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May 09-Summary" sheetId="1" r:id="rId1"/>
    <sheet name="May 09-Detailed" sheetId="2" r:id="rId2"/>
  </sheets>
  <definedNames>
    <definedName name="_xlnm.Print_Titles" localSheetId="1">'May 09-Detailed'!$1:$4</definedName>
    <definedName name="_xlnm.Print_Titles" localSheetId="0">'May 09-Summary'!$1:$4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Valued Acer Customer</author>
    <author>legal01</author>
    <author>Admin</author>
    <author>ACHAJENG AMINKENG</author>
    <author>LEGAL</author>
    <author>media</author>
    <author>USER</author>
    <author>Sone</author>
  </authors>
  <commentList>
    <comment ref="C1215" authorId="0">
      <text>
        <r>
          <rPr>
            <b/>
            <sz val="8"/>
            <rFont val="Tahoma"/>
            <family val="0"/>
          </rPr>
          <t>user: D'la case</t>
        </r>
        <r>
          <rPr>
            <sz val="8"/>
            <rFont val="Tahoma"/>
            <family val="0"/>
          </rPr>
          <t xml:space="preserve">
</t>
        </r>
      </text>
    </comment>
    <comment ref="C1216" authorId="0">
      <text>
        <r>
          <rPr>
            <b/>
            <sz val="8"/>
            <rFont val="Tahoma"/>
            <family val="0"/>
          </rPr>
          <t>user: D'la case</t>
        </r>
        <r>
          <rPr>
            <sz val="8"/>
            <rFont val="Tahoma"/>
            <family val="0"/>
          </rPr>
          <t xml:space="preserve">
</t>
        </r>
      </text>
    </comment>
    <comment ref="C1217" authorId="0">
      <text>
        <r>
          <rPr>
            <b/>
            <sz val="8"/>
            <rFont val="Tahoma"/>
            <family val="0"/>
          </rPr>
          <t>Alain: D'la chimp case</t>
        </r>
        <r>
          <rPr>
            <sz val="8"/>
            <rFont val="Tahoma"/>
            <family val="0"/>
          </rPr>
          <t xml:space="preserve">
</t>
        </r>
      </text>
    </comment>
    <comment ref="C1220" authorId="0">
      <text>
        <r>
          <rPr>
            <b/>
            <sz val="8"/>
            <rFont val="Tahoma"/>
            <family val="0"/>
          </rPr>
          <t>Alain: buea hearing</t>
        </r>
        <r>
          <rPr>
            <sz val="8"/>
            <rFont val="Tahoma"/>
            <family val="0"/>
          </rPr>
          <t xml:space="preserve">
</t>
        </r>
      </text>
    </comment>
    <comment ref="C1222" authorId="0">
      <text>
        <r>
          <rPr>
            <b/>
            <sz val="8"/>
            <rFont val="Tahoma"/>
            <family val="0"/>
          </rPr>
          <t>Alain: Douala hearing</t>
        </r>
        <r>
          <rPr>
            <sz val="8"/>
            <rFont val="Tahoma"/>
            <family val="0"/>
          </rPr>
          <t xml:space="preserve">
</t>
        </r>
      </text>
    </comment>
    <comment ref="C1223" authorId="0">
      <text>
        <r>
          <rPr>
            <b/>
            <sz val="8"/>
            <rFont val="Tahoma"/>
            <family val="0"/>
          </rPr>
          <t>user: Ngambe op and douala case</t>
        </r>
        <r>
          <rPr>
            <sz val="8"/>
            <rFont val="Tahoma"/>
            <family val="0"/>
          </rPr>
          <t xml:space="preserve">
</t>
        </r>
      </text>
    </comment>
    <comment ref="C1224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225" authorId="0">
      <text>
        <r>
          <rPr>
            <b/>
            <sz val="8"/>
            <rFont val="Tahoma"/>
            <family val="0"/>
          </rPr>
          <t>user: ngambe op follw up and Douala parrot case</t>
        </r>
        <r>
          <rPr>
            <sz val="8"/>
            <rFont val="Tahoma"/>
            <family val="0"/>
          </rPr>
          <t xml:space="preserve">
</t>
        </r>
      </text>
    </comment>
    <comment ref="C12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ngambe op follow up</t>
        </r>
      </text>
    </comment>
    <comment ref="C1228" authorId="1">
      <text>
        <r>
          <rPr>
            <b/>
            <sz val="8"/>
            <rFont val="Tahoma"/>
            <family val="0"/>
          </rPr>
          <t>Alain: ngambe op follow up</t>
        </r>
      </text>
    </comment>
    <comment ref="C1232" authorId="0">
      <text>
        <r>
          <rPr>
            <b/>
            <sz val="8"/>
            <rFont val="Tahoma"/>
            <family val="0"/>
          </rPr>
          <t>Alain: coordinating</t>
        </r>
        <r>
          <rPr>
            <sz val="8"/>
            <rFont val="Tahoma"/>
            <family val="0"/>
          </rPr>
          <t xml:space="preserve">
</t>
        </r>
      </text>
    </comment>
    <comment ref="C1235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1236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1237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1268" authorId="0">
      <text>
        <r>
          <rPr>
            <b/>
            <sz val="8"/>
            <rFont val="Tahoma"/>
            <family val="0"/>
          </rPr>
          <t>Felix: Ngambe op planification</t>
        </r>
        <r>
          <rPr>
            <sz val="8"/>
            <rFont val="Tahoma"/>
            <family val="0"/>
          </rPr>
          <t xml:space="preserve">
</t>
        </r>
      </text>
    </comment>
    <comment ref="C1271" authorId="0">
      <text>
        <r>
          <rPr>
            <b/>
            <sz val="8"/>
            <rFont val="Tahoma"/>
            <family val="0"/>
          </rPr>
          <t>Felix: Nanga case</t>
        </r>
        <r>
          <rPr>
            <sz val="8"/>
            <rFont val="Tahoma"/>
            <family val="0"/>
          </rPr>
          <t xml:space="preserve">
</t>
        </r>
      </text>
    </comment>
    <comment ref="C1297" authorId="0">
      <text>
        <r>
          <rPr>
            <b/>
            <sz val="8"/>
            <rFont val="Tahoma"/>
            <family val="0"/>
          </rPr>
          <t>Josias: Nanga case</t>
        </r>
        <r>
          <rPr>
            <sz val="8"/>
            <rFont val="Tahoma"/>
            <family val="0"/>
          </rPr>
          <t xml:space="preserve">
</t>
        </r>
      </text>
    </comment>
    <comment ref="C1303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312" authorId="0">
      <text>
        <r>
          <rPr>
            <b/>
            <sz val="8"/>
            <rFont val="Tahoma"/>
            <family val="0"/>
          </rPr>
          <t>user: Ntui hearing</t>
        </r>
        <r>
          <rPr>
            <sz val="8"/>
            <rFont val="Tahoma"/>
            <family val="0"/>
          </rPr>
          <t xml:space="preserve">
</t>
        </r>
      </text>
    </comment>
    <comment ref="C1313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1314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1317" authorId="1">
      <text>
        <r>
          <rPr>
            <b/>
            <sz val="8"/>
            <rFont val="Tahoma"/>
            <family val="0"/>
          </rPr>
          <t>user: Ntui case</t>
        </r>
        <r>
          <rPr>
            <sz val="8"/>
            <rFont val="Tahoma"/>
            <family val="0"/>
          </rPr>
          <t xml:space="preserve">
</t>
        </r>
      </text>
    </comment>
    <comment ref="C1318" authorId="0">
      <text>
        <r>
          <rPr>
            <b/>
            <sz val="8"/>
            <rFont val="Tahoma"/>
            <family val="0"/>
          </rPr>
          <t>user:Ntui follow up</t>
        </r>
        <r>
          <rPr>
            <sz val="8"/>
            <rFont val="Tahoma"/>
            <family val="0"/>
          </rPr>
          <t xml:space="preserve">
</t>
        </r>
      </text>
    </comment>
    <comment ref="C1319" authorId="0">
      <text>
        <r>
          <rPr>
            <b/>
            <sz val="8"/>
            <rFont val="Tahoma"/>
            <family val="0"/>
          </rPr>
          <t>user: to call Mamfe state council</t>
        </r>
        <r>
          <rPr>
            <sz val="8"/>
            <rFont val="Tahoma"/>
            <family val="0"/>
          </rPr>
          <t xml:space="preserve">
</t>
        </r>
      </text>
    </comment>
    <comment ref="C1321" authorId="0">
      <text>
        <r>
          <rPr>
            <b/>
            <sz val="8"/>
            <rFont val="Tahoma"/>
            <family val="0"/>
          </rPr>
          <t>user: D'la case</t>
        </r>
        <r>
          <rPr>
            <sz val="8"/>
            <rFont val="Tahoma"/>
            <family val="0"/>
          </rPr>
          <t xml:space="preserve">
</t>
        </r>
      </text>
    </comment>
    <comment ref="C1322" authorId="2">
      <text>
        <r>
          <rPr>
            <b/>
            <sz val="8"/>
            <rFont val="Tahoma"/>
            <family val="0"/>
          </rPr>
          <t>Josias: lost his phone and sin card and was authorised to buy a new sin card to retrive all his numbers.</t>
        </r>
        <r>
          <rPr>
            <sz val="8"/>
            <rFont val="Tahoma"/>
            <family val="0"/>
          </rPr>
          <t xml:space="preserve">
</t>
        </r>
      </text>
    </comment>
    <comment ref="C1323" authorId="3">
      <text>
        <r>
          <rPr>
            <b/>
            <sz val="8"/>
            <rFont val="Tahoma"/>
            <family val="0"/>
          </rPr>
          <t>JOSIAS:</t>
        </r>
        <r>
          <rPr>
            <sz val="8"/>
            <rFont val="Tahoma"/>
            <family val="0"/>
          </rPr>
          <t xml:space="preserve">
to call alain for NGAMBE,s operation and take information to ntui</t>
        </r>
      </text>
    </comment>
    <comment ref="C1366" authorId="2">
      <text>
        <r>
          <rPr>
            <b/>
            <sz val="8"/>
            <rFont val="Tahoma"/>
            <family val="2"/>
          </rPr>
          <t>felix: transport for the bailif to go down to pela and serve the summons of christos pashalidis. By clando</t>
        </r>
      </text>
    </comment>
    <comment ref="C1368" authorId="2">
      <text>
        <r>
          <rPr>
            <b/>
            <sz val="8"/>
            <rFont val="Tahoma"/>
            <family val="0"/>
          </rPr>
          <t>Felix: took a car by road side because there was no vehicule for Yaounde</t>
        </r>
        <r>
          <rPr>
            <sz val="8"/>
            <rFont val="Tahoma"/>
            <family val="0"/>
          </rPr>
          <t xml:space="preserve">
</t>
        </r>
      </text>
    </comment>
    <comment ref="C1376" authorId="2">
      <text>
        <r>
          <rPr>
            <b/>
            <sz val="8"/>
            <rFont val="Tahoma"/>
            <family val="0"/>
          </rPr>
          <t>Aimé: Special taxi arrived in Yaoundé at 1o'clock in the night</t>
        </r>
        <r>
          <rPr>
            <sz val="8"/>
            <rFont val="Tahoma"/>
            <family val="0"/>
          </rPr>
          <t xml:space="preserve">
</t>
        </r>
      </text>
    </comment>
    <comment ref="C1386" authorId="2">
      <text>
        <r>
          <rPr>
            <b/>
            <sz val="8"/>
            <rFont val="Tahoma"/>
            <family val="0"/>
          </rPr>
          <t>Aimé: arrived in Yaounde at 4 o'clock in the morning</t>
        </r>
        <r>
          <rPr>
            <sz val="8"/>
            <rFont val="Tahoma"/>
            <family val="0"/>
          </rPr>
          <t xml:space="preserve">
</t>
        </r>
      </text>
    </comment>
    <comment ref="C1390" authorId="2">
      <text>
        <r>
          <rPr>
            <b/>
            <sz val="8"/>
            <rFont val="Tahoma"/>
            <family val="0"/>
          </rPr>
          <t xml:space="preserve">Aimé: Special taxi arrived in Yaoundé late in the night </t>
        </r>
        <r>
          <rPr>
            <sz val="8"/>
            <rFont val="Tahoma"/>
            <family val="0"/>
          </rPr>
          <t xml:space="preserve">
</t>
        </r>
      </text>
    </comment>
    <comment ref="C1395" authorId="2">
      <text>
        <r>
          <rPr>
            <b/>
            <sz val="8"/>
            <rFont val="Tahoma"/>
            <family val="0"/>
          </rPr>
          <t>Aimé: Special taxi arrived in Yaoundé at 12 o'clock in the night</t>
        </r>
        <r>
          <rPr>
            <sz val="8"/>
            <rFont val="Tahoma"/>
            <family val="0"/>
          </rPr>
          <t xml:space="preserve">
</t>
        </r>
      </text>
    </comment>
    <comment ref="C1414" authorId="3">
      <text>
        <r>
          <rPr>
            <b/>
            <sz val="8"/>
            <rFont val="Tahoma"/>
            <family val="0"/>
          </rPr>
          <t>JOSIAS:</t>
        </r>
        <r>
          <rPr>
            <sz val="8"/>
            <rFont val="Tahoma"/>
            <family val="0"/>
          </rPr>
          <t xml:space="preserve">
take the canoe from Goro to Bafia in order to call because the ferry has breakdown</t>
        </r>
      </text>
    </comment>
    <comment ref="C1415" authorId="3">
      <text>
        <r>
          <rPr>
            <b/>
            <sz val="8"/>
            <rFont val="Tahoma"/>
            <family val="0"/>
          </rPr>
          <t>Josias:</t>
        </r>
        <r>
          <rPr>
            <sz val="8"/>
            <rFont val="Tahoma"/>
            <family val="0"/>
          </rPr>
          <t xml:space="preserve">
take byke after crossed the river in order to go call in BAFIA</t>
        </r>
      </text>
    </comment>
    <comment ref="C1443" authorId="2">
      <text>
        <r>
          <rPr>
            <b/>
            <sz val="8"/>
            <rFont val="Tahoma"/>
            <family val="0"/>
          </rPr>
          <t>Alain:
local transport in yde before travelling at 9.00pm</t>
        </r>
        <r>
          <rPr>
            <sz val="8"/>
            <rFont val="Tahoma"/>
            <family val="0"/>
          </rPr>
          <t xml:space="preserve">
</t>
        </r>
      </text>
    </comment>
    <comment ref="C1444" authorId="4">
      <text>
        <r>
          <rPr>
            <b/>
            <sz val="9"/>
            <rFont val="Tahoma"/>
            <family val="0"/>
          </rPr>
          <t xml:space="preserve">Alain:
</t>
        </r>
        <r>
          <rPr>
            <sz val="9"/>
            <rFont val="Tahoma"/>
            <family val="2"/>
          </rPr>
          <t xml:space="preserve"> special taxi in dla arrived at 1.00am
</t>
        </r>
        <r>
          <rPr>
            <sz val="9"/>
            <rFont val="Tahoma"/>
            <family val="0"/>
          </rPr>
          <t xml:space="preserve">
</t>
        </r>
      </text>
    </comment>
    <comment ref="C1450" authorId="5">
      <text>
        <r>
          <rPr>
            <b/>
            <sz val="8"/>
            <rFont val="Tahoma"/>
            <family val="0"/>
          </rPr>
          <t>Aalin:</t>
        </r>
        <r>
          <rPr>
            <sz val="8"/>
            <rFont val="Tahoma"/>
            <family val="0"/>
          </rPr>
          <t xml:space="preserve">
in yde, to meet lawyer about ntui case</t>
        </r>
      </text>
    </comment>
    <comment ref="C1456" authorId="4">
      <text>
        <r>
          <rPr>
            <b/>
            <sz val="9"/>
            <rFont val="Tahoma"/>
            <family val="0"/>
          </rPr>
          <t>Alain:</t>
        </r>
        <r>
          <rPr>
            <sz val="9"/>
            <rFont val="Tahoma"/>
            <family val="2"/>
          </rPr>
          <t xml:space="preserve">
special taxi in yde, arrived at 11.30pm</t>
        </r>
        <r>
          <rPr>
            <sz val="9"/>
            <rFont val="Tahoma"/>
            <family val="0"/>
          </rPr>
          <t xml:space="preserve">
</t>
        </r>
      </text>
    </comment>
    <comment ref="C1458" authorId="5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yde, to meet lawyer about abong mbang case</t>
        </r>
      </text>
    </comment>
    <comment ref="C1465" authorId="2">
      <text>
        <r>
          <rPr>
            <b/>
            <sz val="8"/>
            <rFont val="Tahoma"/>
            <family val="2"/>
          </rPr>
          <t>felix: arrived yde from nanga late by 12: 00 in the night and took a special taxi</t>
        </r>
      </text>
    </comment>
    <comment ref="C1530" authorId="2">
      <text>
        <r>
          <rPr>
            <b/>
            <sz val="8"/>
            <rFont val="Tahoma"/>
            <family val="0"/>
          </rPr>
          <t>JOSIAS: MINERAL WATER in Ngambe Tikar</t>
        </r>
        <r>
          <rPr>
            <sz val="8"/>
            <rFont val="Tahoma"/>
            <family val="0"/>
          </rPr>
          <t xml:space="preserve">
</t>
        </r>
      </text>
    </comment>
    <comment ref="C1532" authorId="2">
      <text>
        <r>
          <rPr>
            <b/>
            <sz val="8"/>
            <rFont val="Tahoma"/>
            <family val="0"/>
          </rPr>
          <t>JOSIAS: MINERAL WATER in Ngambe Tikar</t>
        </r>
        <r>
          <rPr>
            <sz val="8"/>
            <rFont val="Tahoma"/>
            <family val="0"/>
          </rPr>
          <t xml:space="preserve">
</t>
        </r>
      </text>
    </comment>
    <comment ref="C1534" authorId="3">
      <text>
        <r>
          <rPr>
            <b/>
            <sz val="8"/>
            <rFont val="Tahoma"/>
            <family val="0"/>
          </rPr>
          <t xml:space="preserve">JOSIAS: </t>
        </r>
        <r>
          <rPr>
            <b/>
            <sz val="8"/>
            <rFont val="Tahoma"/>
            <family val="2"/>
          </rPr>
          <t>mineral water at Ntui</t>
        </r>
      </text>
    </comment>
    <comment ref="C1536" authorId="3">
      <text>
        <r>
          <rPr>
            <b/>
            <sz val="8"/>
            <rFont val="Tahoma"/>
            <family val="0"/>
          </rPr>
          <t>JOSIAS:</t>
        </r>
        <r>
          <rPr>
            <sz val="8"/>
            <rFont val="Tahoma"/>
            <family val="0"/>
          </rPr>
          <t xml:space="preserve">
mineral water at Ntui</t>
        </r>
      </text>
    </comment>
    <comment ref="C1538" authorId="3">
      <text>
        <r>
          <rPr>
            <b/>
            <sz val="8"/>
            <rFont val="Tahoma"/>
            <family val="2"/>
          </rPr>
          <t>JOSIAS: mineral water at Ntui</t>
        </r>
      </text>
    </comment>
    <comment ref="C1540" authorId="3">
      <text>
        <r>
          <rPr>
            <b/>
            <sz val="8"/>
            <rFont val="Tahoma"/>
            <family val="0"/>
          </rPr>
          <t>Josias:</t>
        </r>
        <r>
          <rPr>
            <sz val="8"/>
            <rFont val="Tahoma"/>
            <family val="0"/>
          </rPr>
          <t xml:space="preserve">
mineral water at Ntui</t>
        </r>
      </text>
    </comment>
    <comment ref="C1542" authorId="3">
      <text>
        <r>
          <rPr>
            <b/>
            <sz val="8"/>
            <rFont val="Tahoma"/>
            <family val="0"/>
          </rPr>
          <t>Josias:</t>
        </r>
        <r>
          <rPr>
            <sz val="8"/>
            <rFont val="Tahoma"/>
            <family val="0"/>
          </rPr>
          <t xml:space="preserve">
mineral water at Abong-Mbang</t>
        </r>
      </text>
    </comment>
    <comment ref="C1544" authorId="3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mineral water</t>
        </r>
      </text>
    </comment>
    <comment ref="C1562" authorId="2">
      <text>
        <r>
          <rPr>
            <b/>
            <sz val="8"/>
            <rFont val="Tahoma"/>
            <family val="0"/>
          </rPr>
          <t>Felix: mineral water at nanga- eboko</t>
        </r>
        <r>
          <rPr>
            <sz val="8"/>
            <rFont val="Tahoma"/>
            <family val="0"/>
          </rPr>
          <t xml:space="preserve">
</t>
        </r>
      </text>
    </comment>
    <comment ref="C1563" authorId="2">
      <text>
        <r>
          <rPr>
            <b/>
            <sz val="8"/>
            <rFont val="Tahoma"/>
            <family val="2"/>
          </rPr>
          <t>felix: feeding for the baillif to move to pela for the sumons of christos pachalidis</t>
        </r>
      </text>
    </comment>
    <comment ref="C1566" authorId="2">
      <text>
        <r>
          <rPr>
            <b/>
            <sz val="8"/>
            <rFont val="Tahoma"/>
            <family val="0"/>
          </rPr>
          <t>felix: mineral water at Nanga</t>
        </r>
        <r>
          <rPr>
            <sz val="8"/>
            <rFont val="Tahoma"/>
            <family val="0"/>
          </rPr>
          <t xml:space="preserve">
</t>
        </r>
      </text>
    </comment>
    <comment ref="C1568" authorId="2">
      <text>
        <r>
          <rPr>
            <b/>
            <sz val="8"/>
            <rFont val="Tahoma"/>
            <family val="0"/>
          </rPr>
          <t>felix: mineral water at Ngambe Tikar</t>
        </r>
        <r>
          <rPr>
            <sz val="8"/>
            <rFont val="Tahoma"/>
            <family val="0"/>
          </rPr>
          <t xml:space="preserve">
</t>
        </r>
      </text>
    </comment>
    <comment ref="C1570" authorId="2">
      <text>
        <r>
          <rPr>
            <b/>
            <sz val="8"/>
            <rFont val="Tahoma"/>
            <family val="0"/>
          </rPr>
          <t>felix: mineral water at ngambe Tikar</t>
        </r>
        <r>
          <rPr>
            <sz val="8"/>
            <rFont val="Tahoma"/>
            <family val="0"/>
          </rPr>
          <t xml:space="preserve">
</t>
        </r>
      </text>
    </comment>
    <comment ref="C1572" authorId="2">
      <text>
        <r>
          <rPr>
            <b/>
            <sz val="8"/>
            <rFont val="Tahoma"/>
            <family val="0"/>
          </rPr>
          <t>felix: mineral water at Ntui</t>
        </r>
        <r>
          <rPr>
            <sz val="8"/>
            <rFont val="Tahoma"/>
            <family val="0"/>
          </rPr>
          <t xml:space="preserve">
</t>
        </r>
      </text>
    </comment>
    <comment ref="C1578" authorId="2">
      <text>
        <r>
          <rPr>
            <b/>
            <sz val="8"/>
            <rFont val="Tahoma"/>
            <family val="0"/>
          </rPr>
          <t>felix: mineral water at Ntui</t>
        </r>
        <r>
          <rPr>
            <sz val="8"/>
            <rFont val="Tahoma"/>
            <family val="0"/>
          </rPr>
          <t xml:space="preserve">
</t>
        </r>
      </text>
    </comment>
    <comment ref="C1583" authorId="2">
      <text>
        <r>
          <rPr>
            <b/>
            <sz val="8"/>
            <rFont val="Tahoma"/>
            <family val="0"/>
          </rPr>
          <t>Aimé: financial file</t>
        </r>
        <r>
          <rPr>
            <sz val="8"/>
            <rFont val="Tahoma"/>
            <family val="0"/>
          </rPr>
          <t xml:space="preserve">
</t>
        </r>
      </text>
    </comment>
    <comment ref="C1584" authorId="2">
      <text>
        <r>
          <rPr>
            <b/>
            <sz val="8"/>
            <rFont val="Tahoma"/>
            <family val="0"/>
          </rPr>
          <t xml:space="preserve">Aimé: </t>
        </r>
        <r>
          <rPr>
            <sz val="8"/>
            <rFont val="Tahoma"/>
            <family val="0"/>
          </rPr>
          <t xml:space="preserve">
the letter from Ministry on the follow up of exportation of Parrots</t>
        </r>
      </text>
    </comment>
    <comment ref="C1585" authorId="2">
      <text>
        <r>
          <rPr>
            <b/>
            <sz val="8"/>
            <rFont val="Tahoma"/>
            <family val="0"/>
          </rPr>
          <t>Aimé: Hearing feed back form, check list before hearing and Ramoni case file,</t>
        </r>
        <r>
          <rPr>
            <sz val="8"/>
            <rFont val="Tahoma"/>
            <family val="0"/>
          </rPr>
          <t xml:space="preserve">
</t>
        </r>
      </text>
    </comment>
    <comment ref="C1589" authorId="2">
      <text>
        <r>
          <rPr>
            <b/>
            <sz val="8"/>
            <rFont val="Tahoma"/>
            <family val="0"/>
          </rPr>
          <t>Aimé: Photocopy of Law of 1994 and Decree of 1995 for the judge in Bafousam, Photocopy  of cases file of matters stuck in Bafoussam to give to lawyer</t>
        </r>
        <r>
          <rPr>
            <sz val="8"/>
            <rFont val="Tahoma"/>
            <family val="0"/>
          </rPr>
          <t xml:space="preserve">
</t>
        </r>
      </text>
    </comment>
    <comment ref="C1590" authorId="2">
      <text>
        <r>
          <rPr>
            <b/>
            <sz val="8"/>
            <rFont val="Tahoma"/>
            <family val="0"/>
          </rPr>
          <t>Aimé: Binding of 1994 law and 1995 Decree</t>
        </r>
        <r>
          <rPr>
            <sz val="8"/>
            <rFont val="Tahoma"/>
            <family val="0"/>
          </rPr>
          <t xml:space="preserve">
</t>
        </r>
      </text>
    </comment>
    <comment ref="C1591" authorId="3">
      <text>
        <r>
          <rPr>
            <b/>
            <sz val="8"/>
            <rFont val="Tahoma"/>
            <family val="0"/>
          </rPr>
          <t xml:space="preserve">Josias: No light in Abong-Mbang, used Generator to photocopy the case file of Megnone, one page at 75 fcfa </t>
        </r>
        <r>
          <rPr>
            <sz val="8"/>
            <rFont val="Tahoma"/>
            <family val="0"/>
          </rPr>
          <t xml:space="preserve">
</t>
        </r>
      </text>
    </comment>
    <comment ref="C1592" authorId="5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yde, photocopy of case file abong mbang case to give to lawyer</t>
        </r>
      </text>
    </comment>
    <comment ref="C1596" authorId="2">
      <text>
        <r>
          <rPr>
            <b/>
            <sz val="8"/>
            <rFont val="Tahoma"/>
            <family val="0"/>
          </rPr>
          <t>Josias: sent sn</t>
        </r>
        <r>
          <rPr>
            <sz val="8"/>
            <rFont val="Tahoma"/>
            <family val="2"/>
          </rPr>
          <t xml:space="preserve"> attestation of received of the three chimpanzees from Ngambe Tikar to Filix in Ntui</t>
        </r>
      </text>
    </comment>
    <comment ref="C1604" authorId="2">
      <text>
        <r>
          <rPr>
            <b/>
            <sz val="8"/>
            <rFont val="Tahoma"/>
            <family val="0"/>
          </rPr>
          <t>Aimé: Transport from Bafoussam to Dshang for the case of Dombou Célestin</t>
        </r>
        <r>
          <rPr>
            <sz val="8"/>
            <rFont val="Tahoma"/>
            <family val="0"/>
          </rPr>
          <t xml:space="preserve">
</t>
        </r>
      </text>
    </comment>
    <comment ref="C1605" authorId="3">
      <text>
        <r>
          <rPr>
            <b/>
            <sz val="8"/>
            <rFont val="Tahoma"/>
            <family val="0"/>
          </rPr>
          <t>Josias: transport and logistics from Yaounde to Ntui for the case of Ramoni</t>
        </r>
      </text>
    </comment>
    <comment ref="C1606" authorId="2">
      <text>
        <r>
          <rPr>
            <b/>
            <sz val="8"/>
            <rFont val="Tahoma"/>
            <family val="0"/>
          </rPr>
          <t>Alain: professional fees paid for the case of Njankouo Aboubakar in Yaoundé</t>
        </r>
        <r>
          <rPr>
            <sz val="8"/>
            <rFont val="Tahoma"/>
            <family val="0"/>
          </rPr>
          <t xml:space="preserve">
</t>
        </r>
      </text>
    </comment>
    <comment ref="C1607" authorId="2">
      <text>
        <r>
          <rPr>
            <b/>
            <sz val="8"/>
            <rFont val="Tahoma"/>
            <family val="0"/>
          </rPr>
          <t>Alain: professional fees paid for the case of Djocky and Moukoko in Yaounde</t>
        </r>
        <r>
          <rPr>
            <sz val="8"/>
            <rFont val="Tahoma"/>
            <family val="0"/>
          </rPr>
          <t xml:space="preserve">
</t>
        </r>
      </text>
    </comment>
    <comment ref="C1608" authorId="2">
      <text>
        <r>
          <rPr>
            <b/>
            <sz val="8"/>
            <rFont val="Tahoma"/>
            <family val="0"/>
          </rPr>
          <t xml:space="preserve">Alain:
professional fees paid for the case of Vincent Suh and Mathias Ngonain in bamenda </t>
        </r>
        <r>
          <rPr>
            <sz val="8"/>
            <rFont val="Tahoma"/>
            <family val="0"/>
          </rPr>
          <t xml:space="preserve">
</t>
        </r>
      </text>
    </comment>
    <comment ref="C1609" authorId="2">
      <text>
        <r>
          <rPr>
            <b/>
            <sz val="8"/>
            <rFont val="Tahoma"/>
            <family val="0"/>
          </rPr>
          <t xml:space="preserve">Alain:
professional fees paid for the case of Selekwe Mbah Elvis in buea </t>
        </r>
      </text>
    </comment>
    <comment ref="C1614" authorId="2">
      <text>
        <r>
          <rPr>
            <b/>
            <sz val="8"/>
            <rFont val="Tahoma"/>
            <family val="0"/>
          </rPr>
          <t>Alain: Appeal fees for the case of Sullivan and Ntoutou in Limbe</t>
        </r>
        <r>
          <rPr>
            <sz val="8"/>
            <rFont val="Tahoma"/>
            <family val="0"/>
          </rPr>
          <t xml:space="preserve">
</t>
        </r>
      </text>
    </comment>
    <comment ref="E19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bonus of Ngambe Tikar operation</t>
        </r>
      </text>
    </comment>
    <comment ref="E19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Congo May Bonus</t>
        </r>
      </text>
    </comment>
    <comment ref="E198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bonus of Ngambe Tikar operation</t>
        </r>
      </text>
    </comment>
    <comment ref="E19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Abongbmang operation bonus</t>
        </r>
      </text>
    </comment>
    <comment ref="E19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bonus of Ngambe Tikar operation</t>
        </r>
      </text>
    </comment>
    <comment ref="C2021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2034" authorId="0">
      <text>
        <r>
          <rPr>
            <b/>
            <sz val="8"/>
            <rFont val="Tahoma"/>
            <family val="0"/>
          </rPr>
          <t>user: ngambe op pictures</t>
        </r>
        <r>
          <rPr>
            <sz val="8"/>
            <rFont val="Tahoma"/>
            <family val="0"/>
          </rPr>
          <t xml:space="preserve">
</t>
        </r>
      </text>
    </comment>
    <comment ref="C2043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2047" authorId="0">
      <text>
        <r>
          <rPr>
            <b/>
            <sz val="8"/>
            <rFont val="Tahoma"/>
            <family val="0"/>
          </rPr>
          <t>user: labour day celebration</t>
        </r>
        <r>
          <rPr>
            <sz val="8"/>
            <rFont val="Tahoma"/>
            <family val="0"/>
          </rPr>
          <t xml:space="preserve">
</t>
        </r>
      </text>
    </comment>
    <comment ref="C2084" authorId="6">
      <text>
        <r>
          <rPr>
            <b/>
            <sz val="8"/>
            <rFont val="Tahoma"/>
            <family val="0"/>
          </rPr>
          <t>anna: special taxi to Mballa II (tv broadcast house) to visa press release on the italian arrest for radio  broadcast.</t>
        </r>
        <r>
          <rPr>
            <sz val="8"/>
            <rFont val="Tahoma"/>
            <family val="0"/>
          </rPr>
          <t xml:space="preserve">
</t>
        </r>
      </text>
    </comment>
    <comment ref="C2099" authorId="0">
      <text>
        <r>
          <rPr>
            <b/>
            <sz val="8"/>
            <rFont val="Tahoma"/>
            <family val="0"/>
          </rPr>
          <t>Eric: Special taxi with family for Labour day celebration</t>
        </r>
        <r>
          <rPr>
            <sz val="8"/>
            <rFont val="Tahoma"/>
            <family val="0"/>
          </rPr>
          <t xml:space="preserve">
</t>
        </r>
      </text>
    </comment>
    <comment ref="C2119" authorId="0">
      <text>
        <r>
          <rPr>
            <b/>
            <sz val="8"/>
            <rFont val="Tahoma"/>
            <family val="0"/>
          </rPr>
          <t>Eric: Special taxi for transporting of flowers</t>
        </r>
        <r>
          <rPr>
            <sz val="8"/>
            <rFont val="Tahoma"/>
            <family val="0"/>
          </rPr>
          <t xml:space="preserve">
</t>
        </r>
      </text>
    </comment>
    <comment ref="C2212" authorId="6">
      <text>
        <r>
          <rPr>
            <b/>
            <sz val="8"/>
            <rFont val="Tahoma"/>
            <family val="0"/>
          </rPr>
          <t>anna: photocopy of 2 articles from graining ground.</t>
        </r>
        <r>
          <rPr>
            <sz val="8"/>
            <rFont val="Tahoma"/>
            <family val="0"/>
          </rPr>
          <t xml:space="preserve">
</t>
        </r>
      </text>
    </comment>
    <comment ref="C2213" authorId="6">
      <text>
        <r>
          <rPr>
            <b/>
            <sz val="8"/>
            <rFont val="Tahoma"/>
            <family val="0"/>
          </rPr>
          <t xml:space="preserve">anna: binding of photocopies of article. </t>
        </r>
        <r>
          <rPr>
            <sz val="8"/>
            <rFont val="Tahoma"/>
            <family val="0"/>
          </rPr>
          <t xml:space="preserve">
</t>
        </r>
      </text>
    </comment>
    <comment ref="C2217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218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219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220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221" authorId="6">
      <text>
        <r>
          <rPr>
            <b/>
            <sz val="8"/>
            <rFont val="Tahoma"/>
            <family val="0"/>
          </rPr>
          <t>Eric: x1 usb stick 4 GB bought for media. ( Eric)</t>
        </r>
        <r>
          <rPr>
            <sz val="8"/>
            <rFont val="Tahoma"/>
            <family val="0"/>
          </rPr>
          <t xml:space="preserve">
</t>
        </r>
      </text>
    </comment>
    <comment ref="C2222" authorId="0">
      <text>
        <r>
          <rPr>
            <b/>
            <sz val="8"/>
            <rFont val="Tahoma"/>
            <family val="0"/>
          </rPr>
          <t>Eric: 8 sets of info kits 4 french 4 english
160x25=4000 fcfa.</t>
        </r>
      </text>
    </comment>
    <comment ref="C2224" authorId="6">
      <text>
        <r>
          <rPr>
            <b/>
            <sz val="8"/>
            <rFont val="Tahoma"/>
            <family val="0"/>
          </rPr>
          <t>Eric: 500 LAGA brochures printed for distribution.</t>
        </r>
        <r>
          <rPr>
            <sz val="8"/>
            <rFont val="Tahoma"/>
            <family val="0"/>
          </rPr>
          <t xml:space="preserve">
</t>
        </r>
      </text>
    </comment>
    <comment ref="C2225" authorId="6">
      <text>
        <r>
          <rPr>
            <b/>
            <sz val="8"/>
            <rFont val="Tahoma"/>
            <family val="0"/>
          </rPr>
          <t>Eric:  CITES letter to the minister of forestry and wildlife.</t>
        </r>
        <r>
          <rPr>
            <sz val="8"/>
            <rFont val="Tahoma"/>
            <family val="0"/>
          </rPr>
          <t xml:space="preserve">
</t>
        </r>
      </text>
    </comment>
    <comment ref="B2229" authorId="0">
      <text>
        <r>
          <rPr>
            <b/>
            <sz val="8"/>
            <rFont val="Tahoma"/>
            <family val="0"/>
          </rPr>
          <t>Ofir: 9,100 Batt /33.1=275Eros x 656= 180,400fca</t>
        </r>
        <r>
          <rPr>
            <sz val="8"/>
            <rFont val="Tahoma"/>
            <family val="0"/>
          </rPr>
          <t xml:space="preserve">
</t>
        </r>
      </text>
    </comment>
    <comment ref="B22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4,500 Batt / 33.1 x 656=89184cfa</t>
        </r>
      </text>
    </comment>
    <comment ref="C2235" authorId="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2248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2249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2250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2251" authorId="0">
      <text>
        <r>
          <rPr>
            <b/>
            <sz val="8"/>
            <rFont val="Tahoma"/>
            <family val="0"/>
          </rPr>
          <t>user: i26</t>
        </r>
        <r>
          <rPr>
            <sz val="8"/>
            <rFont val="Tahoma"/>
            <family val="0"/>
          </rPr>
          <t xml:space="preserve">
</t>
        </r>
      </text>
    </comment>
    <comment ref="C2252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2253" authorId="0">
      <text>
        <r>
          <rPr>
            <b/>
            <sz val="8"/>
            <rFont val="Tahoma"/>
            <family val="0"/>
          </rPr>
          <t>user: Eric</t>
        </r>
        <r>
          <rPr>
            <sz val="8"/>
            <rFont val="Tahoma"/>
            <family val="0"/>
          </rPr>
          <t xml:space="preserve">
</t>
        </r>
      </text>
    </comment>
    <comment ref="C2254" authorId="0">
      <text>
        <r>
          <rPr>
            <b/>
            <sz val="8"/>
            <rFont val="Tahoma"/>
            <family val="0"/>
          </rPr>
          <t>user: Emeline</t>
        </r>
      </text>
    </comment>
    <comment ref="C2258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2259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2260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2261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2262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2263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2264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2265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2266" authorId="1">
      <text>
        <r>
          <rPr>
            <b/>
            <sz val="8"/>
            <rFont val="Tahoma"/>
            <family val="0"/>
          </rPr>
          <t>user: congo</t>
        </r>
        <r>
          <rPr>
            <sz val="8"/>
            <rFont val="Tahoma"/>
            <family val="0"/>
          </rPr>
          <t xml:space="preserve">
</t>
        </r>
      </text>
    </comment>
    <comment ref="C2267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2268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2269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2273" authorId="1">
      <text>
        <r>
          <rPr>
            <b/>
            <sz val="8"/>
            <rFont val="Tahoma"/>
            <family val="0"/>
          </rPr>
          <t>user: Alain</t>
        </r>
        <r>
          <rPr>
            <sz val="8"/>
            <rFont val="Tahoma"/>
            <family val="0"/>
          </rPr>
          <t xml:space="preserve">
</t>
        </r>
      </text>
    </comment>
    <comment ref="C2274" authorId="1">
      <text>
        <r>
          <rPr>
            <b/>
            <sz val="8"/>
            <rFont val="Tahoma"/>
            <family val="0"/>
          </rPr>
          <t>uer: Emeline</t>
        </r>
      </text>
    </comment>
    <comment ref="C2275" authorId="0">
      <text>
        <r>
          <rPr>
            <b/>
            <sz val="8"/>
            <rFont val="Tahoma"/>
            <family val="0"/>
          </rPr>
          <t>user: Anna</t>
        </r>
        <r>
          <rPr>
            <sz val="8"/>
            <rFont val="Tahoma"/>
            <family val="0"/>
          </rPr>
          <t xml:space="preserve">
</t>
        </r>
      </text>
    </comment>
    <comment ref="C2276" authorId="0">
      <text>
        <r>
          <rPr>
            <b/>
            <sz val="8"/>
            <rFont val="Tahoma"/>
            <family val="0"/>
          </rPr>
          <t>user: Alain</t>
        </r>
        <r>
          <rPr>
            <sz val="8"/>
            <rFont val="Tahoma"/>
            <family val="0"/>
          </rPr>
          <t xml:space="preserve">
</t>
        </r>
      </text>
    </comment>
    <comment ref="C2277" authorId="1">
      <text>
        <r>
          <rPr>
            <b/>
            <sz val="8"/>
            <rFont val="Tahoma"/>
            <family val="0"/>
          </rPr>
          <t>user:Alain</t>
        </r>
        <r>
          <rPr>
            <sz val="8"/>
            <rFont val="Tahoma"/>
            <family val="0"/>
          </rPr>
          <t xml:space="preserve">
</t>
        </r>
      </text>
    </comment>
    <comment ref="C2278" authorId="1">
      <text>
        <r>
          <rPr>
            <b/>
            <sz val="8"/>
            <rFont val="Tahoma"/>
            <family val="0"/>
          </rPr>
          <t>user: Anna</t>
        </r>
        <r>
          <rPr>
            <sz val="8"/>
            <rFont val="Tahoma"/>
            <family val="0"/>
          </rPr>
          <t xml:space="preserve">
</t>
        </r>
      </text>
    </comment>
    <comment ref="C2279" authorId="1">
      <text>
        <r>
          <rPr>
            <b/>
            <sz val="8"/>
            <rFont val="Tahoma"/>
            <family val="0"/>
          </rPr>
          <t>user: Emeline</t>
        </r>
      </text>
    </comment>
    <comment ref="C2280" authorId="0">
      <text>
        <r>
          <rPr>
            <b/>
            <sz val="8"/>
            <rFont val="Tahoma"/>
            <family val="0"/>
          </rPr>
          <t>user: VINCENT</t>
        </r>
        <r>
          <rPr>
            <sz val="8"/>
            <rFont val="Tahoma"/>
            <family val="0"/>
          </rPr>
          <t xml:space="preserve">
</t>
        </r>
      </text>
    </comment>
    <comment ref="C2281" authorId="0">
      <text>
        <r>
          <rPr>
            <b/>
            <sz val="8"/>
            <rFont val="Tahoma"/>
            <family val="0"/>
          </rPr>
          <t>user: VINCENT</t>
        </r>
        <r>
          <rPr>
            <sz val="8"/>
            <rFont val="Tahoma"/>
            <family val="0"/>
          </rPr>
          <t xml:space="preserve">
</t>
        </r>
      </text>
    </comment>
    <comment ref="C2282" authorId="0">
      <text>
        <r>
          <rPr>
            <b/>
            <sz val="8"/>
            <rFont val="Tahoma"/>
            <family val="0"/>
          </rPr>
          <t>user: Alain</t>
        </r>
        <r>
          <rPr>
            <sz val="8"/>
            <rFont val="Tahoma"/>
            <family val="0"/>
          </rPr>
          <t xml:space="preserve">
</t>
        </r>
      </text>
    </comment>
    <comment ref="C2283" authorId="0">
      <text>
        <r>
          <rPr>
            <b/>
            <sz val="8"/>
            <rFont val="Tahoma"/>
            <family val="0"/>
          </rPr>
          <t>user:Emeline</t>
        </r>
      </text>
    </comment>
    <comment ref="C2284" authorId="0">
      <text>
        <r>
          <rPr>
            <b/>
            <sz val="8"/>
            <rFont val="Tahoma"/>
            <family val="0"/>
          </rPr>
          <t>user:Alain</t>
        </r>
      </text>
    </comment>
    <comment ref="C2285" authorId="0">
      <text>
        <r>
          <rPr>
            <b/>
            <sz val="8"/>
            <rFont val="Tahoma"/>
            <family val="0"/>
          </rPr>
          <t>user: Anna</t>
        </r>
        <r>
          <rPr>
            <sz val="8"/>
            <rFont val="Tahoma"/>
            <family val="0"/>
          </rPr>
          <t xml:space="preserve">
</t>
        </r>
      </text>
    </comment>
    <comment ref="C2286" authorId="0">
      <text>
        <r>
          <rPr>
            <b/>
            <sz val="8"/>
            <rFont val="Tahoma"/>
            <family val="0"/>
          </rPr>
          <t>user: Alain</t>
        </r>
        <r>
          <rPr>
            <sz val="8"/>
            <rFont val="Tahoma"/>
            <family val="0"/>
          </rPr>
          <t xml:space="preserve">
</t>
        </r>
      </text>
    </comment>
    <comment ref="C2287" authorId="0">
      <text>
        <r>
          <rPr>
            <b/>
            <sz val="8"/>
            <rFont val="Tahoma"/>
            <family val="0"/>
          </rPr>
          <t>user: Anna</t>
        </r>
        <r>
          <rPr>
            <sz val="8"/>
            <rFont val="Tahoma"/>
            <family val="0"/>
          </rPr>
          <t xml:space="preserve">
</t>
        </r>
      </text>
    </comment>
    <comment ref="C2288" authorId="0">
      <text>
        <r>
          <rPr>
            <b/>
            <sz val="8"/>
            <rFont val="Tahoma"/>
            <family val="0"/>
          </rPr>
          <t>user: i26</t>
        </r>
      </text>
    </comment>
    <comment ref="C2289" authorId="0">
      <text>
        <r>
          <rPr>
            <b/>
            <sz val="8"/>
            <rFont val="Tahoma"/>
            <family val="0"/>
          </rPr>
          <t>user: VINCENT</t>
        </r>
      </text>
    </comment>
    <comment ref="C2290" authorId="0">
      <text>
        <r>
          <rPr>
            <b/>
            <sz val="8"/>
            <rFont val="Tahoma"/>
            <family val="0"/>
          </rPr>
          <t>user: Emeline</t>
        </r>
      </text>
    </comment>
    <comment ref="C2291" authorId="0">
      <text>
        <r>
          <rPr>
            <b/>
            <sz val="8"/>
            <rFont val="Tahoma"/>
            <family val="0"/>
          </rPr>
          <t>user: Alain</t>
        </r>
        <r>
          <rPr>
            <sz val="8"/>
            <rFont val="Tahoma"/>
            <family val="0"/>
          </rPr>
          <t xml:space="preserve">
</t>
        </r>
      </text>
    </comment>
    <comment ref="C2292" authorId="0">
      <text>
        <r>
          <rPr>
            <b/>
            <sz val="8"/>
            <rFont val="Tahoma"/>
            <family val="0"/>
          </rPr>
          <t>user: Anna</t>
        </r>
        <r>
          <rPr>
            <sz val="8"/>
            <rFont val="Tahoma"/>
            <family val="0"/>
          </rPr>
          <t xml:space="preserve">
</t>
        </r>
      </text>
    </comment>
    <comment ref="C2293" authorId="0">
      <text>
        <r>
          <rPr>
            <b/>
            <sz val="8"/>
            <rFont val="Tahoma"/>
            <family val="0"/>
          </rPr>
          <t>user:i26</t>
        </r>
        <r>
          <rPr>
            <sz val="8"/>
            <rFont val="Tahoma"/>
            <family val="0"/>
          </rPr>
          <t xml:space="preserve">
</t>
        </r>
      </text>
    </comment>
    <comment ref="C2294" authorId="0">
      <text>
        <r>
          <rPr>
            <b/>
            <sz val="8"/>
            <rFont val="Tahoma"/>
            <family val="0"/>
          </rPr>
          <t>user:Alain</t>
        </r>
        <r>
          <rPr>
            <sz val="8"/>
            <rFont val="Tahoma"/>
            <family val="0"/>
          </rPr>
          <t xml:space="preserve">
</t>
        </r>
      </text>
    </comment>
    <comment ref="C2295" authorId="0">
      <text>
        <r>
          <rPr>
            <b/>
            <sz val="8"/>
            <rFont val="Tahoma"/>
            <family val="0"/>
          </rPr>
          <t>user: Emeline</t>
        </r>
      </text>
    </comment>
    <comment ref="C2296" authorId="0">
      <text>
        <r>
          <rPr>
            <b/>
            <sz val="8"/>
            <rFont val="Tahoma"/>
            <family val="0"/>
          </rPr>
          <t>user: Vincent</t>
        </r>
        <r>
          <rPr>
            <sz val="8"/>
            <rFont val="Tahoma"/>
            <family val="0"/>
          </rPr>
          <t xml:space="preserve">
</t>
        </r>
      </text>
    </comment>
    <comment ref="C2297" authorId="0">
      <text>
        <r>
          <rPr>
            <b/>
            <sz val="8"/>
            <rFont val="Tahoma"/>
            <family val="0"/>
          </rPr>
          <t>user: Vincent</t>
        </r>
        <r>
          <rPr>
            <sz val="8"/>
            <rFont val="Tahoma"/>
            <family val="0"/>
          </rPr>
          <t xml:space="preserve">
</t>
        </r>
      </text>
    </comment>
    <comment ref="C2321" authorId="0">
      <text>
        <r>
          <rPr>
            <b/>
            <sz val="8"/>
            <rFont val="Tahoma"/>
            <family val="0"/>
          </rPr>
          <t>Ofir: preparing Ngambe op and called REM</t>
        </r>
        <r>
          <rPr>
            <sz val="8"/>
            <rFont val="Tahoma"/>
            <family val="0"/>
          </rPr>
          <t xml:space="preserve">
</t>
        </r>
      </text>
    </comment>
    <comment ref="C2322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2324" authorId="0">
      <text>
        <r>
          <rPr>
            <b/>
            <sz val="8"/>
            <rFont val="Tahoma"/>
            <family val="0"/>
          </rPr>
          <t>user: ngambe op follw up and Douala parrot case</t>
        </r>
        <r>
          <rPr>
            <sz val="8"/>
            <rFont val="Tahoma"/>
            <family val="0"/>
          </rPr>
          <t xml:space="preserve">
</t>
        </r>
      </text>
    </comment>
    <comment ref="C2325" authorId="0">
      <text>
        <r>
          <rPr>
            <b/>
            <sz val="8"/>
            <rFont val="Tahoma"/>
            <family val="0"/>
          </rPr>
          <t>Ofir: many since he was traveling to Thailand</t>
        </r>
        <r>
          <rPr>
            <sz val="8"/>
            <rFont val="Tahoma"/>
            <family val="0"/>
          </rPr>
          <t xml:space="preserve">
</t>
        </r>
      </text>
    </comment>
    <comment ref="C2361" authorId="0">
      <text>
        <r>
          <rPr>
            <b/>
            <sz val="8"/>
            <rFont val="Tahoma"/>
            <family val="0"/>
          </rPr>
          <t>Emeline: preparing Ngambe operation</t>
        </r>
        <r>
          <rPr>
            <sz val="8"/>
            <rFont val="Tahoma"/>
            <family val="0"/>
          </rPr>
          <t xml:space="preserve">
</t>
        </r>
      </text>
    </comment>
    <comment ref="C2362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2364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2376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2377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2387" authorId="0">
      <text>
        <r>
          <rPr>
            <b/>
            <sz val="8"/>
            <rFont val="Tahoma"/>
            <family val="0"/>
          </rPr>
          <t>Arrey: Nanga case</t>
        </r>
        <r>
          <rPr>
            <sz val="8"/>
            <rFont val="Tahoma"/>
            <family val="0"/>
          </rPr>
          <t xml:space="preserve">
</t>
        </r>
      </text>
    </comment>
    <comment ref="C2391" authorId="0">
      <text>
        <r>
          <rPr>
            <b/>
            <sz val="8"/>
            <rFont val="Tahoma"/>
            <family val="0"/>
          </rPr>
          <t>Arrey: calling investigators and hotels</t>
        </r>
        <r>
          <rPr>
            <sz val="8"/>
            <rFont val="Tahoma"/>
            <family val="0"/>
          </rPr>
          <t xml:space="preserve">
</t>
        </r>
      </text>
    </comment>
    <comment ref="C2392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23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Douala parrots case and Bafoussam attempted op</t>
        </r>
      </text>
    </comment>
    <comment ref="C23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cordination Emeline was not in office</t>
        </r>
      </text>
    </comment>
    <comment ref="C2416" authorId="0">
      <text>
        <r>
          <rPr>
            <b/>
            <sz val="8"/>
            <rFont val="Tahoma"/>
            <family val="0"/>
          </rPr>
          <t>Emeline:office-unics-office</t>
        </r>
        <r>
          <rPr>
            <sz val="8"/>
            <rFont val="Tahoma"/>
            <family val="0"/>
          </rPr>
          <t xml:space="preserve">
</t>
        </r>
      </text>
    </comment>
    <comment ref="C2423" authorId="0">
      <text>
        <r>
          <rPr>
            <b/>
            <sz val="8"/>
            <rFont val="Tahoma"/>
            <family val="0"/>
          </rPr>
          <t>Emeline:office-unics-office</t>
        </r>
        <r>
          <rPr>
            <sz val="8"/>
            <rFont val="Tahoma"/>
            <family val="0"/>
          </rPr>
          <t xml:space="preserve">
</t>
        </r>
      </text>
    </comment>
    <comment ref="C2430" authorId="0">
      <text>
        <r>
          <rPr>
            <b/>
            <sz val="8"/>
            <rFont val="Tahoma"/>
            <family val="0"/>
          </rPr>
          <t>Emeline:office-unics-office</t>
        </r>
        <r>
          <rPr>
            <sz val="8"/>
            <rFont val="Tahoma"/>
            <family val="0"/>
          </rPr>
          <t xml:space="preserve">
</t>
        </r>
      </text>
    </comment>
    <comment ref="C2431" authorId="0">
      <text>
        <r>
          <rPr>
            <b/>
            <sz val="8"/>
            <rFont val="Tahoma"/>
            <family val="0"/>
          </rPr>
          <t>Emeline: office to cnps</t>
        </r>
      </text>
    </comment>
    <comment ref="C2432" authorId="0">
      <text>
        <r>
          <rPr>
            <b/>
            <sz val="8"/>
            <rFont val="Tahoma"/>
            <family val="0"/>
          </rPr>
          <t>Emeline: cnps to hotel de ville( cnps main office) and back to office</t>
        </r>
        <r>
          <rPr>
            <sz val="8"/>
            <rFont val="Tahoma"/>
            <family val="0"/>
          </rPr>
          <t xml:space="preserve">
</t>
        </r>
      </text>
    </comment>
    <comment ref="C2438" authorId="0">
      <text>
        <r>
          <rPr>
            <b/>
            <sz val="8"/>
            <rFont val="Tahoma"/>
            <family val="0"/>
          </rPr>
          <t>Emeline:office-unics-office</t>
        </r>
        <r>
          <rPr>
            <sz val="8"/>
            <rFont val="Tahoma"/>
            <family val="0"/>
          </rPr>
          <t xml:space="preserve">
</t>
        </r>
      </text>
    </comment>
    <comment ref="C2441" authorId="7">
      <text>
        <r>
          <rPr>
            <b/>
            <sz val="8"/>
            <rFont val="Tahoma"/>
            <family val="0"/>
          </rPr>
          <t>arrey: hired taxi from UNICS to office.</t>
        </r>
        <r>
          <rPr>
            <sz val="8"/>
            <rFont val="Tahoma"/>
            <family val="0"/>
          </rPr>
          <t xml:space="preserve">
</t>
        </r>
      </text>
    </comment>
    <comment ref="C2468" authorId="7">
      <text>
        <r>
          <rPr>
            <b/>
            <sz val="8"/>
            <rFont val="Tahoma"/>
            <family val="0"/>
          </rPr>
          <t>arrey: hired taxi from unics to office.</t>
        </r>
        <r>
          <rPr>
            <sz val="8"/>
            <rFont val="Tahoma"/>
            <family val="0"/>
          </rPr>
          <t xml:space="preserve">
</t>
        </r>
      </text>
    </comment>
    <comment ref="B24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2,900 Batt / 33.1 x656=57,474cfa</t>
        </r>
      </text>
    </comment>
    <comment ref="C2473" authorId="0">
      <text>
        <r>
          <rPr>
            <b/>
            <sz val="8"/>
            <rFont val="Tahoma"/>
            <family val="0"/>
          </rPr>
          <t xml:space="preserve">Emeline: Worm scan and removal, preventive maintenance and system configuration on 2 computer.
</t>
        </r>
      </text>
    </comment>
    <comment ref="C2477" authorId="0">
      <text>
        <r>
          <rPr>
            <b/>
            <sz val="8"/>
            <rFont val="Tahoma"/>
            <family val="0"/>
          </rPr>
          <t>Emeline: repair of Director's laptop. Formating and installation of window xp, office 2003 and symatec anti virus.</t>
        </r>
      </text>
    </comment>
    <comment ref="C2481" authorId="0">
      <text>
        <r>
          <rPr>
            <b/>
            <sz val="8"/>
            <rFont val="Tahoma"/>
            <family val="0"/>
          </rPr>
          <t>Emeline: duplication of 2 office keys</t>
        </r>
        <r>
          <rPr>
            <sz val="8"/>
            <rFont val="Tahoma"/>
            <family val="0"/>
          </rPr>
          <t xml:space="preserve">
</t>
        </r>
      </text>
    </comment>
    <comment ref="C2483" authorId="7">
      <text>
        <r>
          <rPr>
            <b/>
            <sz val="8"/>
            <rFont val="Tahoma"/>
            <family val="0"/>
          </rPr>
          <t>arrey: 4x250= 1000 fcfa.</t>
        </r>
        <r>
          <rPr>
            <sz val="8"/>
            <rFont val="Tahoma"/>
            <family val="0"/>
          </rPr>
          <t xml:space="preserve">
</t>
        </r>
      </text>
    </comment>
    <comment ref="C2484" authorId="0">
      <text>
        <r>
          <rPr>
            <b/>
            <sz val="8"/>
            <rFont val="Tahoma"/>
            <family val="0"/>
          </rPr>
          <t>Arrey: financial report form</t>
        </r>
        <r>
          <rPr>
            <sz val="8"/>
            <rFont val="Tahoma"/>
            <family val="0"/>
          </rPr>
          <t xml:space="preserve">
</t>
        </r>
      </text>
    </comment>
    <comment ref="C2488" authorId="7">
      <text>
        <r>
          <rPr>
            <b/>
            <sz val="8"/>
            <rFont val="Tahoma"/>
            <family val="0"/>
          </rPr>
          <t>arrey: 75x20=1500 fcfa.</t>
        </r>
        <r>
          <rPr>
            <sz val="8"/>
            <rFont val="Tahoma"/>
            <family val="0"/>
          </rPr>
          <t xml:space="preserve">
</t>
        </r>
      </text>
    </comment>
    <comment ref="C2489" authorId="7">
      <text>
        <r>
          <rPr>
            <b/>
            <sz val="8"/>
            <rFont val="Tahoma"/>
            <family val="0"/>
          </rPr>
          <t>arrey: 20x50=1000fcfa.</t>
        </r>
        <r>
          <rPr>
            <sz val="8"/>
            <rFont val="Tahoma"/>
            <family val="0"/>
          </rPr>
          <t xml:space="preserve">
</t>
        </r>
      </text>
    </comment>
    <comment ref="C2491" authorId="7">
      <text>
        <r>
          <rPr>
            <b/>
            <sz val="8"/>
            <rFont val="Tahoma"/>
            <family val="0"/>
          </rPr>
          <t>arrey: 500x2=1000 fcfa.</t>
        </r>
        <r>
          <rPr>
            <sz val="8"/>
            <rFont val="Tahoma"/>
            <family val="0"/>
          </rPr>
          <t xml:space="preserve">
</t>
        </r>
      </text>
    </comment>
    <comment ref="C2492" authorId="7">
      <text>
        <r>
          <rPr>
            <b/>
            <sz val="8"/>
            <rFont val="Tahoma"/>
            <family val="0"/>
          </rPr>
          <t>arrey: I packet of file dividers.</t>
        </r>
        <r>
          <rPr>
            <sz val="8"/>
            <rFont val="Tahoma"/>
            <family val="0"/>
          </rPr>
          <t xml:space="preserve">
</t>
        </r>
      </text>
    </comment>
    <comment ref="C2493" authorId="7">
      <text>
        <r>
          <rPr>
            <b/>
            <sz val="8"/>
            <rFont val="Tahoma"/>
            <family val="0"/>
          </rPr>
          <t>arrey: 10x250=2500 fcfa.</t>
        </r>
        <r>
          <rPr>
            <sz val="8"/>
            <rFont val="Tahoma"/>
            <family val="0"/>
          </rPr>
          <t xml:space="preserve">
</t>
        </r>
      </text>
    </comment>
    <comment ref="C2494" authorId="7">
      <text>
        <r>
          <rPr>
            <b/>
            <sz val="8"/>
            <rFont val="Tahoma"/>
            <family val="0"/>
          </rPr>
          <t>arrey: 2000x2=4000 fcfa.</t>
        </r>
        <r>
          <rPr>
            <sz val="8"/>
            <rFont val="Tahoma"/>
            <family val="0"/>
          </rPr>
          <t xml:space="preserve">
</t>
        </r>
      </text>
    </comment>
    <comment ref="C2495" authorId="7">
      <text>
        <r>
          <rPr>
            <b/>
            <sz val="8"/>
            <rFont val="Tahoma"/>
            <family val="0"/>
          </rPr>
          <t>arrey: 4x250= 1000 fcfa.</t>
        </r>
        <r>
          <rPr>
            <sz val="8"/>
            <rFont val="Tahoma"/>
            <family val="0"/>
          </rPr>
          <t xml:space="preserve">
</t>
        </r>
      </text>
    </comment>
    <comment ref="C2496" authorId="7">
      <text>
        <r>
          <rPr>
            <b/>
            <sz val="8"/>
            <rFont val="Tahoma"/>
            <family val="0"/>
          </rPr>
          <t>arrey: Deodorant used for office toilet.</t>
        </r>
        <r>
          <rPr>
            <sz val="8"/>
            <rFont val="Tahoma"/>
            <family val="0"/>
          </rPr>
          <t xml:space="preserve">
</t>
        </r>
      </text>
    </comment>
    <comment ref="C2510" authorId="0">
      <text>
        <r>
          <rPr>
            <b/>
            <sz val="8"/>
            <rFont val="Tahoma"/>
            <family val="0"/>
          </rPr>
          <t>user: for office cleaner</t>
        </r>
        <r>
          <rPr>
            <sz val="8"/>
            <rFont val="Tahoma"/>
            <family val="0"/>
          </rPr>
          <t xml:space="preserve">
</t>
        </r>
      </text>
    </comment>
    <comment ref="C2512" authorId="7">
      <text>
        <r>
          <rPr>
            <b/>
            <sz val="8"/>
            <rFont val="Tahoma"/>
            <family val="0"/>
          </rPr>
          <t>arrey: 4x250= 1000 fcfa.</t>
        </r>
        <r>
          <rPr>
            <sz val="8"/>
            <rFont val="Tahoma"/>
            <family val="0"/>
          </rPr>
          <t xml:space="preserve">
</t>
        </r>
      </text>
    </comment>
    <comment ref="C2514" authorId="7">
      <text>
        <r>
          <rPr>
            <b/>
            <sz val="8"/>
            <rFont val="Tahoma"/>
            <family val="0"/>
          </rPr>
          <t>arrey: stick for attaching brush for the cleaning of the office walls.</t>
        </r>
        <r>
          <rPr>
            <sz val="8"/>
            <rFont val="Tahoma"/>
            <family val="0"/>
          </rPr>
          <t xml:space="preserve">
</t>
        </r>
      </text>
    </comment>
    <comment ref="C2518" authorId="7">
      <text>
        <r>
          <rPr>
            <b/>
            <sz val="8"/>
            <rFont val="Tahoma"/>
            <family val="0"/>
          </rPr>
          <t>arrey: Transferred 20,5010 fcfa to aime in Bafoussam.</t>
        </r>
        <r>
          <rPr>
            <sz val="8"/>
            <rFont val="Tahoma"/>
            <family val="0"/>
          </rPr>
          <t xml:space="preserve">
</t>
        </r>
      </text>
    </comment>
    <comment ref="C2519" authorId="7">
      <text>
        <r>
          <rPr>
            <b/>
            <sz val="8"/>
            <rFont val="Tahoma"/>
            <family val="0"/>
          </rPr>
          <t>arrey: Transferred 18,500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2520" authorId="7">
      <text>
        <r>
          <rPr>
            <b/>
            <sz val="8"/>
            <rFont val="Tahoma"/>
            <family val="0"/>
          </rPr>
          <t>arrey: Transferred 10,000 fcfa to Ebah lawrence in Bamenda.</t>
        </r>
        <r>
          <rPr>
            <sz val="8"/>
            <rFont val="Tahoma"/>
            <family val="0"/>
          </rPr>
          <t xml:space="preserve">
</t>
        </r>
      </text>
    </comment>
    <comment ref="C2521" authorId="7">
      <text>
        <r>
          <rPr>
            <b/>
            <sz val="8"/>
            <rFont val="Tahoma"/>
            <family val="0"/>
          </rPr>
          <t>arrey: transferred 18,500 fcfa to alain in Limbe.</t>
        </r>
        <r>
          <rPr>
            <sz val="8"/>
            <rFont val="Tahoma"/>
            <family val="0"/>
          </rPr>
          <t xml:space="preserve">
</t>
        </r>
      </text>
    </comment>
    <comment ref="C2522" authorId="7">
      <text>
        <r>
          <rPr>
            <b/>
            <sz val="8"/>
            <rFont val="Tahoma"/>
            <family val="0"/>
          </rPr>
          <t>arrey: Transferred 60,000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2523" authorId="7">
      <text>
        <r>
          <rPr>
            <b/>
            <sz val="8"/>
            <rFont val="Tahoma"/>
            <family val="0"/>
          </rPr>
          <t>arrey: transferred 28,000 fcfa to i30 in Baham.</t>
        </r>
        <r>
          <rPr>
            <sz val="8"/>
            <rFont val="Tahoma"/>
            <family val="0"/>
          </rPr>
          <t xml:space="preserve">
</t>
        </r>
      </text>
    </comment>
    <comment ref="C2524" authorId="7">
      <text>
        <r>
          <rPr>
            <b/>
            <sz val="8"/>
            <rFont val="Tahoma"/>
            <family val="0"/>
          </rPr>
          <t>arrey: Transferred 8,500 fcfa to Alain in Douala.</t>
        </r>
        <r>
          <rPr>
            <sz val="8"/>
            <rFont val="Tahoma"/>
            <family val="0"/>
          </rPr>
          <t xml:space="preserve">
</t>
        </r>
      </text>
    </comment>
    <comment ref="C2525" authorId="7">
      <text>
        <r>
          <rPr>
            <b/>
            <sz val="8"/>
            <rFont val="Tahoma"/>
            <family val="0"/>
          </rPr>
          <t>arrey: transferred 11,500 fcfa to i33 in Edea.</t>
        </r>
        <r>
          <rPr>
            <sz val="8"/>
            <rFont val="Tahoma"/>
            <family val="0"/>
          </rPr>
          <t xml:space="preserve">
</t>
        </r>
      </text>
    </comment>
    <comment ref="C2526" authorId="7">
      <text>
        <r>
          <rPr>
            <b/>
            <sz val="8"/>
            <rFont val="Tahoma"/>
            <family val="0"/>
          </rPr>
          <t>arrey: transferred 14,600 fcfa to i30 in Baham.</t>
        </r>
        <r>
          <rPr>
            <sz val="8"/>
            <rFont val="Tahoma"/>
            <family val="0"/>
          </rPr>
          <t xml:space="preserve">
</t>
        </r>
      </text>
    </comment>
    <comment ref="C2527" authorId="7">
      <text>
        <r>
          <rPr>
            <b/>
            <sz val="8"/>
            <rFont val="Tahoma"/>
            <family val="0"/>
          </rPr>
          <t>arrey: transferred 34,900 fcfa to i30 in Baham.</t>
        </r>
        <r>
          <rPr>
            <sz val="8"/>
            <rFont val="Tahoma"/>
            <family val="0"/>
          </rPr>
          <t xml:space="preserve">
</t>
        </r>
      </text>
    </comment>
    <comment ref="C2528" authorId="7">
      <text>
        <r>
          <rPr>
            <b/>
            <sz val="8"/>
            <rFont val="Tahoma"/>
            <family val="0"/>
          </rPr>
          <t>arrey: transferred 19,000 frcfa to i35 in Abongbang.</t>
        </r>
        <r>
          <rPr>
            <sz val="8"/>
            <rFont val="Tahoma"/>
            <family val="0"/>
          </rPr>
          <t xml:space="preserve">
</t>
        </r>
      </text>
    </comment>
    <comment ref="C2529" authorId="7">
      <text>
        <r>
          <rPr>
            <b/>
            <sz val="8"/>
            <rFont val="Tahoma"/>
            <family val="0"/>
          </rPr>
          <t>arrey: transferred 500,000 fcfa to Tchagyu paoh Antony in Bafoussam.</t>
        </r>
        <r>
          <rPr>
            <sz val="8"/>
            <rFont val="Tahoma"/>
            <family val="0"/>
          </rPr>
          <t xml:space="preserve">
</t>
        </r>
      </text>
    </comment>
    <comment ref="C2530" authorId="7">
      <text>
        <r>
          <rPr>
            <b/>
            <sz val="8"/>
            <rFont val="Tahoma"/>
            <family val="0"/>
          </rPr>
          <t>arrey: transferred 10,000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2531" authorId="7">
      <text>
        <r>
          <rPr>
            <b/>
            <sz val="8"/>
            <rFont val="Tahoma"/>
            <family val="0"/>
          </rPr>
          <t>arrey: transferred 55,000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532" authorId="7">
      <text>
        <r>
          <rPr>
            <b/>
            <sz val="8"/>
            <rFont val="Tahoma"/>
            <family val="0"/>
          </rPr>
          <t>arrey: transferred 10,000 fcfa to Hamidou in Douala.</t>
        </r>
        <r>
          <rPr>
            <sz val="8"/>
            <rFont val="Tahoma"/>
            <family val="0"/>
          </rPr>
          <t xml:space="preserve">
</t>
        </r>
      </text>
    </comment>
    <comment ref="C2533" authorId="7">
      <text>
        <r>
          <rPr>
            <b/>
            <sz val="8"/>
            <rFont val="Tahoma"/>
            <family val="0"/>
          </rPr>
          <t>arrey: transferred 30,000fcfa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534" authorId="7">
      <text>
        <r>
          <rPr>
            <b/>
            <sz val="8"/>
            <rFont val="Tahoma"/>
            <family val="0"/>
          </rPr>
          <t>arrey: transferred 10,500 fcfa to Felix in Ntui.</t>
        </r>
        <r>
          <rPr>
            <sz val="8"/>
            <rFont val="Tahoma"/>
            <family val="0"/>
          </rPr>
          <t xml:space="preserve">
</t>
        </r>
      </text>
    </comment>
    <comment ref="C2535" authorId="7">
      <text>
        <r>
          <rPr>
            <b/>
            <sz val="8"/>
            <rFont val="Tahoma"/>
            <family val="0"/>
          </rPr>
          <t>arrey: transferred 14,600 frcfa to i30 in Bafoussam.</t>
        </r>
        <r>
          <rPr>
            <sz val="8"/>
            <rFont val="Tahoma"/>
            <family val="0"/>
          </rPr>
          <t xml:space="preserve">
</t>
        </r>
      </text>
    </comment>
    <comment ref="C2536" authorId="7">
      <text>
        <r>
          <rPr>
            <b/>
            <sz val="8"/>
            <rFont val="Tahoma"/>
            <family val="0"/>
          </rPr>
          <t>arrey: transferred 10,500 to Felix in Ntui.</t>
        </r>
        <r>
          <rPr>
            <sz val="8"/>
            <rFont val="Tahoma"/>
            <family val="0"/>
          </rPr>
          <t xml:space="preserve">
</t>
        </r>
      </text>
    </comment>
    <comment ref="C2537" authorId="7">
      <text>
        <r>
          <rPr>
            <b/>
            <sz val="8"/>
            <rFont val="Tahoma"/>
            <family val="0"/>
          </rPr>
          <t>arrey: Transferred 22,500 fcfa to i30 in Bafang.</t>
        </r>
        <r>
          <rPr>
            <sz val="8"/>
            <rFont val="Tahoma"/>
            <family val="0"/>
          </rPr>
          <t xml:space="preserve">
</t>
        </r>
      </text>
    </comment>
    <comment ref="C2538" authorId="7">
      <text>
        <r>
          <rPr>
            <b/>
            <sz val="8"/>
            <rFont val="Tahoma"/>
            <family val="0"/>
          </rPr>
          <t>arrey: transferred 26,000 fcfa to Felix in Ntui.</t>
        </r>
        <r>
          <rPr>
            <sz val="8"/>
            <rFont val="Tahoma"/>
            <family val="0"/>
          </rPr>
          <t xml:space="preserve">
</t>
        </r>
      </text>
    </comment>
    <comment ref="C2539" authorId="7">
      <text>
        <r>
          <rPr>
            <b/>
            <sz val="8"/>
            <rFont val="Tahoma"/>
            <family val="0"/>
          </rPr>
          <t>arrey: transferred 2,95,000 fcfa to sofie Meilvang of the limbe wild life center.</t>
        </r>
        <r>
          <rPr>
            <sz val="8"/>
            <rFont val="Tahoma"/>
            <family val="0"/>
          </rPr>
          <t xml:space="preserve">
</t>
        </r>
      </text>
    </comment>
    <comment ref="C2540" authorId="7">
      <text>
        <r>
          <rPr>
            <b/>
            <sz val="8"/>
            <rFont val="Tahoma"/>
            <family val="0"/>
          </rPr>
          <t>arrey: transferred 1,25,000 fcfa to Chi Valentine in Bamenda.</t>
        </r>
        <r>
          <rPr>
            <sz val="8"/>
            <rFont val="Tahoma"/>
            <family val="0"/>
          </rPr>
          <t xml:space="preserve">
</t>
        </r>
      </text>
    </comment>
    <comment ref="C2541" authorId="7">
      <text>
        <r>
          <rPr>
            <b/>
            <sz val="8"/>
            <rFont val="Tahoma"/>
            <family val="0"/>
          </rPr>
          <t>arrey: transferred 6,000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2542" authorId="7">
      <text>
        <r>
          <rPr>
            <b/>
            <sz val="8"/>
            <rFont val="Tahoma"/>
            <family val="0"/>
          </rPr>
          <t>arrey: transferred 30,9100 fcdfa to i30 in Baham.</t>
        </r>
        <r>
          <rPr>
            <sz val="8"/>
            <rFont val="Tahoma"/>
            <family val="0"/>
          </rPr>
          <t xml:space="preserve">
</t>
        </r>
      </text>
    </comment>
    <comment ref="C2543" authorId="7">
      <text>
        <r>
          <rPr>
            <b/>
            <sz val="8"/>
            <rFont val="Tahoma"/>
            <family val="0"/>
          </rPr>
          <t>arrey: transferred 28,600 fcfa to i30 in Baham.</t>
        </r>
        <r>
          <rPr>
            <sz val="8"/>
            <rFont val="Tahoma"/>
            <family val="0"/>
          </rPr>
          <t xml:space="preserve">
</t>
        </r>
      </text>
    </comment>
    <comment ref="C2544" authorId="7">
      <text>
        <r>
          <rPr>
            <b/>
            <sz val="8"/>
            <rFont val="Tahoma"/>
            <family val="0"/>
          </rPr>
          <t>arrey: transferred 24,500 fcfa to i44 in Bafoussam.</t>
        </r>
        <r>
          <rPr>
            <sz val="8"/>
            <rFont val="Tahoma"/>
            <family val="0"/>
          </rPr>
          <t xml:space="preserve">
</t>
        </r>
      </text>
    </comment>
    <comment ref="C2545" authorId="7">
      <text>
        <r>
          <rPr>
            <b/>
            <sz val="8"/>
            <rFont val="Tahoma"/>
            <family val="0"/>
          </rPr>
          <t>arrey: transferred 50,000 fcfa to i26 in Buea.</t>
        </r>
        <r>
          <rPr>
            <sz val="8"/>
            <rFont val="Tahoma"/>
            <family val="0"/>
          </rPr>
          <t xml:space="preserve">
</t>
        </r>
      </text>
    </comment>
    <comment ref="C2546" authorId="7">
      <text>
        <r>
          <rPr>
            <b/>
            <sz val="8"/>
            <rFont val="Tahoma"/>
            <family val="0"/>
          </rPr>
          <t>arrey: transferred 20,500 fcfa to i35 in Abongmbang.</t>
        </r>
        <r>
          <rPr>
            <sz val="8"/>
            <rFont val="Tahoma"/>
            <family val="0"/>
          </rPr>
          <t xml:space="preserve">
</t>
        </r>
      </text>
    </comment>
    <comment ref="C2547" authorId="7">
      <text>
        <r>
          <rPr>
            <b/>
            <sz val="8"/>
            <rFont val="Tahoma"/>
            <family val="0"/>
          </rPr>
          <t>arrey: transferred 1,25,000 fcfa to Adeline lamwie .</t>
        </r>
        <r>
          <rPr>
            <sz val="8"/>
            <rFont val="Tahoma"/>
            <family val="0"/>
          </rPr>
          <t xml:space="preserve">
</t>
        </r>
      </text>
    </comment>
    <comment ref="C2548" authorId="7">
      <text>
        <r>
          <rPr>
            <b/>
            <sz val="8"/>
            <rFont val="Tahoma"/>
            <family val="0"/>
          </rPr>
          <t>arrey: transferred 25,000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2549" authorId="7">
      <text>
        <r>
          <rPr>
            <b/>
            <sz val="8"/>
            <rFont val="Tahoma"/>
            <family val="0"/>
          </rPr>
          <t>arrey: transfere3d 100,000 fcfa to i30 in Dschang.</t>
        </r>
        <r>
          <rPr>
            <sz val="8"/>
            <rFont val="Tahoma"/>
            <family val="0"/>
          </rPr>
          <t xml:space="preserve">
</t>
        </r>
      </text>
    </comment>
    <comment ref="C2550" authorId="7">
      <text>
        <r>
          <rPr>
            <b/>
            <sz val="8"/>
            <rFont val="Tahoma"/>
            <family val="0"/>
          </rPr>
          <t>arrey: transferred 25,000 fcfa to Josias in Abongmbang.</t>
        </r>
        <r>
          <rPr>
            <sz val="8"/>
            <rFont val="Tahoma"/>
            <family val="0"/>
          </rPr>
          <t xml:space="preserve">
</t>
        </r>
      </text>
    </comment>
    <comment ref="C2551" authorId="7">
      <text>
        <r>
          <rPr>
            <b/>
            <sz val="8"/>
            <rFont val="Tahoma"/>
            <family val="0"/>
          </rPr>
          <t>arrey: transferred 35,000 fcfa to Abumbi in abongmbang.</t>
        </r>
        <r>
          <rPr>
            <sz val="8"/>
            <rFont val="Tahoma"/>
            <family val="0"/>
          </rPr>
          <t xml:space="preserve">
</t>
        </r>
      </text>
    </comment>
    <comment ref="C2552" authorId="0">
      <text>
        <r>
          <rPr>
            <b/>
            <sz val="8"/>
            <rFont val="Tahoma"/>
            <family val="0"/>
          </rPr>
          <t>Emeline: send 560.000frs through  western union to the UK to Cynthia for compensation for the work done on the LAGA web site. of october 08-MAY 09</t>
        </r>
        <r>
          <rPr>
            <sz val="8"/>
            <rFont val="Tahoma"/>
            <family val="0"/>
          </rPr>
          <t xml:space="preserve">
</t>
        </r>
      </text>
    </comment>
    <comment ref="C2556" authorId="0">
      <text>
        <r>
          <rPr>
            <b/>
            <sz val="8"/>
            <rFont val="Tahoma"/>
            <family val="0"/>
          </rPr>
          <t>user: Advance for night watch for 23 nights. Director traveled to Thailand</t>
        </r>
        <r>
          <rPr>
            <sz val="8"/>
            <rFont val="Tahoma"/>
            <family val="0"/>
          </rPr>
          <t xml:space="preserve">
</t>
        </r>
      </text>
    </comment>
    <comment ref="C2506" authorId="0">
      <text>
        <r>
          <rPr>
            <b/>
            <sz val="8"/>
            <rFont val="Tahoma"/>
            <family val="0"/>
          </rPr>
          <t>Eric: 2 big flowers for office fence</t>
        </r>
      </text>
    </comment>
    <comment ref="C2507" authorId="6">
      <text>
        <r>
          <rPr>
            <b/>
            <sz val="8"/>
            <rFont val="Tahoma"/>
            <family val="0"/>
          </rPr>
          <t>Eric: Fees for planting flowers.</t>
        </r>
        <r>
          <rPr>
            <sz val="8"/>
            <rFont val="Tahoma"/>
            <family val="0"/>
          </rPr>
          <t xml:space="preserve">
 </t>
        </r>
      </text>
    </comment>
    <comment ref="C2486" authorId="6">
      <text>
        <r>
          <rPr>
            <b/>
            <sz val="8"/>
            <rFont val="Tahoma"/>
            <family val="0"/>
          </rPr>
          <t>Eric: 2 usb sticks bought and given to   management. two  1gb = 4000x2= 8000 fca.</t>
        </r>
        <r>
          <rPr>
            <sz val="8"/>
            <rFont val="Tahoma"/>
            <family val="0"/>
          </rPr>
          <t xml:space="preserve">
</t>
        </r>
      </text>
    </comment>
    <comment ref="C2502" authorId="6">
      <text>
        <r>
          <rPr>
            <b/>
            <sz val="8"/>
            <rFont val="Tahoma"/>
            <family val="0"/>
          </rPr>
          <t>anna: 1 copy of handbook of environment law (UNEP).</t>
        </r>
        <r>
          <rPr>
            <sz val="8"/>
            <rFont val="Tahoma"/>
            <family val="0"/>
          </rPr>
          <t xml:space="preserve">
</t>
        </r>
      </text>
    </comment>
    <comment ref="C2503" authorId="6">
      <text>
        <r>
          <rPr>
            <b/>
            <sz val="8"/>
            <rFont val="Tahoma"/>
            <family val="0"/>
          </rPr>
          <t>anna: binding of the photocopy of handbook of environmental law (UNEP).</t>
        </r>
        <r>
          <rPr>
            <sz val="8"/>
            <rFont val="Tahoma"/>
            <family val="0"/>
          </rPr>
          <t xml:space="preserve">
</t>
        </r>
      </text>
    </comment>
    <comment ref="C1367" authorId="2">
      <text>
        <r>
          <rPr>
            <b/>
            <sz val="8"/>
            <rFont val="Tahoma"/>
            <family val="2"/>
          </rPr>
          <t>felix: transport for the bailif to go down to pela and serve the summons of christos pashalidis. By clando</t>
        </r>
      </text>
    </comment>
    <comment ref="C1509" authorId="2">
      <text>
        <r>
          <rPr>
            <b/>
            <sz val="8"/>
            <rFont val="Tahoma"/>
            <family val="0"/>
          </rPr>
          <t>Felix: No receipt in Ngambe Tikar hotel</t>
        </r>
        <r>
          <rPr>
            <sz val="8"/>
            <rFont val="Tahoma"/>
            <family val="0"/>
          </rPr>
          <t xml:space="preserve">
</t>
        </r>
      </text>
    </comment>
    <comment ref="C1495" authorId="2">
      <text>
        <r>
          <rPr>
            <b/>
            <sz val="8"/>
            <rFont val="Tahoma"/>
            <family val="0"/>
          </rPr>
          <t>Josias: No receipt in Ngambe Tikar.  A remote area.</t>
        </r>
      </text>
    </comment>
    <comment ref="C1587" authorId="0">
      <text>
        <r>
          <rPr>
            <b/>
            <sz val="8"/>
            <rFont val="Tahoma"/>
            <family val="0"/>
          </rPr>
          <t>aime: 100 x 25= 2500 fcfa.</t>
        </r>
        <r>
          <rPr>
            <sz val="8"/>
            <rFont val="Tahoma"/>
            <family val="0"/>
          </rPr>
          <t xml:space="preserve">
</t>
        </r>
      </text>
    </comment>
    <comment ref="C49" authorId="7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0" authorId="7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1" authorId="7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2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65" authorId="7">
      <text>
        <r>
          <rPr>
            <b/>
            <sz val="8"/>
            <rFont val="Tahoma"/>
            <family val="0"/>
          </rPr>
          <t>i33: No lodging receipt in Ngambe, a remote area.</t>
        </r>
        <r>
          <rPr>
            <sz val="8"/>
            <rFont val="Tahoma"/>
            <family val="0"/>
          </rPr>
          <t xml:space="preserve">
</t>
        </r>
      </text>
    </comment>
    <comment ref="C66" authorId="7">
      <text>
        <r>
          <rPr>
            <b/>
            <sz val="8"/>
            <rFont val="Tahoma"/>
            <family val="0"/>
          </rPr>
          <t>i33: No lodging receipt in Ngambe, a remote area.</t>
        </r>
        <r>
          <rPr>
            <sz val="8"/>
            <rFont val="Tahoma"/>
            <family val="0"/>
          </rPr>
          <t xml:space="preserve">
</t>
        </r>
      </text>
    </comment>
    <comment ref="C67" authorId="7">
      <text>
        <r>
          <rPr>
            <b/>
            <sz val="8"/>
            <rFont val="Tahoma"/>
            <family val="0"/>
          </rPr>
          <t>i33: No lodging receipt in Ngambe, a remote area.</t>
        </r>
        <r>
          <rPr>
            <sz val="8"/>
            <rFont val="Tahoma"/>
            <family val="0"/>
          </rPr>
          <t xml:space="preserve">
</t>
        </r>
      </text>
    </comment>
    <comment ref="C72" authorId="7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73" authorId="7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76" authorId="7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90" authorId="7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91" authorId="7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113" authorId="7">
      <text>
        <r>
          <rPr>
            <b/>
            <sz val="8"/>
            <rFont val="Tahoma"/>
            <family val="0"/>
          </rPr>
          <t>i39: Posting of financial report from bafoussam to yaounde through kami Express.</t>
        </r>
        <r>
          <rPr>
            <sz val="8"/>
            <rFont val="Tahoma"/>
            <family val="0"/>
          </rPr>
          <t xml:space="preserve">
</t>
        </r>
      </text>
    </comment>
    <comment ref="C125" authorId="7">
      <text>
        <r>
          <rPr>
            <b/>
            <sz val="8"/>
            <rFont val="Tahoma"/>
            <family val="0"/>
          </rPr>
          <t>larry: By clando.</t>
        </r>
        <r>
          <rPr>
            <sz val="8"/>
            <rFont val="Tahoma"/>
            <family val="0"/>
          </rPr>
          <t xml:space="preserve">
</t>
        </r>
      </text>
    </comment>
    <comment ref="C126" authorId="7">
      <text>
        <r>
          <rPr>
            <b/>
            <sz val="8"/>
            <rFont val="Tahoma"/>
            <family val="0"/>
          </rPr>
          <t>larry: By clando.</t>
        </r>
        <r>
          <rPr>
            <sz val="8"/>
            <rFont val="Tahoma"/>
            <family val="0"/>
          </rPr>
          <t xml:space="preserve">
</t>
        </r>
      </text>
    </comment>
    <comment ref="C149" authorId="7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53" authorId="7">
      <text>
        <r>
          <rPr>
            <b/>
            <sz val="8"/>
            <rFont val="Tahoma"/>
            <family val="0"/>
          </rPr>
          <t>i35: transport to and from office to plan for mission and collect money for mission to Edea.</t>
        </r>
        <r>
          <rPr>
            <sz val="8"/>
            <rFont val="Tahoma"/>
            <family val="0"/>
          </rPr>
          <t xml:space="preserve">
</t>
        </r>
      </text>
    </comment>
    <comment ref="C188" authorId="7">
      <text>
        <r>
          <rPr>
            <b/>
            <sz val="8"/>
            <rFont val="Tahoma"/>
            <family val="0"/>
          </rPr>
          <t>i30: By Bike.</t>
        </r>
        <r>
          <rPr>
            <sz val="8"/>
            <rFont val="Tahoma"/>
            <family val="0"/>
          </rPr>
          <t xml:space="preserve">
</t>
        </r>
      </text>
    </comment>
    <comment ref="C189" authorId="7">
      <text>
        <r>
          <rPr>
            <b/>
            <sz val="8"/>
            <rFont val="Tahoma"/>
            <family val="0"/>
          </rPr>
          <t>i30: By Bike.</t>
        </r>
        <r>
          <rPr>
            <sz val="8"/>
            <rFont val="Tahoma"/>
            <family val="0"/>
          </rPr>
          <t xml:space="preserve">
</t>
        </r>
      </text>
    </comment>
    <comment ref="C190" authorId="7">
      <text>
        <r>
          <rPr>
            <b/>
            <sz val="8"/>
            <rFont val="Tahoma"/>
            <family val="0"/>
          </rPr>
          <t>i30: By Bike.</t>
        </r>
        <r>
          <rPr>
            <sz val="8"/>
            <rFont val="Tahoma"/>
            <family val="0"/>
          </rPr>
          <t xml:space="preserve">
</t>
        </r>
      </text>
    </comment>
    <comment ref="C191" authorId="7">
      <text>
        <r>
          <rPr>
            <b/>
            <sz val="8"/>
            <rFont val="Tahoma"/>
            <family val="0"/>
          </rPr>
          <t>i30:</t>
        </r>
        <r>
          <rPr>
            <sz val="8"/>
            <rFont val="Tahoma"/>
            <family val="0"/>
          </rPr>
          <t xml:space="preserve">
By clando</t>
        </r>
      </text>
    </comment>
    <comment ref="C192" authorId="7">
      <text>
        <r>
          <rPr>
            <b/>
            <sz val="8"/>
            <rFont val="Tahoma"/>
            <family val="0"/>
          </rPr>
          <t>i30:</t>
        </r>
        <r>
          <rPr>
            <sz val="8"/>
            <rFont val="Tahoma"/>
            <family val="0"/>
          </rPr>
          <t xml:space="preserve">
By clando</t>
        </r>
      </text>
    </comment>
    <comment ref="C193" authorId="7">
      <text>
        <r>
          <rPr>
            <b/>
            <sz val="8"/>
            <rFont val="Tahoma"/>
            <family val="0"/>
          </rPr>
          <t>i30:</t>
        </r>
        <r>
          <rPr>
            <sz val="8"/>
            <rFont val="Tahoma"/>
            <family val="0"/>
          </rPr>
          <t xml:space="preserve">
By clando</t>
        </r>
      </text>
    </comment>
    <comment ref="C265" authorId="7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266" authorId="7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271" authorId="7">
      <text>
        <r>
          <rPr>
            <b/>
            <sz val="8"/>
            <rFont val="Tahoma"/>
            <family val="0"/>
          </rPr>
          <t>i35: transport to and from office to plan for mission and collect money for mission to Abongmbang.</t>
        </r>
        <r>
          <rPr>
            <sz val="8"/>
            <rFont val="Tahoma"/>
            <family val="0"/>
          </rPr>
          <t xml:space="preserve">
</t>
        </r>
      </text>
    </comment>
    <comment ref="C277" authorId="7">
      <text>
        <r>
          <rPr>
            <b/>
            <sz val="8"/>
            <rFont val="Tahoma"/>
            <family val="0"/>
          </rPr>
          <t>i35: transport to and from office to plan for mission, deposite report.</t>
        </r>
        <r>
          <rPr>
            <sz val="8"/>
            <rFont val="Tahoma"/>
            <family val="0"/>
          </rPr>
          <t xml:space="preserve">
</t>
        </r>
      </text>
    </comment>
    <comment ref="C309" authorId="0">
      <text>
        <r>
          <rPr>
            <b/>
            <sz val="8"/>
            <rFont val="Tahoma"/>
            <family val="0"/>
          </rPr>
          <t>user: D'la airport mission</t>
        </r>
        <r>
          <rPr>
            <sz val="8"/>
            <rFont val="Tahoma"/>
            <family val="0"/>
          </rPr>
          <t xml:space="preserve">
</t>
        </r>
      </text>
    </comment>
    <comment ref="C310" authorId="0">
      <text>
        <r>
          <rPr>
            <b/>
            <sz val="8"/>
            <rFont val="Tahoma"/>
            <family val="0"/>
          </rPr>
          <t>hamidu: D'la investigations</t>
        </r>
        <r>
          <rPr>
            <sz val="8"/>
            <rFont val="Tahoma"/>
            <family val="0"/>
          </rPr>
          <t xml:space="preserve">
</t>
        </r>
      </text>
    </comment>
    <comment ref="C331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32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55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356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357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358" authorId="7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388" authorId="7">
      <text>
        <r>
          <rPr>
            <b/>
            <sz val="8"/>
            <rFont val="Tahoma"/>
            <family val="0"/>
          </rPr>
          <t>i44: By clando</t>
        </r>
        <r>
          <rPr>
            <sz val="8"/>
            <rFont val="Tahoma"/>
            <family val="0"/>
          </rPr>
          <t xml:space="preserve">
</t>
        </r>
      </text>
    </comment>
    <comment ref="C389" authorId="7">
      <text>
        <r>
          <rPr>
            <b/>
            <sz val="8"/>
            <rFont val="Tahoma"/>
            <family val="0"/>
          </rPr>
          <t>i44: By clando</t>
        </r>
        <r>
          <rPr>
            <sz val="8"/>
            <rFont val="Tahoma"/>
            <family val="0"/>
          </rPr>
          <t xml:space="preserve">
</t>
        </r>
      </text>
    </comment>
    <comment ref="C390" authorId="7">
      <text>
        <r>
          <rPr>
            <b/>
            <sz val="8"/>
            <rFont val="Tahoma"/>
            <family val="0"/>
          </rPr>
          <t>i44: By clando</t>
        </r>
        <r>
          <rPr>
            <sz val="8"/>
            <rFont val="Tahoma"/>
            <family val="0"/>
          </rPr>
          <t xml:space="preserve">
</t>
        </r>
      </text>
    </comment>
    <comment ref="C391" authorId="7">
      <text>
        <r>
          <rPr>
            <b/>
            <sz val="8"/>
            <rFont val="Tahoma"/>
            <family val="0"/>
          </rPr>
          <t>i44: By clando</t>
        </r>
        <r>
          <rPr>
            <sz val="8"/>
            <rFont val="Tahoma"/>
            <family val="0"/>
          </rPr>
          <t xml:space="preserve">
</t>
        </r>
      </text>
    </comment>
    <comment ref="C392" authorId="7">
      <text>
        <r>
          <rPr>
            <b/>
            <sz val="8"/>
            <rFont val="Tahoma"/>
            <family val="0"/>
          </rPr>
          <t>i44: By clando</t>
        </r>
        <r>
          <rPr>
            <sz val="8"/>
            <rFont val="Tahoma"/>
            <family val="0"/>
          </rPr>
          <t xml:space="preserve">
</t>
        </r>
      </text>
    </comment>
    <comment ref="C393" authorId="7">
      <text>
        <r>
          <rPr>
            <b/>
            <sz val="8"/>
            <rFont val="Tahoma"/>
            <family val="0"/>
          </rPr>
          <t>i44: By clando</t>
        </r>
        <r>
          <rPr>
            <sz val="8"/>
            <rFont val="Tahoma"/>
            <family val="0"/>
          </rPr>
          <t xml:space="preserve">
</t>
        </r>
      </text>
    </comment>
    <comment ref="C419" authorId="7">
      <text>
        <r>
          <rPr>
            <b/>
            <sz val="8"/>
            <rFont val="Tahoma"/>
            <family val="0"/>
          </rPr>
          <t>i30: Ngambe tikar investigations.</t>
        </r>
        <r>
          <rPr>
            <sz val="8"/>
            <rFont val="Tahoma"/>
            <family val="0"/>
          </rPr>
          <t xml:space="preserve">
</t>
        </r>
      </text>
    </comment>
    <comment ref="C426" authorId="7">
      <text>
        <r>
          <rPr>
            <b/>
            <sz val="8"/>
            <rFont val="Tahoma"/>
            <family val="0"/>
          </rPr>
          <t>i30: 500 for canoe crossing the river.</t>
        </r>
        <r>
          <rPr>
            <sz val="8"/>
            <rFont val="Tahoma"/>
            <family val="0"/>
          </rPr>
          <t xml:space="preserve">
</t>
        </r>
      </text>
    </comment>
    <comment ref="C427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29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40" authorId="7">
      <text>
        <r>
          <rPr>
            <b/>
            <sz val="8"/>
            <rFont val="Tahoma"/>
            <family val="0"/>
          </rPr>
          <t>i30: No lodging receipt in Ngambe a remote area.</t>
        </r>
        <r>
          <rPr>
            <sz val="8"/>
            <rFont val="Tahoma"/>
            <family val="0"/>
          </rPr>
          <t xml:space="preserve">
</t>
        </r>
      </text>
    </comment>
    <comment ref="C441" authorId="7">
      <text>
        <r>
          <rPr>
            <b/>
            <sz val="8"/>
            <rFont val="Tahoma"/>
            <family val="0"/>
          </rPr>
          <t>i30: No lodging receipt in Ngambe a remote area.</t>
        </r>
        <r>
          <rPr>
            <sz val="8"/>
            <rFont val="Tahoma"/>
            <family val="0"/>
          </rPr>
          <t xml:space="preserve">
</t>
        </r>
      </text>
    </comment>
    <comment ref="C463" authorId="7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64" authorId="7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65" authorId="7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66" authorId="7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67" authorId="7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68" authorId="7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69" authorId="7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70" authorId="7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474" authorId="7">
      <text>
        <r>
          <rPr>
            <b/>
            <sz val="8"/>
            <rFont val="Tahoma"/>
            <family val="0"/>
          </rPr>
          <t>i39:  Transport to and fro from express union to collect money for mission.</t>
        </r>
        <r>
          <rPr>
            <sz val="8"/>
            <rFont val="Tahoma"/>
            <family val="0"/>
          </rPr>
          <t xml:space="preserve">
</t>
        </r>
      </text>
    </comment>
    <comment ref="C493" authorId="7">
      <text>
        <r>
          <rPr>
            <b/>
            <sz val="8"/>
            <rFont val="Tahoma"/>
            <family val="0"/>
          </rPr>
          <t>i39: Photos for products, elephant tails and leopard skins.</t>
        </r>
        <r>
          <rPr>
            <sz val="8"/>
            <rFont val="Tahoma"/>
            <family val="0"/>
          </rPr>
          <t xml:space="preserve">
</t>
        </r>
      </text>
    </comment>
    <comment ref="C501" authorId="0">
      <text>
        <r>
          <rPr>
            <b/>
            <sz val="8"/>
            <rFont val="Tahoma"/>
            <family val="0"/>
          </rPr>
          <t>user: douala airport investigations</t>
        </r>
        <r>
          <rPr>
            <sz val="8"/>
            <rFont val="Tahoma"/>
            <family val="0"/>
          </rPr>
          <t xml:space="preserve">
</t>
        </r>
      </text>
    </comment>
    <comment ref="C509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510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512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513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545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46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47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48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49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50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78" authorId="7">
      <text>
        <r>
          <rPr>
            <b/>
            <sz val="8"/>
            <rFont val="Tahoma"/>
            <family val="0"/>
          </rPr>
          <t>i35: abongmbang investigations.</t>
        </r>
        <r>
          <rPr>
            <sz val="8"/>
            <rFont val="Tahoma"/>
            <family val="0"/>
          </rPr>
          <t xml:space="preserve">
</t>
        </r>
      </text>
    </comment>
    <comment ref="C583" authorId="7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587" authorId="7">
      <text>
        <r>
          <rPr>
            <b/>
            <sz val="8"/>
            <rFont val="Tahoma"/>
            <family val="0"/>
          </rPr>
          <t>i35: damas-laga
laga-damas
damas-mvan
hotel-marke
market-boule
boule-hotel
hotel-quatier-ewondo
qaurtie-ewondo-market</t>
        </r>
      </text>
    </comment>
    <comment ref="C588" authorId="7">
      <text>
        <r>
          <rPr>
            <b/>
            <sz val="8"/>
            <rFont val="Tahoma"/>
            <family val="0"/>
          </rPr>
          <t xml:space="preserve">i35: pose bar-small market,
small market-continental,
continental-hotel,
hotel-stadium,
stadium-hotel,
hotel-presbyterian church,
presbyterian church-lycee,
lycee-hotel,
mvan-damas.
</t>
        </r>
        <r>
          <rPr>
            <sz val="8"/>
            <rFont val="Tahoma"/>
            <family val="0"/>
          </rPr>
          <t xml:space="preserve">
</t>
        </r>
      </text>
    </comment>
    <comment ref="C615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620" authorId="7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624" authorId="7">
      <text>
        <r>
          <rPr>
            <b/>
            <sz val="8"/>
            <rFont val="Tahoma"/>
            <family val="0"/>
          </rPr>
          <t>i35: transport to and from office to plan for mission, deposit report and collect money for mission to Abong Mbang.</t>
        </r>
        <r>
          <rPr>
            <sz val="8"/>
            <rFont val="Tahoma"/>
            <family val="0"/>
          </rPr>
          <t xml:space="preserve">
</t>
        </r>
      </text>
    </comment>
    <comment ref="C629" authorId="7">
      <text>
        <r>
          <rPr>
            <b/>
            <sz val="8"/>
            <rFont val="Tahoma"/>
            <family val="0"/>
          </rPr>
          <t>i35: Transport to and fro to office to deposit financial report.</t>
        </r>
        <r>
          <rPr>
            <sz val="8"/>
            <rFont val="Tahoma"/>
            <family val="0"/>
          </rPr>
          <t xml:space="preserve">
</t>
        </r>
      </text>
    </comment>
    <comment ref="C665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66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67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68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69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70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71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09" authorId="7">
      <text>
        <r>
          <rPr>
            <b/>
            <sz val="8"/>
            <rFont val="Tahoma"/>
            <family val="0"/>
          </rPr>
          <t>i44: By clando</t>
        </r>
        <r>
          <rPr>
            <sz val="8"/>
            <rFont val="Tahoma"/>
            <family val="0"/>
          </rPr>
          <t xml:space="preserve">
</t>
        </r>
      </text>
    </comment>
    <comment ref="C735" authorId="7">
      <text>
        <r>
          <rPr>
            <b/>
            <sz val="8"/>
            <rFont val="Tahoma"/>
            <family val="0"/>
          </rPr>
          <t>i44: posting of financial report from bafoussam to yaounde.</t>
        </r>
        <r>
          <rPr>
            <sz val="8"/>
            <rFont val="Tahoma"/>
            <family val="0"/>
          </rPr>
          <t xml:space="preserve">
</t>
        </r>
      </text>
    </comment>
    <comment ref="C736" authorId="7">
      <text>
        <r>
          <rPr>
            <b/>
            <sz val="8"/>
            <rFont val="Tahoma"/>
            <family val="0"/>
          </rPr>
          <t>i44: 20x25= 500 fcfa financial and activity report forms.</t>
        </r>
        <r>
          <rPr>
            <sz val="8"/>
            <rFont val="Tahoma"/>
            <family val="0"/>
          </rPr>
          <t xml:space="preserve">
</t>
        </r>
      </text>
    </comment>
    <comment ref="C737" authorId="7">
      <text>
        <r>
          <rPr>
            <b/>
            <sz val="8"/>
            <rFont val="Tahoma"/>
            <family val="0"/>
          </rPr>
          <t>i44: evvelope for posting of financial report.</t>
        </r>
        <r>
          <rPr>
            <sz val="8"/>
            <rFont val="Tahoma"/>
            <family val="0"/>
          </rPr>
          <t xml:space="preserve">
</t>
        </r>
      </text>
    </comment>
    <comment ref="C746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747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772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Used on the day of attempted operations from 2pm to 7 pm.</t>
        </r>
      </text>
    </comment>
    <comment ref="C817" authorId="7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818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819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820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821" authorId="7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826" authorId="7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861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862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863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864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865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866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867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897" authorId="0">
      <text>
        <r>
          <rPr>
            <b/>
            <sz val="8"/>
            <rFont val="Tahoma"/>
            <family val="0"/>
          </rPr>
          <t>user: Coordinating</t>
        </r>
        <r>
          <rPr>
            <sz val="8"/>
            <rFont val="Tahoma"/>
            <family val="0"/>
          </rPr>
          <t xml:space="preserve">
investigation</t>
        </r>
      </text>
    </comment>
    <comment ref="C898" authorId="0">
      <text>
        <r>
          <rPr>
            <b/>
            <sz val="8"/>
            <rFont val="Tahoma"/>
            <family val="0"/>
          </rPr>
          <t>user: coordinating investigations</t>
        </r>
        <r>
          <rPr>
            <sz val="8"/>
            <rFont val="Tahoma"/>
            <family val="0"/>
          </rPr>
          <t xml:space="preserve">
</t>
        </r>
      </text>
    </comment>
    <comment ref="C905" authorId="0">
      <text>
        <r>
          <rPr>
            <b/>
            <sz val="8"/>
            <rFont val="Tahoma"/>
            <family val="0"/>
          </rPr>
          <t>i26: preparing Ngambe operation</t>
        </r>
        <r>
          <rPr>
            <sz val="8"/>
            <rFont val="Tahoma"/>
            <family val="0"/>
          </rPr>
          <t xml:space="preserve">
</t>
        </r>
      </text>
    </comment>
    <comment ref="C9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ngambe op follow up</t>
        </r>
      </text>
    </comment>
    <comment ref="C909" authorId="1">
      <text>
        <r>
          <rPr>
            <b/>
            <sz val="8"/>
            <rFont val="Tahoma"/>
            <family val="0"/>
          </rPr>
          <t>i26: cordinating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912" authorId="0">
      <text>
        <r>
          <rPr>
            <b/>
            <sz val="8"/>
            <rFont val="Tahoma"/>
            <family val="0"/>
          </rPr>
          <t>i26: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993" authorId="0">
      <text>
        <r>
          <rPr>
            <b/>
            <sz val="8"/>
            <rFont val="Tahoma"/>
            <family val="0"/>
          </rPr>
          <t>Abumbi: preparing Ngambe operation</t>
        </r>
        <r>
          <rPr>
            <sz val="8"/>
            <rFont val="Tahoma"/>
            <family val="0"/>
          </rPr>
          <t xml:space="preserve">
</t>
        </r>
      </text>
    </comment>
    <comment ref="C994" authorId="0">
      <text>
        <r>
          <rPr>
            <b/>
            <sz val="8"/>
            <rFont val="Tahoma"/>
            <family val="0"/>
          </rPr>
          <t>user: Ngambe operations</t>
        </r>
        <r>
          <rPr>
            <sz val="8"/>
            <rFont val="Tahoma"/>
            <family val="0"/>
          </rPr>
          <t xml:space="preserve">
</t>
        </r>
      </text>
    </comment>
    <comment ref="C1003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04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07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10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12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15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17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18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Calls at Ngoro - 300 frs per minute for 6 minutes</t>
        </r>
      </text>
    </comment>
    <comment ref="C1019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At Ngoro for 7 minutes at 300frs per minute</t>
        </r>
      </text>
    </comment>
    <comment ref="C1025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At Ngoro because of the bad road leading to Ngambe Tikar and because it rained before our arrivel there. Had to pay to be allowed to use the road.</t>
        </r>
      </text>
    </comment>
    <comment ref="C1027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Had to cross the river to bring ferry which was on the opposite bank of the river Mbam</t>
        </r>
      </text>
    </comment>
    <comment ref="C1029" authorId="0">
      <text>
        <r>
          <rPr>
            <b/>
            <sz val="8"/>
            <rFont val="Tahoma"/>
            <family val="0"/>
          </rPr>
          <t>jul: By clando</t>
        </r>
        <r>
          <rPr>
            <sz val="8"/>
            <rFont val="Tahoma"/>
            <family val="0"/>
          </rPr>
          <t xml:space="preserve">
</t>
        </r>
      </text>
    </comment>
    <comment ref="C1030" authorId="0">
      <text>
        <r>
          <rPr>
            <b/>
            <sz val="8"/>
            <rFont val="Tahoma"/>
            <family val="0"/>
          </rPr>
          <t>jul: By clando</t>
        </r>
        <r>
          <rPr>
            <sz val="8"/>
            <rFont val="Tahoma"/>
            <family val="0"/>
          </rPr>
          <t xml:space="preserve">
</t>
        </r>
      </text>
    </comment>
    <comment ref="C1031" authorId="0">
      <text>
        <r>
          <rPr>
            <b/>
            <sz val="8"/>
            <rFont val="Tahoma"/>
            <family val="0"/>
          </rPr>
          <t>jul: By clando</t>
        </r>
        <r>
          <rPr>
            <sz val="8"/>
            <rFont val="Tahoma"/>
            <family val="0"/>
          </rPr>
          <t xml:space="preserve">
</t>
        </r>
      </text>
    </comment>
    <comment ref="C1032" authorId="7">
      <text>
        <r>
          <rPr>
            <b/>
            <sz val="8"/>
            <rFont val="Tahoma"/>
            <family val="0"/>
          </rPr>
          <t>julius: car break down and he hired a bike from ferry to Ngambe.</t>
        </r>
        <r>
          <rPr>
            <sz val="8"/>
            <rFont val="Tahoma"/>
            <family val="0"/>
          </rPr>
          <t xml:space="preserve">
</t>
        </r>
      </text>
    </comment>
    <comment ref="C1033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At Bafia for hired bus</t>
        </r>
      </text>
    </comment>
    <comment ref="C1034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cross river Mbam and get to Bafia because the ferry was blocked by a truck that slid into the river and the team could not cross. Had to go ahead to Bafia and inform Yaounde.</t>
        </r>
      </text>
    </comment>
    <comment ref="C1035" authorId="7">
      <text>
        <r>
          <rPr>
            <b/>
            <sz val="8"/>
            <rFont val="Tahoma"/>
            <family val="0"/>
          </rPr>
          <t>julius: Followed the hired car from Yaounde to ngambe by the laga team from ngambe to Bafia.</t>
        </r>
        <r>
          <rPr>
            <sz val="8"/>
            <rFont val="Tahoma"/>
            <family val="0"/>
          </rPr>
          <t xml:space="preserve">
</t>
        </r>
      </text>
    </comment>
    <comment ref="C1037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fuel  for hired bus used fro the Ngambe Tikar Operations.</t>
        </r>
      </text>
    </comment>
    <comment ref="C1038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Jules - driver of the hired bus at the rate of 55.000frs per day for 3 days. From the 13-15/5/2009 Hired car used for the ngambe operations.</t>
        </r>
      </text>
    </comment>
    <comment ref="C1048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Issac - ferry operator so that he could cross with the ferry immediately as we did not want to waste much time waiting.</t>
        </r>
      </text>
    </comment>
    <comment ref="C1073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At Ngambe Tikar - No receipts</t>
        </r>
      </text>
    </comment>
    <comment ref="C1075" authorId="7">
      <text>
        <r>
          <rPr>
            <b/>
            <sz val="8"/>
            <rFont val="Tahoma"/>
            <family val="0"/>
          </rPr>
          <t>abumbi: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1077" authorId="7">
      <text>
        <r>
          <rPr>
            <b/>
            <sz val="8"/>
            <rFont val="Tahoma"/>
            <family val="0"/>
          </rPr>
          <t>francis: No lodging in Ngambe a remote area.</t>
        </r>
        <r>
          <rPr>
            <sz val="8"/>
            <rFont val="Tahoma"/>
            <family val="0"/>
          </rPr>
          <t xml:space="preserve">
</t>
        </r>
      </text>
    </comment>
    <comment ref="C1078" authorId="7">
      <text>
        <r>
          <rPr>
            <b/>
            <sz val="8"/>
            <rFont val="Tahoma"/>
            <family val="0"/>
          </rPr>
          <t>denis: No lodging receipt in ngambe.</t>
        </r>
        <r>
          <rPr>
            <sz val="8"/>
            <rFont val="Tahoma"/>
            <family val="0"/>
          </rPr>
          <t xml:space="preserve">
</t>
        </r>
      </text>
    </comment>
    <comment ref="C1079" authorId="7">
      <text>
        <r>
          <rPr>
            <b/>
            <sz val="8"/>
            <rFont val="Tahoma"/>
            <family val="0"/>
          </rPr>
          <t>didier: no lodging receipt in ngambe, a remote area.</t>
        </r>
        <r>
          <rPr>
            <sz val="8"/>
            <rFont val="Tahoma"/>
            <family val="0"/>
          </rPr>
          <t xml:space="preserve">
</t>
        </r>
      </text>
    </comment>
    <comment ref="C1080" authorId="7">
      <text>
        <r>
          <rPr>
            <b/>
            <sz val="8"/>
            <rFont val="Tahoma"/>
            <family val="0"/>
          </rPr>
          <t>njomo: No lodging in ngambe tikar.</t>
        </r>
        <r>
          <rPr>
            <sz val="8"/>
            <rFont val="Tahoma"/>
            <family val="0"/>
          </rPr>
          <t xml:space="preserve">
</t>
        </r>
      </text>
    </comment>
    <comment ref="C1081" authorId="7">
      <text>
        <r>
          <rPr>
            <b/>
            <sz val="8"/>
            <rFont val="Tahoma"/>
            <family val="0"/>
          </rPr>
          <t>abo: No lodging in Ngambe a remote area.</t>
        </r>
        <r>
          <rPr>
            <sz val="8"/>
            <rFont val="Tahoma"/>
            <family val="0"/>
          </rPr>
          <t xml:space="preserve">
</t>
        </r>
      </text>
    </comment>
    <comment ref="C1094" authorId="7">
      <text>
        <r>
          <rPr>
            <b/>
            <sz val="8"/>
            <rFont val="Tahoma"/>
            <family val="0"/>
          </rPr>
          <t>abo: mineral water.</t>
        </r>
        <r>
          <rPr>
            <sz val="8"/>
            <rFont val="Tahoma"/>
            <family val="0"/>
          </rPr>
          <t xml:space="preserve">
</t>
        </r>
      </text>
    </comment>
    <comment ref="C1096" authorId="7">
      <text>
        <r>
          <rPr>
            <b/>
            <sz val="8"/>
            <rFont val="Tahoma"/>
            <family val="0"/>
          </rPr>
          <t>abo: mineral water.</t>
        </r>
        <r>
          <rPr>
            <sz val="8"/>
            <rFont val="Tahoma"/>
            <family val="0"/>
          </rPr>
          <t xml:space="preserve">
</t>
        </r>
      </text>
    </comment>
    <comment ref="C1098" authorId="7">
      <text>
        <r>
          <rPr>
            <b/>
            <sz val="8"/>
            <rFont val="Tahoma"/>
            <family val="0"/>
          </rPr>
          <t>abo: mineral water.</t>
        </r>
        <r>
          <rPr>
            <sz val="8"/>
            <rFont val="Tahoma"/>
            <family val="0"/>
          </rPr>
          <t xml:space="preserve">
</t>
        </r>
      </text>
    </comment>
    <comment ref="C1101" authorId="7">
      <text>
        <r>
          <rPr>
            <b/>
            <sz val="8"/>
            <rFont val="Tahoma"/>
            <family val="0"/>
          </rPr>
          <t>francis: mineral water.</t>
        </r>
        <r>
          <rPr>
            <sz val="8"/>
            <rFont val="Tahoma"/>
            <family val="0"/>
          </rPr>
          <t xml:space="preserve">
</t>
        </r>
      </text>
    </comment>
    <comment ref="C1103" authorId="7">
      <text>
        <r>
          <rPr>
            <b/>
            <sz val="8"/>
            <rFont val="Tahoma"/>
            <family val="0"/>
          </rPr>
          <t>francis: mineral water.</t>
        </r>
        <r>
          <rPr>
            <sz val="8"/>
            <rFont val="Tahoma"/>
            <family val="0"/>
          </rPr>
          <t xml:space="preserve">
</t>
        </r>
      </text>
    </comment>
    <comment ref="C1106" authorId="7">
      <text>
        <r>
          <rPr>
            <b/>
            <sz val="8"/>
            <rFont val="Tahoma"/>
            <family val="0"/>
          </rPr>
          <t>abumbi: mineral water.</t>
        </r>
        <r>
          <rPr>
            <sz val="8"/>
            <rFont val="Tahoma"/>
            <family val="0"/>
          </rPr>
          <t xml:space="preserve">
</t>
        </r>
      </text>
    </comment>
    <comment ref="C1108" authorId="7">
      <text>
        <r>
          <rPr>
            <b/>
            <sz val="8"/>
            <rFont val="Tahoma"/>
            <family val="0"/>
          </rPr>
          <t>abumbi: mineral water.</t>
        </r>
        <r>
          <rPr>
            <sz val="8"/>
            <rFont val="Tahoma"/>
            <family val="0"/>
          </rPr>
          <t xml:space="preserve">
</t>
        </r>
      </text>
    </comment>
    <comment ref="C1110" authorId="7">
      <text>
        <r>
          <rPr>
            <b/>
            <sz val="8"/>
            <rFont val="Tahoma"/>
            <family val="0"/>
          </rPr>
          <t>abumbi: mineral water.</t>
        </r>
        <r>
          <rPr>
            <sz val="8"/>
            <rFont val="Tahoma"/>
            <family val="0"/>
          </rPr>
          <t xml:space="preserve">
</t>
        </r>
      </text>
    </comment>
    <comment ref="C1112" authorId="7">
      <text>
        <r>
          <rPr>
            <b/>
            <sz val="8"/>
            <rFont val="Tahoma"/>
            <family val="0"/>
          </rPr>
          <t>denis: mineral water.</t>
        </r>
        <r>
          <rPr>
            <sz val="8"/>
            <rFont val="Tahoma"/>
            <family val="0"/>
          </rPr>
          <t xml:space="preserve">
</t>
        </r>
      </text>
    </comment>
    <comment ref="C1114" authorId="7">
      <text>
        <r>
          <rPr>
            <b/>
            <sz val="8"/>
            <rFont val="Tahoma"/>
            <family val="0"/>
          </rPr>
          <t>denis: mineral water.</t>
        </r>
        <r>
          <rPr>
            <sz val="8"/>
            <rFont val="Tahoma"/>
            <family val="0"/>
          </rPr>
          <t xml:space="preserve">
</t>
        </r>
      </text>
    </comment>
    <comment ref="C1116" authorId="7">
      <text>
        <r>
          <rPr>
            <b/>
            <sz val="8"/>
            <rFont val="Tahoma"/>
            <family val="0"/>
          </rPr>
          <t>denis: mineral water.</t>
        </r>
        <r>
          <rPr>
            <sz val="8"/>
            <rFont val="Tahoma"/>
            <family val="0"/>
          </rPr>
          <t xml:space="preserve">
</t>
        </r>
      </text>
    </comment>
    <comment ref="C1118" authorId="7">
      <text>
        <r>
          <rPr>
            <b/>
            <sz val="8"/>
            <rFont val="Tahoma"/>
            <family val="0"/>
          </rPr>
          <t>didier: mineral water.</t>
        </r>
        <r>
          <rPr>
            <sz val="8"/>
            <rFont val="Tahoma"/>
            <family val="0"/>
          </rPr>
          <t xml:space="preserve">
</t>
        </r>
      </text>
    </comment>
    <comment ref="C1120" authorId="7">
      <text>
        <r>
          <rPr>
            <b/>
            <sz val="8"/>
            <rFont val="Tahoma"/>
            <family val="0"/>
          </rPr>
          <t>didier: mineral water.</t>
        </r>
        <r>
          <rPr>
            <sz val="8"/>
            <rFont val="Tahoma"/>
            <family val="0"/>
          </rPr>
          <t xml:space="preserve">
</t>
        </r>
      </text>
    </comment>
    <comment ref="C1122" authorId="7">
      <text>
        <r>
          <rPr>
            <b/>
            <sz val="8"/>
            <rFont val="Tahoma"/>
            <family val="0"/>
          </rPr>
          <t>didier: mineral water.</t>
        </r>
        <r>
          <rPr>
            <sz val="8"/>
            <rFont val="Tahoma"/>
            <family val="0"/>
          </rPr>
          <t xml:space="preserve">
</t>
        </r>
      </text>
    </comment>
    <comment ref="C1124" authorId="7">
      <text>
        <r>
          <rPr>
            <b/>
            <sz val="8"/>
            <rFont val="Tahoma"/>
            <family val="0"/>
          </rPr>
          <t>njomo: mineral water.</t>
        </r>
        <r>
          <rPr>
            <sz val="8"/>
            <rFont val="Tahoma"/>
            <family val="0"/>
          </rPr>
          <t xml:space="preserve">
</t>
        </r>
      </text>
    </comment>
    <comment ref="C1126" authorId="7">
      <text>
        <r>
          <rPr>
            <b/>
            <sz val="8"/>
            <rFont val="Tahoma"/>
            <family val="0"/>
          </rPr>
          <t>njomo: mineral water.</t>
        </r>
        <r>
          <rPr>
            <sz val="8"/>
            <rFont val="Tahoma"/>
            <family val="0"/>
          </rPr>
          <t xml:space="preserve">
</t>
        </r>
      </text>
    </comment>
    <comment ref="C1128" authorId="7">
      <text>
        <r>
          <rPr>
            <b/>
            <sz val="8"/>
            <rFont val="Tahoma"/>
            <family val="0"/>
          </rPr>
          <t>njomo: mineral water.</t>
        </r>
        <r>
          <rPr>
            <sz val="8"/>
            <rFont val="Tahoma"/>
            <family val="0"/>
          </rPr>
          <t xml:space="preserve">
</t>
        </r>
      </text>
    </comment>
    <comment ref="C1134" authorId="0">
      <text>
        <r>
          <rPr>
            <b/>
            <sz val="8"/>
            <rFont val="Tahoma"/>
            <family val="0"/>
          </rPr>
          <t>josias: batteries for camera used to take photos for the ngambe tikar Operations.</t>
        </r>
        <r>
          <rPr>
            <sz val="8"/>
            <rFont val="Tahoma"/>
            <family val="0"/>
          </rPr>
          <t xml:space="preserve">
</t>
        </r>
      </text>
    </comment>
    <comment ref="C1151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1156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1157" authorId="0">
      <text>
        <r>
          <rPr>
            <b/>
            <sz val="8"/>
            <rFont val="Tahoma"/>
            <family val="0"/>
          </rPr>
          <t>i26: Abongmbang op</t>
        </r>
        <r>
          <rPr>
            <sz val="8"/>
            <rFont val="Tahoma"/>
            <family val="0"/>
          </rPr>
          <t xml:space="preserve">
</t>
        </r>
      </text>
    </comment>
    <comment ref="C1169" authorId="7">
      <text>
        <r>
          <rPr>
            <b/>
            <sz val="8"/>
            <rFont val="Tahoma"/>
            <family val="0"/>
          </rPr>
          <t>abumbi: hired taxi for home search and transportation of target to police station.</t>
        </r>
        <r>
          <rPr>
            <sz val="8"/>
            <rFont val="Tahoma"/>
            <family val="0"/>
          </rPr>
          <t xml:space="preserve">
</t>
        </r>
      </text>
    </comment>
    <comment ref="C1170" authorId="7">
      <text>
        <r>
          <rPr>
            <b/>
            <sz val="8"/>
            <rFont val="Tahoma"/>
            <family val="0"/>
          </rPr>
          <t>abumbi: hired taxi used for operations.</t>
        </r>
        <r>
          <rPr>
            <sz val="8"/>
            <rFont val="Tahoma"/>
            <family val="0"/>
          </rPr>
          <t xml:space="preserve">
</t>
        </r>
      </text>
    </comment>
    <comment ref="C1185" authorId="7">
      <text>
        <r>
          <rPr>
            <b/>
            <sz val="8"/>
            <rFont val="Tahoma"/>
            <family val="0"/>
          </rPr>
          <t>abumbi: mineral water.</t>
        </r>
        <r>
          <rPr>
            <sz val="8"/>
            <rFont val="Tahoma"/>
            <family val="0"/>
          </rPr>
          <t xml:space="preserve">
</t>
        </r>
      </text>
    </comment>
    <comment ref="C1187" authorId="7">
      <text>
        <r>
          <rPr>
            <b/>
            <sz val="8"/>
            <rFont val="Tahoma"/>
            <family val="0"/>
          </rPr>
          <t>abumbi: mineral water.</t>
        </r>
        <r>
          <rPr>
            <sz val="8"/>
            <rFont val="Tahoma"/>
            <family val="0"/>
          </rPr>
          <t xml:space="preserve">
</t>
        </r>
      </text>
    </comment>
    <comment ref="C1189" authorId="7">
      <text>
        <r>
          <rPr>
            <b/>
            <sz val="8"/>
            <rFont val="Tahoma"/>
            <family val="0"/>
          </rPr>
          <t>didier: mineral water.</t>
        </r>
        <r>
          <rPr>
            <sz val="8"/>
            <rFont val="Tahoma"/>
            <family val="0"/>
          </rPr>
          <t xml:space="preserve">
</t>
        </r>
      </text>
    </comment>
    <comment ref="C1191" authorId="7">
      <text>
        <r>
          <rPr>
            <b/>
            <sz val="8"/>
            <rFont val="Tahoma"/>
            <family val="0"/>
          </rPr>
          <t>didier: mineral water.</t>
        </r>
        <r>
          <rPr>
            <sz val="8"/>
            <rFont val="Tahoma"/>
            <family val="0"/>
          </rPr>
          <t xml:space="preserve">
</t>
        </r>
      </text>
    </comment>
    <comment ref="E977" authorId="0">
      <text>
        <r>
          <rPr>
            <b/>
            <sz val="8"/>
            <rFont val="Tahoma"/>
            <family val="0"/>
          </rPr>
          <t>i26: ngambe operation bonus</t>
        </r>
        <r>
          <rPr>
            <sz val="8"/>
            <rFont val="Tahoma"/>
            <family val="0"/>
          </rPr>
          <t xml:space="preserve">
</t>
        </r>
      </text>
    </comment>
    <comment ref="E980" authorId="0">
      <text>
        <r>
          <rPr>
            <b/>
            <sz val="8"/>
            <rFont val="Tahoma"/>
            <family val="0"/>
          </rPr>
          <t>i26: ngambe operation bonus</t>
        </r>
        <r>
          <rPr>
            <sz val="8"/>
            <rFont val="Tahoma"/>
            <family val="0"/>
          </rPr>
          <t xml:space="preserve">
</t>
        </r>
      </text>
    </comment>
    <comment ref="E983" authorId="0">
      <text>
        <r>
          <rPr>
            <b/>
            <sz val="8"/>
            <rFont val="Tahoma"/>
            <family val="0"/>
          </rPr>
          <t>i26: Abongmbang operation bonus</t>
        </r>
        <r>
          <rPr>
            <sz val="8"/>
            <rFont val="Tahoma"/>
            <family val="0"/>
          </rPr>
          <t xml:space="preserve">
</t>
        </r>
      </text>
    </comment>
    <comment ref="C1138" authorId="0">
      <text>
        <r>
          <rPr>
            <b/>
            <sz val="8"/>
            <rFont val="Tahoma"/>
            <family val="0"/>
          </rPr>
          <t>user: bonus for Ngambe Tikar operations of the Italian Logger arrested.</t>
        </r>
        <r>
          <rPr>
            <sz val="8"/>
            <rFont val="Tahoma"/>
            <family val="0"/>
          </rPr>
          <t xml:space="preserve">
</t>
        </r>
      </text>
    </comment>
    <comment ref="C1196" authorId="0">
      <text>
        <r>
          <rPr>
            <b/>
            <sz val="8"/>
            <rFont val="Tahoma"/>
            <family val="0"/>
          </rPr>
          <t>user: bonus forAbongbang Operations.</t>
        </r>
        <r>
          <rPr>
            <sz val="8"/>
            <rFont val="Tahoma"/>
            <family val="0"/>
          </rPr>
          <t xml:space="preserve">
</t>
        </r>
      </text>
    </comment>
    <comment ref="B9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6000 Batt / 33.1 x656=118,912cfa mimi video GL-408 + 4G</t>
        </r>
      </text>
    </comment>
    <comment ref="B971" authorId="0">
      <text>
        <r>
          <rPr>
            <b/>
            <sz val="8"/>
            <rFont val="Tahoma"/>
            <family val="0"/>
          </rPr>
          <t>user: 4,800 Batt /33.1 x 656=95,129cfa</t>
        </r>
        <r>
          <rPr>
            <sz val="8"/>
            <rFont val="Tahoma"/>
            <family val="0"/>
          </rPr>
          <t xml:space="preserve">
Mini video 4G</t>
        </r>
      </text>
    </comment>
    <comment ref="C1276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277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278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02" authorId="0">
      <text>
        <r>
          <rPr>
            <b/>
            <sz val="8"/>
            <rFont val="Tahoma"/>
            <family val="0"/>
          </rPr>
          <t>user: Ngame Tikar Operations.</t>
        </r>
        <r>
          <rPr>
            <sz val="8"/>
            <rFont val="Tahoma"/>
            <family val="0"/>
          </rPr>
          <t xml:space="preserve">
</t>
        </r>
      </text>
    </comment>
    <comment ref="C1005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06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08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09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11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13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14" authorId="0">
      <text>
        <r>
          <rPr>
            <b/>
            <sz val="8"/>
            <rFont val="Tahoma"/>
            <family val="0"/>
          </rPr>
          <t>user: ngambe op</t>
        </r>
        <r>
          <rPr>
            <sz val="8"/>
            <rFont val="Tahoma"/>
            <family val="0"/>
          </rPr>
          <t xml:space="preserve">
</t>
        </r>
      </text>
    </comment>
    <comment ref="C1091" authorId="7">
      <text>
        <r>
          <rPr>
            <b/>
            <sz val="8"/>
            <rFont val="Tahoma"/>
            <family val="0"/>
          </rPr>
          <t>i26: mineral water.</t>
        </r>
        <r>
          <rPr>
            <sz val="8"/>
            <rFont val="Tahoma"/>
            <family val="0"/>
          </rPr>
          <t xml:space="preserve">
</t>
        </r>
      </text>
    </comment>
    <comment ref="C1088" authorId="7">
      <text>
        <r>
          <rPr>
            <b/>
            <sz val="8"/>
            <rFont val="Tahoma"/>
            <family val="0"/>
          </rPr>
          <t>jul: mineral water.</t>
        </r>
        <r>
          <rPr>
            <sz val="8"/>
            <rFont val="Tahoma"/>
            <family val="0"/>
          </rPr>
          <t xml:space="preserve">
</t>
        </r>
      </text>
    </comment>
    <comment ref="C1093" authorId="7">
      <text>
        <r>
          <rPr>
            <b/>
            <sz val="8"/>
            <rFont val="Tahoma"/>
            <family val="0"/>
          </rPr>
          <t>i26: mineral water.</t>
        </r>
        <r>
          <rPr>
            <sz val="8"/>
            <rFont val="Tahoma"/>
            <family val="0"/>
          </rPr>
          <t xml:space="preserve">
</t>
        </r>
      </text>
    </comment>
    <comment ref="C1152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1153" authorId="0">
      <text>
        <r>
          <rPr>
            <b/>
            <sz val="8"/>
            <rFont val="Tahoma"/>
            <family val="0"/>
          </rPr>
          <t>user: Abongmbang op</t>
        </r>
        <r>
          <rPr>
            <sz val="8"/>
            <rFont val="Tahoma"/>
            <family val="0"/>
          </rPr>
          <t xml:space="preserve">
</t>
        </r>
      </text>
    </comment>
    <comment ref="C1198" authorId="7">
      <text>
        <r>
          <rPr>
            <b/>
            <sz val="8"/>
            <rFont val="Tahoma"/>
            <family val="0"/>
          </rPr>
          <t xml:space="preserve">abumbi: bonus to Adjudant Emmanuel Kunyi for abongmbang operations. </t>
        </r>
        <r>
          <rPr>
            <sz val="8"/>
            <rFont val="Tahoma"/>
            <family val="0"/>
          </rPr>
          <t xml:space="preserve">
</t>
        </r>
      </text>
    </comment>
    <comment ref="C1199" authorId="7">
      <text>
        <r>
          <rPr>
            <b/>
            <sz val="8"/>
            <rFont val="Tahoma"/>
            <family val="0"/>
          </rPr>
          <t>abumbi: bonus to marchal de chef tamark jean for operations in abongmbang.</t>
        </r>
        <r>
          <rPr>
            <sz val="8"/>
            <rFont val="Tahoma"/>
            <family val="0"/>
          </rPr>
          <t xml:space="preserve">
</t>
        </r>
      </text>
    </comment>
    <comment ref="C1564" authorId="2">
      <text>
        <r>
          <rPr>
            <b/>
            <sz val="8"/>
            <rFont val="Tahoma"/>
            <family val="2"/>
          </rPr>
          <t>felix: feeding for the baillif to move to pela for the sumons of christos pachalidis</t>
        </r>
      </text>
    </comment>
    <comment ref="C424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25" authorId="7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39" authorId="7">
      <text>
        <r>
          <rPr>
            <b/>
            <sz val="8"/>
            <rFont val="Tahoma"/>
            <family val="0"/>
          </rPr>
          <t>i30: No lodging receipt in Ngambe a remote area.</t>
        </r>
        <r>
          <rPr>
            <sz val="8"/>
            <rFont val="Tahoma"/>
            <family val="0"/>
          </rPr>
          <t xml:space="preserve">
</t>
        </r>
      </text>
    </comment>
    <comment ref="C1192" authorId="3">
      <text>
        <r>
          <rPr>
            <b/>
            <sz val="8"/>
            <rFont val="Tahoma"/>
            <family val="0"/>
          </rPr>
          <t>Admin: groundnut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for parrots </t>
        </r>
      </text>
    </comment>
    <comment ref="C995" authorId="0">
      <text>
        <r>
          <rPr>
            <b/>
            <sz val="8"/>
            <rFont val="Tahoma"/>
            <family val="0"/>
          </rPr>
          <t>user: Ngambe operations</t>
        </r>
        <r>
          <rPr>
            <sz val="8"/>
            <rFont val="Tahoma"/>
            <family val="0"/>
          </rPr>
          <t xml:space="preserve">
</t>
        </r>
      </text>
    </comment>
    <comment ref="C996" authorId="0">
      <text>
        <r>
          <rPr>
            <b/>
            <sz val="8"/>
            <rFont val="Tahoma"/>
            <family val="0"/>
          </rPr>
          <t>user: Ngambe operations</t>
        </r>
        <r>
          <rPr>
            <sz val="8"/>
            <rFont val="Tahoma"/>
            <family val="0"/>
          </rPr>
          <t xml:space="preserve">
</t>
        </r>
      </text>
    </comment>
    <comment ref="C2448" authorId="7">
      <text>
        <r>
          <rPr>
            <b/>
            <sz val="8"/>
            <rFont val="Tahoma"/>
            <family val="0"/>
          </rPr>
          <t>arrey: Hired taxi from UNICS to office.</t>
        </r>
        <r>
          <rPr>
            <sz val="8"/>
            <rFont val="Tahoma"/>
            <family val="0"/>
          </rPr>
          <t xml:space="preserve">
</t>
        </r>
      </text>
    </comment>
    <comment ref="C2472" authorId="0">
      <text>
        <r>
          <rPr>
            <b/>
            <sz val="8"/>
            <rFont val="Tahoma"/>
            <family val="0"/>
          </rPr>
          <t>ofir: Hard drive for the back up of all computers in the office.</t>
        </r>
        <r>
          <rPr>
            <sz val="8"/>
            <rFont val="Tahoma"/>
            <family val="0"/>
          </rPr>
          <t xml:space="preserve">
</t>
        </r>
      </text>
    </comment>
    <comment ref="C2474" authorId="0">
      <text>
        <r>
          <rPr>
            <b/>
            <sz val="8"/>
            <rFont val="Tahoma"/>
            <family val="0"/>
          </rPr>
          <t xml:space="preserve">Emeline: 26100 x4  days labor for Worm scan and removal, preventive maintenance and system configuration on 2 computer.
</t>
        </r>
      </text>
    </comment>
    <comment ref="C2485" authorId="6">
      <text>
        <r>
          <rPr>
            <b/>
            <sz val="8"/>
            <rFont val="Tahoma"/>
            <family val="0"/>
          </rPr>
          <t>Eric: x1 usb stick 4GB bought for management given to emeline.</t>
        </r>
        <r>
          <rPr>
            <sz val="8"/>
            <rFont val="Tahoma"/>
            <family val="0"/>
          </rPr>
          <t xml:space="preserve">
</t>
        </r>
      </text>
    </comment>
    <comment ref="C2333" authorId="0">
      <text>
        <r>
          <rPr>
            <b/>
            <sz val="8"/>
            <rFont val="Tahoma"/>
            <family val="0"/>
          </rPr>
          <t>ofir:  x1 hour taxi to UNICS and back to office.</t>
        </r>
        <r>
          <rPr>
            <sz val="8"/>
            <rFont val="Tahoma"/>
            <family val="0"/>
          </rPr>
          <t xml:space="preserve">
</t>
        </r>
      </text>
    </comment>
    <comment ref="C2338" authorId="0">
      <text>
        <r>
          <rPr>
            <b/>
            <sz val="8"/>
            <rFont val="Tahoma"/>
            <family val="0"/>
          </rPr>
          <t>ofir:  x1 hour taxi to UNICS and back to office.</t>
        </r>
        <r>
          <rPr>
            <sz val="8"/>
            <rFont val="Tahoma"/>
            <family val="0"/>
          </rPr>
          <t xml:space="preserve">
</t>
        </r>
      </text>
    </comment>
    <comment ref="C1174" authorId="3">
      <text>
        <r>
          <rPr>
            <b/>
            <sz val="8"/>
            <rFont val="Tahoma"/>
            <family val="0"/>
          </rPr>
          <t>Josias:</t>
        </r>
        <r>
          <rPr>
            <sz val="8"/>
            <rFont val="Tahoma"/>
            <family val="0"/>
          </rPr>
          <t xml:space="preserve">
Special taxi arrived in Yaounde at 23 in the night to yde with the parrots,</t>
        </r>
      </text>
    </comment>
    <comment ref="C1175" authorId="2">
      <text>
        <r>
          <rPr>
            <b/>
            <sz val="8"/>
            <rFont val="Tahoma"/>
            <family val="0"/>
          </rPr>
          <t>Josias:
Special taxi to transport the parrots from house to the Mvog Betsi Zoo</t>
        </r>
        <r>
          <rPr>
            <sz val="8"/>
            <rFont val="Tahoma"/>
            <family val="0"/>
          </rPr>
          <t xml:space="preserve">
</t>
        </r>
      </text>
    </comment>
    <comment ref="C1610" authorId="2">
      <text>
        <r>
          <rPr>
            <b/>
            <sz val="8"/>
            <rFont val="Tahoma"/>
            <family val="0"/>
          </rPr>
          <t>Felix:
Costs of summons served by the bailiff to Pashalidis</t>
        </r>
        <r>
          <rPr>
            <sz val="8"/>
            <rFont val="Tahoma"/>
            <family val="0"/>
          </rPr>
          <t xml:space="preserve">
</t>
        </r>
      </text>
    </comment>
    <comment ref="C815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1600" authorId="0">
      <text>
        <r>
          <rPr>
            <b/>
            <sz val="8"/>
            <rFont val="Tahoma"/>
            <family val="0"/>
          </rPr>
          <t>aime: 100 copies x1400 each= 140,000 fcfa.</t>
        </r>
        <r>
          <rPr>
            <sz val="8"/>
            <rFont val="Tahoma"/>
            <family val="0"/>
          </rPr>
          <t xml:space="preserve">
</t>
        </r>
      </text>
    </comment>
    <comment ref="C1139" authorId="0">
      <text>
        <r>
          <rPr>
            <b/>
            <sz val="8"/>
            <rFont val="Tahoma"/>
            <family val="0"/>
          </rPr>
          <t>user: bonus for Ngambe Tikar operations of the Italian Logger arrested.</t>
        </r>
        <r>
          <rPr>
            <sz val="8"/>
            <rFont val="Tahoma"/>
            <family val="0"/>
          </rPr>
          <t xml:space="preserve">
</t>
        </r>
      </text>
    </comment>
    <comment ref="C1140" authorId="0">
      <text>
        <r>
          <rPr>
            <b/>
            <sz val="8"/>
            <rFont val="Tahoma"/>
            <family val="0"/>
          </rPr>
          <t>user: bonus for Ngambe Tikar operations of the Italian Logger arrested.</t>
        </r>
        <r>
          <rPr>
            <sz val="8"/>
            <rFont val="Tahoma"/>
            <family val="0"/>
          </rPr>
          <t xml:space="preserve">
</t>
        </r>
      </text>
    </comment>
    <comment ref="C1141" authorId="0">
      <text>
        <r>
          <rPr>
            <b/>
            <sz val="8"/>
            <rFont val="Tahoma"/>
            <family val="0"/>
          </rPr>
          <t>user: bonus for Ngambe Tikar operations of the Italian Logger arrested.</t>
        </r>
        <r>
          <rPr>
            <sz val="8"/>
            <rFont val="Tahoma"/>
            <family val="0"/>
          </rPr>
          <t xml:space="preserve">
</t>
        </r>
      </text>
    </comment>
    <comment ref="C1142" authorId="0">
      <text>
        <r>
          <rPr>
            <b/>
            <sz val="8"/>
            <rFont val="Tahoma"/>
            <family val="0"/>
          </rPr>
          <t>user: bonus for Ngambe Tikar operations of the Italian Logger arrested.</t>
        </r>
        <r>
          <rPr>
            <sz val="8"/>
            <rFont val="Tahoma"/>
            <family val="0"/>
          </rPr>
          <t xml:space="preserve">
</t>
        </r>
      </text>
    </comment>
    <comment ref="C1143" authorId="0">
      <text>
        <r>
          <rPr>
            <b/>
            <sz val="8"/>
            <rFont val="Tahoma"/>
            <family val="0"/>
          </rPr>
          <t>user: bonus for Ngambe Tikar operations of the Italian Logger arrested.</t>
        </r>
        <r>
          <rPr>
            <sz val="8"/>
            <rFont val="Tahoma"/>
            <family val="0"/>
          </rPr>
          <t xml:space="preserve">
</t>
        </r>
      </text>
    </comment>
    <comment ref="C1197" authorId="0">
      <text>
        <r>
          <rPr>
            <b/>
            <sz val="8"/>
            <rFont val="Tahoma"/>
            <family val="0"/>
          </rPr>
          <t>user: bonus forAbongbang Operations.</t>
        </r>
        <r>
          <rPr>
            <sz val="8"/>
            <rFont val="Tahoma"/>
            <family val="0"/>
          </rPr>
          <t xml:space="preserve">
</t>
        </r>
      </text>
    </comment>
    <comment ref="C1016" authorId="0">
      <text>
        <r>
          <rPr>
            <b/>
            <sz val="8"/>
            <rFont val="Tahoma"/>
            <family val="0"/>
          </rPr>
          <t>i26: Ngambe tikar Operations.</t>
        </r>
        <r>
          <rPr>
            <sz val="8"/>
            <rFont val="Tahoma"/>
            <family val="0"/>
          </rPr>
          <t xml:space="preserve">
</t>
        </r>
      </text>
    </comment>
    <comment ref="C940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x200 copies for Field Investigations Forms at 20 Frs per copy.</t>
        </r>
      </text>
    </comment>
    <comment ref="C920" authorId="8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Special taxi - Guaranti - Nsimeyong = 1300 following my arrival from Bamenda at 4 am.
</t>
        </r>
      </text>
    </comment>
    <comment ref="C1039" authorId="0">
      <text>
        <r>
          <rPr>
            <b/>
            <sz val="8"/>
            <rFont val="Tahoma"/>
            <family val="0"/>
          </rPr>
          <t>user: hired a car</t>
        </r>
        <r>
          <rPr>
            <sz val="8"/>
            <rFont val="Tahoma"/>
            <family val="0"/>
          </rPr>
          <t xml:space="preserve">
</t>
        </r>
      </text>
    </comment>
    <comment ref="C10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paid to cross a ferry on the road</t>
        </r>
      </text>
    </comment>
    <comment ref="C10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paid to cross a ferry on the road</t>
        </r>
      </text>
    </comment>
    <comment ref="C1082" authorId="0">
      <text>
        <r>
          <rPr>
            <b/>
            <sz val="8"/>
            <rFont val="Tahoma"/>
            <family val="0"/>
          </rPr>
          <t>user: no receipts was a remote area</t>
        </r>
        <r>
          <rPr>
            <sz val="8"/>
            <rFont val="Tahoma"/>
            <family val="0"/>
          </rPr>
          <t xml:space="preserve">
</t>
        </r>
      </text>
    </comment>
    <comment ref="C1020" authorId="0">
      <text>
        <r>
          <rPr>
            <b/>
            <sz val="8"/>
            <rFont val="Tahoma"/>
            <family val="0"/>
          </rPr>
          <t>Emeline: bought orange sim cards because of no mtn network in Ngambe tikar</t>
        </r>
        <r>
          <rPr>
            <sz val="8"/>
            <rFont val="Tahoma"/>
            <family val="0"/>
          </rPr>
          <t xml:space="preserve">
</t>
        </r>
      </text>
    </comment>
    <comment ref="C1021" authorId="0">
      <text>
        <r>
          <rPr>
            <b/>
            <sz val="8"/>
            <rFont val="Tahoma"/>
            <family val="0"/>
          </rPr>
          <t>Emeline: bought orange sim cards because of no mtn network in Ngambe tikar</t>
        </r>
        <r>
          <rPr>
            <sz val="8"/>
            <rFont val="Tahoma"/>
            <family val="0"/>
          </rPr>
          <t xml:space="preserve">
</t>
        </r>
      </text>
    </comment>
    <comment ref="C2475" authorId="0">
      <text>
        <r>
          <rPr>
            <b/>
            <sz val="8"/>
            <rFont val="Tahoma"/>
            <family val="0"/>
          </rPr>
          <t xml:space="preserve">Emeline: labour cost
</t>
        </r>
      </text>
    </comment>
  </commentList>
</comments>
</file>

<file path=xl/sharedStrings.xml><?xml version="1.0" encoding="utf-8"?>
<sst xmlns="http://schemas.openxmlformats.org/spreadsheetml/2006/main" count="9620" uniqueCount="1225">
  <si>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</si>
  <si>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</si>
  <si>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</si>
  <si>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</si>
  <si>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</si>
  <si>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</si>
  <si>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</si>
  <si>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</si>
  <si>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</si>
  <si>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</si>
  <si>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</si>
  <si>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</si>
  <si>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</si>
  <si>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</si>
  <si>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</si>
  <si>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</si>
  <si>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</si>
  <si>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</si>
  <si>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Operations</t>
  </si>
  <si>
    <t>legal</t>
  </si>
  <si>
    <t>Media</t>
  </si>
  <si>
    <t>Policy &amp; External Relations</t>
  </si>
  <si>
    <t>Congo/USA/UK</t>
  </si>
  <si>
    <t>Management</t>
  </si>
  <si>
    <t>Coordination</t>
  </si>
  <si>
    <t xml:space="preserve">     </t>
  </si>
  <si>
    <t>Office</t>
  </si>
  <si>
    <t>total exp</t>
  </si>
  <si>
    <t>investigations</t>
  </si>
  <si>
    <t>Legal</t>
  </si>
  <si>
    <t>Alain</t>
  </si>
  <si>
    <t>phone-2</t>
  </si>
  <si>
    <t>2/5</t>
  </si>
  <si>
    <t>Phone</t>
  </si>
  <si>
    <t>phone-7M-7N</t>
  </si>
  <si>
    <t>4/5</t>
  </si>
  <si>
    <t>phone-29</t>
  </si>
  <si>
    <t>5/5</t>
  </si>
  <si>
    <t>phone-63-64</t>
  </si>
  <si>
    <t>6/5</t>
  </si>
  <si>
    <t>phone-64o-p</t>
  </si>
  <si>
    <t>7/5</t>
  </si>
  <si>
    <t>phone-74-75</t>
  </si>
  <si>
    <t>8/5</t>
  </si>
  <si>
    <t>phone-94</t>
  </si>
  <si>
    <t>9/5</t>
  </si>
  <si>
    <t>phone-110</t>
  </si>
  <si>
    <t>10/5</t>
  </si>
  <si>
    <t>phone-130-131</t>
  </si>
  <si>
    <t>11/5</t>
  </si>
  <si>
    <t>phone-135a</t>
  </si>
  <si>
    <t>phone-153-154</t>
  </si>
  <si>
    <t>12/5</t>
  </si>
  <si>
    <t>phone-184-185</t>
  </si>
  <si>
    <t>13/5</t>
  </si>
  <si>
    <t>phone-216-220</t>
  </si>
  <si>
    <t>14/5</t>
  </si>
  <si>
    <t>phone-245-249</t>
  </si>
  <si>
    <t>15/5</t>
  </si>
  <si>
    <t>phone-273-274</t>
  </si>
  <si>
    <t>16/5</t>
  </si>
  <si>
    <t>phone-279</t>
  </si>
  <si>
    <t>18/5</t>
  </si>
  <si>
    <t>phone-321-322</t>
  </si>
  <si>
    <t>19/5</t>
  </si>
  <si>
    <t>phone-330</t>
  </si>
  <si>
    <t>20/5</t>
  </si>
  <si>
    <t>phone-330a</t>
  </si>
  <si>
    <t>21/5</t>
  </si>
  <si>
    <t>phone-336</t>
  </si>
  <si>
    <t>22/5</t>
  </si>
  <si>
    <t>phone-354</t>
  </si>
  <si>
    <t>23/5</t>
  </si>
  <si>
    <t>phone-358</t>
  </si>
  <si>
    <t>24/5</t>
  </si>
  <si>
    <t>phone-372</t>
  </si>
  <si>
    <t>25/5</t>
  </si>
  <si>
    <t>phone-399-402</t>
  </si>
  <si>
    <t>26/5</t>
  </si>
  <si>
    <t>phone-429-434</t>
  </si>
  <si>
    <t>27/5</t>
  </si>
  <si>
    <t>phone-454-457</t>
  </si>
  <si>
    <t>28/5</t>
  </si>
  <si>
    <t>phone-476-477</t>
  </si>
  <si>
    <t>29/5</t>
  </si>
  <si>
    <t>phone-484</t>
  </si>
  <si>
    <t>30/5</t>
  </si>
  <si>
    <t>Aime</t>
  </si>
  <si>
    <t>phone-6</t>
  </si>
  <si>
    <t>3/5</t>
  </si>
  <si>
    <t>phone-7k</t>
  </si>
  <si>
    <t>phone-32</t>
  </si>
  <si>
    <t>phone-55</t>
  </si>
  <si>
    <t>phone-64m</t>
  </si>
  <si>
    <t>phone-72</t>
  </si>
  <si>
    <t>phone-91</t>
  </si>
  <si>
    <t>phone-127</t>
  </si>
  <si>
    <t>phone-137</t>
  </si>
  <si>
    <t>phone-177</t>
  </si>
  <si>
    <t>phone-197</t>
  </si>
  <si>
    <t>phone-231</t>
  </si>
  <si>
    <t>phone-266</t>
  </si>
  <si>
    <t>phone--278d</t>
  </si>
  <si>
    <t>17/5</t>
  </si>
  <si>
    <t>phone-292</t>
  </si>
  <si>
    <t>phone-308</t>
  </si>
  <si>
    <t>phone-333</t>
  </si>
  <si>
    <t>phone-333a</t>
  </si>
  <si>
    <t>phone-345</t>
  </si>
  <si>
    <t>phone-347</t>
  </si>
  <si>
    <t>phone-362</t>
  </si>
  <si>
    <t>phone-370</t>
  </si>
  <si>
    <t>phone-387</t>
  </si>
  <si>
    <t>phone-408</t>
  </si>
  <si>
    <t>phone-445</t>
  </si>
  <si>
    <t>phone-471</t>
  </si>
  <si>
    <t>29/3</t>
  </si>
  <si>
    <t>phone-479</t>
  </si>
  <si>
    <t>Felix</t>
  </si>
  <si>
    <t>phone-7e</t>
  </si>
  <si>
    <t>phone-40-41</t>
  </si>
  <si>
    <t>phone-51</t>
  </si>
  <si>
    <t>phone-64b</t>
  </si>
  <si>
    <t>phone-83-84</t>
  </si>
  <si>
    <t>phone-88</t>
  </si>
  <si>
    <t>phone-102</t>
  </si>
  <si>
    <t>phone-116</t>
  </si>
  <si>
    <t>phone-146-147</t>
  </si>
  <si>
    <t>phone-265</t>
  </si>
  <si>
    <t>phone-295</t>
  </si>
  <si>
    <t>phone-303</t>
  </si>
  <si>
    <t>phone-331</t>
  </si>
  <si>
    <t>phone-331a</t>
  </si>
  <si>
    <t>phone-344</t>
  </si>
  <si>
    <t>phone-349</t>
  </si>
  <si>
    <t>phone-368</t>
  </si>
  <si>
    <t>phone-386</t>
  </si>
  <si>
    <t>phone-412</t>
  </si>
  <si>
    <t>phone-442</t>
  </si>
  <si>
    <t>phone-478</t>
  </si>
  <si>
    <t>Josias</t>
  </si>
  <si>
    <t>phone-7d</t>
  </si>
  <si>
    <t>phone-34</t>
  </si>
  <si>
    <t>phone-47</t>
  </si>
  <si>
    <t>phone-64c</t>
  </si>
  <si>
    <t>phone-76-78</t>
  </si>
  <si>
    <t>phone-85</t>
  </si>
  <si>
    <t>phone-107</t>
  </si>
  <si>
    <t>phone-121</t>
  </si>
  <si>
    <t>phone-145</t>
  </si>
  <si>
    <t>phone-166</t>
  </si>
  <si>
    <t>phone-221-223</t>
  </si>
  <si>
    <t>phone-264</t>
  </si>
  <si>
    <t>phone-291</t>
  </si>
  <si>
    <t>phone-311</t>
  </si>
  <si>
    <t>phone-338</t>
  </si>
  <si>
    <t>phone-348</t>
  </si>
  <si>
    <t>phone-360</t>
  </si>
  <si>
    <t>phone-371</t>
  </si>
  <si>
    <t>phone-395-396</t>
  </si>
  <si>
    <t>phone-417-419</t>
  </si>
  <si>
    <t>phone-458-460</t>
  </si>
  <si>
    <t>phone-469</t>
  </si>
  <si>
    <t>phone-490</t>
  </si>
  <si>
    <t>M Djongang</t>
  </si>
  <si>
    <t>phone-288</t>
  </si>
  <si>
    <t>phone-341</t>
  </si>
  <si>
    <t>m. Tambe</t>
  </si>
  <si>
    <t>phone-444</t>
  </si>
  <si>
    <t>Mandola</t>
  </si>
  <si>
    <t>phone-37</t>
  </si>
  <si>
    <t>Tcheugueu</t>
  </si>
  <si>
    <t>phone-58</t>
  </si>
  <si>
    <t>Sim Card</t>
  </si>
  <si>
    <t>communication</t>
  </si>
  <si>
    <t>jos-1</t>
  </si>
  <si>
    <t>jos-r</t>
  </si>
  <si>
    <t>Yde-Bafsam</t>
  </si>
  <si>
    <t>travelling expenses</t>
  </si>
  <si>
    <t>aim-1</t>
  </si>
  <si>
    <t>aimé</t>
  </si>
  <si>
    <t>Bafsam-Batie</t>
  </si>
  <si>
    <t>aim-r</t>
  </si>
  <si>
    <t>Batie-Bafsam</t>
  </si>
  <si>
    <t>Bafsam-Yde</t>
  </si>
  <si>
    <t>aim-3</t>
  </si>
  <si>
    <t>aim-11</t>
  </si>
  <si>
    <t>Bafsam-Bamenda</t>
  </si>
  <si>
    <t>Bamenda-Bafsam</t>
  </si>
  <si>
    <t>aim-13</t>
  </si>
  <si>
    <t>aim-14</t>
  </si>
  <si>
    <t>aim-15</t>
  </si>
  <si>
    <t>aim-17</t>
  </si>
  <si>
    <t>aim-21</t>
  </si>
  <si>
    <t>Bafsam-Dschang</t>
  </si>
  <si>
    <t>Dschang-Bafsam</t>
  </si>
  <si>
    <t>aim-23</t>
  </si>
  <si>
    <t>aim-25</t>
  </si>
  <si>
    <t>31/5</t>
  </si>
  <si>
    <t>aim-27</t>
  </si>
  <si>
    <t>1/6</t>
  </si>
  <si>
    <t>Yde-Ntui</t>
  </si>
  <si>
    <t>travelling expensive</t>
  </si>
  <si>
    <t>jos-4</t>
  </si>
  <si>
    <t>Ntui-Yde</t>
  </si>
  <si>
    <t>jos-5</t>
  </si>
  <si>
    <t>jos-6a</t>
  </si>
  <si>
    <t>jos-7</t>
  </si>
  <si>
    <t>Yde-Abong-Mbang</t>
  </si>
  <si>
    <t>jos-9</t>
  </si>
  <si>
    <t>Abong-Mbang-Yde</t>
  </si>
  <si>
    <t>jos-13</t>
  </si>
  <si>
    <t>jos-14</t>
  </si>
  <si>
    <t>jos-16</t>
  </si>
  <si>
    <t>2/6</t>
  </si>
  <si>
    <t>Yde-Dla</t>
  </si>
  <si>
    <t>al-1</t>
  </si>
  <si>
    <t>alain</t>
  </si>
  <si>
    <t>Dla-Limbe</t>
  </si>
  <si>
    <t>al-r</t>
  </si>
  <si>
    <t>Limbe-Dla</t>
  </si>
  <si>
    <t>Dla-Yde</t>
  </si>
  <si>
    <t>al-5</t>
  </si>
  <si>
    <t>al-6</t>
  </si>
  <si>
    <t>Dla-Buea</t>
  </si>
  <si>
    <t>Buea-Dla</t>
  </si>
  <si>
    <t>al-12</t>
  </si>
  <si>
    <t>al-14</t>
  </si>
  <si>
    <t>al-16</t>
  </si>
  <si>
    <t>al-20</t>
  </si>
  <si>
    <t>Yde - Nanga</t>
  </si>
  <si>
    <t>fel-1</t>
  </si>
  <si>
    <t>felix</t>
  </si>
  <si>
    <t>fel-r</t>
  </si>
  <si>
    <t>Nanga-Yde</t>
  </si>
  <si>
    <t>fel-4</t>
  </si>
  <si>
    <t>ntui- yde</t>
  </si>
  <si>
    <t>inter-city transport</t>
  </si>
  <si>
    <t>transport</t>
  </si>
  <si>
    <t>local transport</t>
  </si>
  <si>
    <t>1/5</t>
  </si>
  <si>
    <t>lodging</t>
  </si>
  <si>
    <t>aim-2</t>
  </si>
  <si>
    <t>aim-12</t>
  </si>
  <si>
    <t>aim-16</t>
  </si>
  <si>
    <t>aim-22</t>
  </si>
  <si>
    <t>aim-26</t>
  </si>
  <si>
    <t>jos-3</t>
  </si>
  <si>
    <t>jos-8</t>
  </si>
  <si>
    <t>jos-15</t>
  </si>
  <si>
    <t>al-2</t>
  </si>
  <si>
    <t>al-3</t>
  </si>
  <si>
    <t>al-4</t>
  </si>
  <si>
    <t>al-7</t>
  </si>
  <si>
    <t>al-8</t>
  </si>
  <si>
    <t>al-17</t>
  </si>
  <si>
    <t>fel-2</t>
  </si>
  <si>
    <t>fel-5</t>
  </si>
  <si>
    <t>fel-6</t>
  </si>
  <si>
    <t>fel-7</t>
  </si>
  <si>
    <t>fel-8</t>
  </si>
  <si>
    <t>feeding</t>
  </si>
  <si>
    <t>x 40 photocopies</t>
  </si>
  <si>
    <t>office</t>
  </si>
  <si>
    <t>aim-4</t>
  </si>
  <si>
    <t>x 15 photocopies</t>
  </si>
  <si>
    <t>x 95 photocopies</t>
  </si>
  <si>
    <t>aim-18</t>
  </si>
  <si>
    <t>x 2 folders</t>
  </si>
  <si>
    <t>aim-19</t>
  </si>
  <si>
    <t>x 20 folders</t>
  </si>
  <si>
    <t>x 104 photocopies</t>
  </si>
  <si>
    <t>aim-24</t>
  </si>
  <si>
    <t>binding</t>
  </si>
  <si>
    <t>x 48 photocopies</t>
  </si>
  <si>
    <t>jos-10</t>
  </si>
  <si>
    <t>x40 photocopies</t>
  </si>
  <si>
    <t>al-21</t>
  </si>
  <si>
    <t>postage</t>
  </si>
  <si>
    <t>Attestation of received of the three chimpanzees from Ngambe Tikar</t>
  </si>
  <si>
    <t>lawyer fees</t>
  </si>
  <si>
    <t>Me Tchagyou</t>
  </si>
  <si>
    <t>aim-20</t>
  </si>
  <si>
    <t>Me DJIMI</t>
  </si>
  <si>
    <t>jos-6</t>
  </si>
  <si>
    <t>Me Djiogang Jimmy</t>
  </si>
  <si>
    <t>al-10</t>
  </si>
  <si>
    <t>al-11</t>
  </si>
  <si>
    <t>Me Chi Valentine</t>
  </si>
  <si>
    <t>al-15</t>
  </si>
  <si>
    <t>Me Tanyi Mbianyor</t>
  </si>
  <si>
    <t>al-18</t>
  </si>
  <si>
    <t>court fees</t>
  </si>
  <si>
    <t>fees of notice and grounds of appeal</t>
  </si>
  <si>
    <t>al-3a</t>
  </si>
  <si>
    <t>fel-3</t>
  </si>
  <si>
    <t>Nya Aime</t>
  </si>
  <si>
    <t>bonus</t>
  </si>
  <si>
    <t>bank file</t>
  </si>
  <si>
    <t>CNPS</t>
  </si>
  <si>
    <t>Alain Bernard</t>
  </si>
  <si>
    <t>Bonus</t>
  </si>
  <si>
    <t xml:space="preserve">Josias Sipehovo  Mentchebong  </t>
  </si>
  <si>
    <t>personel</t>
  </si>
  <si>
    <t>media</t>
  </si>
  <si>
    <t>Vincent</t>
  </si>
  <si>
    <t>phone-7b</t>
  </si>
  <si>
    <t>phone-42-43</t>
  </si>
  <si>
    <t>phone-48</t>
  </si>
  <si>
    <t>phone-64k</t>
  </si>
  <si>
    <t>phone-67</t>
  </si>
  <si>
    <t>phone-98-99</t>
  </si>
  <si>
    <t>phone-118</t>
  </si>
  <si>
    <t>phone-138</t>
  </si>
  <si>
    <t>phone-167</t>
  </si>
  <si>
    <t>phone-198</t>
  </si>
  <si>
    <t>phone-256-257</t>
  </si>
  <si>
    <t>phone-258</t>
  </si>
  <si>
    <t>phone-299-300</t>
  </si>
  <si>
    <t>phone-304</t>
  </si>
  <si>
    <t>phone-326</t>
  </si>
  <si>
    <t>phone-326a</t>
  </si>
  <si>
    <t>phone-342</t>
  </si>
  <si>
    <t>phone-343-343a</t>
  </si>
  <si>
    <t>phone-375-376</t>
  </si>
  <si>
    <t>phone-391</t>
  </si>
  <si>
    <t>phone-437-438</t>
  </si>
  <si>
    <t>phone-451</t>
  </si>
  <si>
    <t>phone-489</t>
  </si>
  <si>
    <t>Eric</t>
  </si>
  <si>
    <t>phone-36</t>
  </si>
  <si>
    <t>phone-54</t>
  </si>
  <si>
    <t>phone-64d</t>
  </si>
  <si>
    <t>phone-71</t>
  </si>
  <si>
    <t>phone-89</t>
  </si>
  <si>
    <t>phone-125</t>
  </si>
  <si>
    <t>phone-139</t>
  </si>
  <si>
    <t>phone-174</t>
  </si>
  <si>
    <t>phone-196</t>
  </si>
  <si>
    <t>phone-235-236</t>
  </si>
  <si>
    <t>phone-262</t>
  </si>
  <si>
    <t>phone-290</t>
  </si>
  <si>
    <t>phone-313</t>
  </si>
  <si>
    <t>phone-327</t>
  </si>
  <si>
    <t>phone-327a</t>
  </si>
  <si>
    <t>phone-366</t>
  </si>
  <si>
    <t>phone-385</t>
  </si>
  <si>
    <t>phone-435-436</t>
  </si>
  <si>
    <t>phone-448</t>
  </si>
  <si>
    <t>phone-466</t>
  </si>
  <si>
    <t>phone-487</t>
  </si>
  <si>
    <t>Anna</t>
  </si>
  <si>
    <t>phone-1b-c</t>
  </si>
  <si>
    <t>phone-7a</t>
  </si>
  <si>
    <t>phone-33</t>
  </si>
  <si>
    <t>phone-64e</t>
  </si>
  <si>
    <t>phone-70</t>
  </si>
  <si>
    <t>phone-90</t>
  </si>
  <si>
    <t>phone-124</t>
  </si>
  <si>
    <t>phone-140</t>
  </si>
  <si>
    <t>phone-176</t>
  </si>
  <si>
    <t>phone-195</t>
  </si>
  <si>
    <t>phone-233</t>
  </si>
  <si>
    <t>phone-263</t>
  </si>
  <si>
    <t>phone-293</t>
  </si>
  <si>
    <t>phone-312</t>
  </si>
  <si>
    <t>phone-339</t>
  </si>
  <si>
    <t>phone-346</t>
  </si>
  <si>
    <t>phone-369</t>
  </si>
  <si>
    <t>phone-388</t>
  </si>
  <si>
    <t>phone-413</t>
  </si>
  <si>
    <t>phone-443</t>
  </si>
  <si>
    <t>phone-488</t>
  </si>
  <si>
    <t>ann-r</t>
  </si>
  <si>
    <t>special taxi</t>
  </si>
  <si>
    <t>eri-r</t>
  </si>
  <si>
    <t>eri-4</t>
  </si>
  <si>
    <t>vin-r</t>
  </si>
  <si>
    <t>vincent</t>
  </si>
  <si>
    <t>Bonuses scaled to result</t>
  </si>
  <si>
    <t>radio talk show E</t>
  </si>
  <si>
    <t>Abong bang arrest</t>
  </si>
  <si>
    <t>radio news flash E</t>
  </si>
  <si>
    <t>radio news flash F</t>
  </si>
  <si>
    <t xml:space="preserve">Bamenda wildlife internet scammer </t>
  </si>
  <si>
    <t>Italian timber director arrested with chimp</t>
  </si>
  <si>
    <t>The Quail newspaper E</t>
  </si>
  <si>
    <t>Le Liberal newspaper F</t>
  </si>
  <si>
    <t>mamfe elephant dealers arrest</t>
  </si>
  <si>
    <t>mamfe court slammed elephant dealers</t>
  </si>
  <si>
    <t>Mutation newspaper F</t>
  </si>
  <si>
    <t>Cameroon Tribune newspaper E</t>
  </si>
  <si>
    <t>Y'de elephant teeth &amp; mandrill arrest</t>
  </si>
  <si>
    <t>Editing cost</t>
  </si>
  <si>
    <t>May recordings</t>
  </si>
  <si>
    <t>radio news flashes, features and talkshows</t>
  </si>
  <si>
    <t>x34 photocopy</t>
  </si>
  <si>
    <t>ann-1</t>
  </si>
  <si>
    <t>x4 binding</t>
  </si>
  <si>
    <t>x6 duracel bactery</t>
  </si>
  <si>
    <t>ann-2</t>
  </si>
  <si>
    <t>x5 DVD</t>
  </si>
  <si>
    <t>ann-3</t>
  </si>
  <si>
    <t>x2 DVD</t>
  </si>
  <si>
    <t>x18 news papers</t>
  </si>
  <si>
    <t>ann-4</t>
  </si>
  <si>
    <t>x19 news papers</t>
  </si>
  <si>
    <t>ann-5</t>
  </si>
  <si>
    <t>ann-6</t>
  </si>
  <si>
    <t>x1 binding</t>
  </si>
  <si>
    <t>x11 news papers</t>
  </si>
  <si>
    <t>ann-7</t>
  </si>
  <si>
    <t>ann-8</t>
  </si>
  <si>
    <t>eri-1</t>
  </si>
  <si>
    <t>x2 usb sticks 2g</t>
  </si>
  <si>
    <t xml:space="preserve">x160 photocopies </t>
  </si>
  <si>
    <t>eri-2</t>
  </si>
  <si>
    <t>x1 DVD</t>
  </si>
  <si>
    <t>eri-3</t>
  </si>
  <si>
    <t>x500 Printing Brochures</t>
  </si>
  <si>
    <t xml:space="preserve">media </t>
  </si>
  <si>
    <t>x1 fax</t>
  </si>
  <si>
    <t>eri-5</t>
  </si>
  <si>
    <t>eri-6</t>
  </si>
  <si>
    <t>planting of flowers</t>
  </si>
  <si>
    <t>Video camera</t>
  </si>
  <si>
    <t>Equipment</t>
  </si>
  <si>
    <t>Ofir-1</t>
  </si>
  <si>
    <t>Ofir</t>
  </si>
  <si>
    <t>Digital camera</t>
  </si>
  <si>
    <t>Ofir-3</t>
  </si>
  <si>
    <t>media officer</t>
  </si>
  <si>
    <t>29/4</t>
  </si>
  <si>
    <t>Development assistant</t>
  </si>
  <si>
    <t>personnel</t>
  </si>
  <si>
    <t>phone internationa</t>
  </si>
  <si>
    <t>policy and external relations</t>
  </si>
  <si>
    <t>UK</t>
  </si>
  <si>
    <t>phone-26</t>
  </si>
  <si>
    <t>phone-59</t>
  </si>
  <si>
    <t>phone-112</t>
  </si>
  <si>
    <t>phone-113</t>
  </si>
  <si>
    <t>phone-112,135</t>
  </si>
  <si>
    <t>phone-175</t>
  </si>
  <si>
    <t>phone-394</t>
  </si>
  <si>
    <t>Congo</t>
  </si>
  <si>
    <t>phone-49</t>
  </si>
  <si>
    <t>phone-64a</t>
  </si>
  <si>
    <t>phone-79-80</t>
  </si>
  <si>
    <t>phone-86</t>
  </si>
  <si>
    <t>phone-132-134</t>
  </si>
  <si>
    <t>phone-150-152</t>
  </si>
  <si>
    <t>phone-164</t>
  </si>
  <si>
    <t>phone-281</t>
  </si>
  <si>
    <t>phone-316</t>
  </si>
  <si>
    <t>phone-332</t>
  </si>
  <si>
    <t>phone-332a</t>
  </si>
  <si>
    <t>phone-465</t>
  </si>
  <si>
    <t>Thailand</t>
  </si>
  <si>
    <t>phone--278b</t>
  </si>
  <si>
    <t>phone-283</t>
  </si>
  <si>
    <t>phone-296-298</t>
  </si>
  <si>
    <t>phone-306</t>
  </si>
  <si>
    <t>phone-307</t>
  </si>
  <si>
    <t>phone-319--320</t>
  </si>
  <si>
    <t>phone-325</t>
  </si>
  <si>
    <t>phone-325a</t>
  </si>
  <si>
    <t>phone-337</t>
  </si>
  <si>
    <t>phone-364</t>
  </si>
  <si>
    <t>phone-377</t>
  </si>
  <si>
    <t>phone-378</t>
  </si>
  <si>
    <t>phone-379</t>
  </si>
  <si>
    <t>phone-380</t>
  </si>
  <si>
    <t>phone-393</t>
  </si>
  <si>
    <t>phone-404</t>
  </si>
  <si>
    <t>phone-406</t>
  </si>
  <si>
    <t>phone-416-416a</t>
  </si>
  <si>
    <t>phone-439</t>
  </si>
  <si>
    <t>phone-440</t>
  </si>
  <si>
    <t>phone-465-465a</t>
  </si>
  <si>
    <t>phone-483</t>
  </si>
  <si>
    <t>management</t>
  </si>
  <si>
    <t>phone-1d</t>
  </si>
  <si>
    <t>phone-3</t>
  </si>
  <si>
    <t>phone-5</t>
  </si>
  <si>
    <t>phone-7c</t>
  </si>
  <si>
    <t>phone-30</t>
  </si>
  <si>
    <t>phone-52</t>
  </si>
  <si>
    <t>phone-64h</t>
  </si>
  <si>
    <t>phone-68</t>
  </si>
  <si>
    <t>phone-92</t>
  </si>
  <si>
    <t>phone-108</t>
  </si>
  <si>
    <t>phone-128</t>
  </si>
  <si>
    <t>phone-158-160</t>
  </si>
  <si>
    <t>phone-190-191</t>
  </si>
  <si>
    <t>phone-209-211</t>
  </si>
  <si>
    <t>phone-241-244</t>
  </si>
  <si>
    <t>phone-275-278a</t>
  </si>
  <si>
    <t>Ofir-r</t>
  </si>
  <si>
    <t>Director</t>
  </si>
  <si>
    <t>salary</t>
  </si>
  <si>
    <t>Emeline</t>
  </si>
  <si>
    <t>phone-7i</t>
  </si>
  <si>
    <t>phone-31</t>
  </si>
  <si>
    <t>phone-61-62</t>
  </si>
  <si>
    <t>phone-64j</t>
  </si>
  <si>
    <t>phone-65</t>
  </si>
  <si>
    <t>phone-100</t>
  </si>
  <si>
    <t>phone-115</t>
  </si>
  <si>
    <t>phone-148-149</t>
  </si>
  <si>
    <t>phone-180-181a</t>
  </si>
  <si>
    <t>phone-214-215</t>
  </si>
  <si>
    <t>phone-237-238a</t>
  </si>
  <si>
    <t>phone-259</t>
  </si>
  <si>
    <t>phone--278e</t>
  </si>
  <si>
    <t>phone-301-302</t>
  </si>
  <si>
    <t>phone-315</t>
  </si>
  <si>
    <t>phone-328</t>
  </si>
  <si>
    <t>phone-328a</t>
  </si>
  <si>
    <t>phone-335</t>
  </si>
  <si>
    <t>phone-341-341a</t>
  </si>
  <si>
    <t>phone-355</t>
  </si>
  <si>
    <t>phone-377-378</t>
  </si>
  <si>
    <t>phone-392</t>
  </si>
  <si>
    <t>phone-420-422</t>
  </si>
  <si>
    <t>phone-461-462</t>
  </si>
  <si>
    <t>phone-474-474a</t>
  </si>
  <si>
    <t>phone-485</t>
  </si>
  <si>
    <t>Arrey</t>
  </si>
  <si>
    <t>phone-1a</t>
  </si>
  <si>
    <t>phone-1</t>
  </si>
  <si>
    <t>phone-7</t>
  </si>
  <si>
    <t>phone-28</t>
  </si>
  <si>
    <t>phone-53</t>
  </si>
  <si>
    <t>phone-64f</t>
  </si>
  <si>
    <t>phone-81-82</t>
  </si>
  <si>
    <t>phone-95</t>
  </si>
  <si>
    <t>phone-105</t>
  </si>
  <si>
    <t>phone-119</t>
  </si>
  <si>
    <t>phone-155-156</t>
  </si>
  <si>
    <t>phone-182-183</t>
  </si>
  <si>
    <t>phone-204-205</t>
  </si>
  <si>
    <t>phone-254-255</t>
  </si>
  <si>
    <t>phone-271-272</t>
  </si>
  <si>
    <t>phone-285</t>
  </si>
  <si>
    <t>phone-294</t>
  </si>
  <si>
    <t>phone-305</t>
  </si>
  <si>
    <t>phone-334</t>
  </si>
  <si>
    <t>phone-334a</t>
  </si>
  <si>
    <t>phone-350</t>
  </si>
  <si>
    <t>phone-356</t>
  </si>
  <si>
    <t>phone-367</t>
  </si>
  <si>
    <t>phone-382</t>
  </si>
  <si>
    <t>phone-414</t>
  </si>
  <si>
    <t>phone-447</t>
  </si>
  <si>
    <t>phone-470</t>
  </si>
  <si>
    <t>phone-480</t>
  </si>
  <si>
    <t>Eme-r</t>
  </si>
  <si>
    <t>x2 hrs taxi</t>
  </si>
  <si>
    <t>x1 hrs taxi</t>
  </si>
  <si>
    <t>Transport</t>
  </si>
  <si>
    <t>Local Transport</t>
  </si>
  <si>
    <t>arrey-r</t>
  </si>
  <si>
    <t>arrey</t>
  </si>
  <si>
    <t>Hired taxi</t>
  </si>
  <si>
    <t>10/9</t>
  </si>
  <si>
    <t>local Transport</t>
  </si>
  <si>
    <t>external hard drive</t>
  </si>
  <si>
    <t>Ofir-4</t>
  </si>
  <si>
    <t>computer repairs</t>
  </si>
  <si>
    <t>Eme-1</t>
  </si>
  <si>
    <t>office cleaner</t>
  </si>
  <si>
    <t>Eme-2</t>
  </si>
  <si>
    <t>Eme-2a</t>
  </si>
  <si>
    <t>Eme-4</t>
  </si>
  <si>
    <t>Eme-6</t>
  </si>
  <si>
    <t>Eme-7</t>
  </si>
  <si>
    <t>x2 key duplication</t>
  </si>
  <si>
    <t>Eme-5</t>
  </si>
  <si>
    <t>x1 rim of papers</t>
  </si>
  <si>
    <t>arrey-1a</t>
  </si>
  <si>
    <t>x4 toilet tissues</t>
  </si>
  <si>
    <t>arrey-1</t>
  </si>
  <si>
    <t>x50 photocopies</t>
  </si>
  <si>
    <t>arrey-4a</t>
  </si>
  <si>
    <t>x1 Black ink</t>
  </si>
  <si>
    <t>arrey-5</t>
  </si>
  <si>
    <t>x20 A4 envelopes</t>
  </si>
  <si>
    <t>x20 A5 envelopes</t>
  </si>
  <si>
    <t>x1 info note</t>
  </si>
  <si>
    <t>x2 Bold makers</t>
  </si>
  <si>
    <t>File divider</t>
  </si>
  <si>
    <t>x10 pens</t>
  </si>
  <si>
    <t>x2 Umbrellers</t>
  </si>
  <si>
    <t>arrey-10</t>
  </si>
  <si>
    <t>arrey-13a</t>
  </si>
  <si>
    <t>arrey-17</t>
  </si>
  <si>
    <t>arrey-18</t>
  </si>
  <si>
    <t>Plastic sleeves</t>
  </si>
  <si>
    <t>arrey-25</t>
  </si>
  <si>
    <t>x1 Colour ink</t>
  </si>
  <si>
    <t>arrey-36a</t>
  </si>
  <si>
    <t>arrey-38</t>
  </si>
  <si>
    <t>arrey-43</t>
  </si>
  <si>
    <t>Garbage bags</t>
  </si>
  <si>
    <t>arrey-44</t>
  </si>
  <si>
    <t>x2 Gloves</t>
  </si>
  <si>
    <t>x2L of liquid soap</t>
  </si>
  <si>
    <t>arrey-44a</t>
  </si>
  <si>
    <t>x2L window cleaning liqiud</t>
  </si>
  <si>
    <t>Brush stick</t>
  </si>
  <si>
    <t>Transfer Fees</t>
  </si>
  <si>
    <t>Express Union</t>
  </si>
  <si>
    <t>arrey-2</t>
  </si>
  <si>
    <t>arrey-3</t>
  </si>
  <si>
    <t>arrey-4</t>
  </si>
  <si>
    <t>arrey-6</t>
  </si>
  <si>
    <t>arrey-7</t>
  </si>
  <si>
    <t>arrey-8</t>
  </si>
  <si>
    <t>arrey-9</t>
  </si>
  <si>
    <t>arrey-11</t>
  </si>
  <si>
    <t>arrey-12</t>
  </si>
  <si>
    <t>arrey-13</t>
  </si>
  <si>
    <t>arrey-14</t>
  </si>
  <si>
    <t>arrey-15</t>
  </si>
  <si>
    <t>arrey-16</t>
  </si>
  <si>
    <t>arrey-19</t>
  </si>
  <si>
    <t>arrey-20</t>
  </si>
  <si>
    <t>arrey-21</t>
  </si>
  <si>
    <t>arrey-22</t>
  </si>
  <si>
    <t>arrey-23</t>
  </si>
  <si>
    <t>arrey-24</t>
  </si>
  <si>
    <t>arrey-26</t>
  </si>
  <si>
    <t>arrey-27</t>
  </si>
  <si>
    <t>arrey-28</t>
  </si>
  <si>
    <t>arrey-29</t>
  </si>
  <si>
    <t>arrey-31</t>
  </si>
  <si>
    <t>arrey-32</t>
  </si>
  <si>
    <t>arrey-33</t>
  </si>
  <si>
    <t>arrey-34</t>
  </si>
  <si>
    <t>arrey-35</t>
  </si>
  <si>
    <t>arrey-36</t>
  </si>
  <si>
    <t>arrey-37</t>
  </si>
  <si>
    <t>arrey-39</t>
  </si>
  <si>
    <t>arrey-40</t>
  </si>
  <si>
    <t>arrey-41</t>
  </si>
  <si>
    <t>arrey-42</t>
  </si>
  <si>
    <t>Transfer fees</t>
  </si>
  <si>
    <t>Western union</t>
  </si>
  <si>
    <t>Eme-3</t>
  </si>
  <si>
    <t>x5 night watch</t>
  </si>
  <si>
    <t>arrey-30</t>
  </si>
  <si>
    <t>Night watch</t>
  </si>
  <si>
    <t>Bank charges</t>
  </si>
  <si>
    <t>UNICS</t>
  </si>
  <si>
    <t>Afriland</t>
  </si>
  <si>
    <t>Water-SNEC</t>
  </si>
  <si>
    <t>Rent + bills</t>
  </si>
  <si>
    <t>Electricity-SONEL</t>
  </si>
  <si>
    <t>AmountCFA</t>
  </si>
  <si>
    <t>Donor</t>
  </si>
  <si>
    <t>Used</t>
  </si>
  <si>
    <t>FWS</t>
  </si>
  <si>
    <t>Rufford Foundation</t>
  </si>
  <si>
    <t>Arcus</t>
  </si>
  <si>
    <t>NEU Foundation</t>
  </si>
  <si>
    <t>TOTAL</t>
  </si>
  <si>
    <t>Donated December</t>
  </si>
  <si>
    <t>Used July</t>
  </si>
  <si>
    <t>Used August</t>
  </si>
  <si>
    <t>Used September</t>
  </si>
  <si>
    <t>Used October</t>
  </si>
  <si>
    <t>Used November</t>
  </si>
  <si>
    <t>Used December</t>
  </si>
  <si>
    <t>Used January 09</t>
  </si>
  <si>
    <t>Used March</t>
  </si>
  <si>
    <t>Used April</t>
  </si>
  <si>
    <t>US FWS</t>
  </si>
  <si>
    <t>Used June</t>
  </si>
  <si>
    <t>Donated September</t>
  </si>
  <si>
    <t>Used Januaray 09</t>
  </si>
  <si>
    <t>Used February</t>
  </si>
  <si>
    <t>Donated May</t>
  </si>
  <si>
    <t>ProWildlife</t>
  </si>
  <si>
    <t>Donated  April</t>
  </si>
  <si>
    <t xml:space="preserve">      TOTAL EXPENDITURE MAY</t>
  </si>
  <si>
    <t>May</t>
  </si>
  <si>
    <t>$1=475CFA</t>
  </si>
  <si>
    <t>Passing to June 09</t>
  </si>
  <si>
    <t>Used May</t>
  </si>
  <si>
    <t>Passing to June  09</t>
  </si>
  <si>
    <t>x453 photocopy of Professional literature</t>
  </si>
  <si>
    <t>x1 usb sticks 4g</t>
  </si>
  <si>
    <t xml:space="preserve">23 media pieces </t>
  </si>
  <si>
    <t>25 inv, 6 Regions</t>
  </si>
  <si>
    <t>Tribute to environmental journalist Ayuk Augustin</t>
  </si>
  <si>
    <t>Nanga-Pela</t>
  </si>
  <si>
    <t>Pela-Nanga</t>
  </si>
  <si>
    <t>fel-9</t>
  </si>
  <si>
    <t>Mission 1</t>
  </si>
  <si>
    <t>Center</t>
  </si>
  <si>
    <t>Yaounde</t>
  </si>
  <si>
    <t>Bafoussam-Yaounde</t>
  </si>
  <si>
    <t>Traveling expensesw</t>
  </si>
  <si>
    <t>1-i39-1</t>
  </si>
  <si>
    <t>i39</t>
  </si>
  <si>
    <t>Yaounde-Bafoussam</t>
  </si>
  <si>
    <t>1-i39-2</t>
  </si>
  <si>
    <t>Inter - City transport</t>
  </si>
  <si>
    <t>Local transport</t>
  </si>
  <si>
    <t>1-i39-r</t>
  </si>
  <si>
    <t>Mission 2</t>
  </si>
  <si>
    <t>4-7/5/2009</t>
  </si>
  <si>
    <t>Ngambe Tikar</t>
  </si>
  <si>
    <t>Apes</t>
  </si>
  <si>
    <t>i33</t>
  </si>
  <si>
    <t>2-phone-7g</t>
  </si>
  <si>
    <t>2-phone-35</t>
  </si>
  <si>
    <t>2-phone-56</t>
  </si>
  <si>
    <t>2-phone-64i</t>
  </si>
  <si>
    <t>Yaounde-Bafia</t>
  </si>
  <si>
    <t>Traveling expenses</t>
  </si>
  <si>
    <t>2-i33-1</t>
  </si>
  <si>
    <t>Bafia-Ngambe</t>
  </si>
  <si>
    <t>2-i33-2</t>
  </si>
  <si>
    <t>Ngambe-Mpe</t>
  </si>
  <si>
    <t>2-i33-r</t>
  </si>
  <si>
    <t>Mpe-Ngambe</t>
  </si>
  <si>
    <t xml:space="preserve"> </t>
  </si>
  <si>
    <t>Ngambe-malantuen</t>
  </si>
  <si>
    <t>malantuen-Foumban</t>
  </si>
  <si>
    <t>Foumban-Bafoussam</t>
  </si>
  <si>
    <t>2-i33-3</t>
  </si>
  <si>
    <t>Bafoussam-yaounde</t>
  </si>
  <si>
    <t>2-i33-4</t>
  </si>
  <si>
    <t>Lodging</t>
  </si>
  <si>
    <t>Feeding</t>
  </si>
  <si>
    <t>Mission 3</t>
  </si>
  <si>
    <t>5-8/5/2009</t>
  </si>
  <si>
    <t>Ndikinimiki</t>
  </si>
  <si>
    <t>Ivory</t>
  </si>
  <si>
    <t>3-phone-38</t>
  </si>
  <si>
    <t>3-phone-50</t>
  </si>
  <si>
    <t>Bafoussam-Ndiki</t>
  </si>
  <si>
    <t>3-i39-r</t>
  </si>
  <si>
    <t>Ndiki-Bafoussam</t>
  </si>
  <si>
    <t>3-i39-3</t>
  </si>
  <si>
    <t>Drinks with informer</t>
  </si>
  <si>
    <t>Trust building</t>
  </si>
  <si>
    <t>Postage</t>
  </si>
  <si>
    <t>3-i39-4</t>
  </si>
  <si>
    <t>Mission 4</t>
  </si>
  <si>
    <t>5-6/5/2009</t>
  </si>
  <si>
    <t>North West</t>
  </si>
  <si>
    <t>Fundong</t>
  </si>
  <si>
    <t>Internet Fraud</t>
  </si>
  <si>
    <t>Larry</t>
  </si>
  <si>
    <t>4-phone-39</t>
  </si>
  <si>
    <t>Bamenda-Fundong</t>
  </si>
  <si>
    <t>traveling expenses</t>
  </si>
  <si>
    <t>4-larry-r</t>
  </si>
  <si>
    <t>larry</t>
  </si>
  <si>
    <t>Fundong-Bamenda</t>
  </si>
  <si>
    <t>Mission 5</t>
  </si>
  <si>
    <t>5-7/5/2009</t>
  </si>
  <si>
    <t xml:space="preserve">Littoral </t>
  </si>
  <si>
    <t>Edea</t>
  </si>
  <si>
    <t>i35</t>
  </si>
  <si>
    <t>5-phone-20</t>
  </si>
  <si>
    <t>Julius</t>
  </si>
  <si>
    <t>5-phone-27</t>
  </si>
  <si>
    <t>5-phone-64g</t>
  </si>
  <si>
    <t>Yaounde-Edea</t>
  </si>
  <si>
    <t>5-i35-1</t>
  </si>
  <si>
    <t>Edea-Yaounde</t>
  </si>
  <si>
    <t>5-i35-r</t>
  </si>
  <si>
    <t>5-i35-2</t>
  </si>
  <si>
    <t>Mission 6</t>
  </si>
  <si>
    <t>4-9/5/2009</t>
  </si>
  <si>
    <t>West</t>
  </si>
  <si>
    <t>Bazou</t>
  </si>
  <si>
    <t>Leopard Skins</t>
  </si>
  <si>
    <t>i30</t>
  </si>
  <si>
    <t>6-phone-7f</t>
  </si>
  <si>
    <t>6-phone-57</t>
  </si>
  <si>
    <t>6-phone-60</t>
  </si>
  <si>
    <t>6-phone-64n</t>
  </si>
  <si>
    <t>6-phone-64q</t>
  </si>
  <si>
    <t>6-phone-69</t>
  </si>
  <si>
    <t>6-phone-73</t>
  </si>
  <si>
    <t>6-phone-93</t>
  </si>
  <si>
    <t>Batie-Bangu</t>
  </si>
  <si>
    <t>6-i30-r</t>
  </si>
  <si>
    <t>Bangu-Bashigou</t>
  </si>
  <si>
    <t>Bashingou-Bangou</t>
  </si>
  <si>
    <t>Bangou-Bandekop</t>
  </si>
  <si>
    <t>Badekop-Bangou</t>
  </si>
  <si>
    <t>Bangou-Batie</t>
  </si>
  <si>
    <t>6-i30-1</t>
  </si>
  <si>
    <t>Trust Building</t>
  </si>
  <si>
    <t>Mission 7</t>
  </si>
  <si>
    <t>9-10/5/2009</t>
  </si>
  <si>
    <t>Douala</t>
  </si>
  <si>
    <t>Protected Species</t>
  </si>
  <si>
    <t>7-phone-97</t>
  </si>
  <si>
    <t>7-phone-106</t>
  </si>
  <si>
    <t>Yaounde-Douala</t>
  </si>
  <si>
    <t>7-i33-5</t>
  </si>
  <si>
    <t>7-i33-r</t>
  </si>
  <si>
    <t>7-i33-6</t>
  </si>
  <si>
    <t>Mission 8</t>
  </si>
  <si>
    <t>9-16/5/2009</t>
  </si>
  <si>
    <t>East</t>
  </si>
  <si>
    <t>Abong Mbang</t>
  </si>
  <si>
    <t>8-phone-96</t>
  </si>
  <si>
    <t>8-phone-103</t>
  </si>
  <si>
    <t>8-phone-122</t>
  </si>
  <si>
    <t>8-phone-141</t>
  </si>
  <si>
    <t>8-phone-168</t>
  </si>
  <si>
    <t>8-phone-268</t>
  </si>
  <si>
    <t>Yaounde-Abongmbang</t>
  </si>
  <si>
    <t>8-i35-3</t>
  </si>
  <si>
    <t>Abongmbang-Soka</t>
  </si>
  <si>
    <t>8-i35-r</t>
  </si>
  <si>
    <t>Soka-Abongmbang</t>
  </si>
  <si>
    <t>Abongmbang-Yaounde</t>
  </si>
  <si>
    <t>8-i35-5</t>
  </si>
  <si>
    <t>8-i35-4</t>
  </si>
  <si>
    <t>Mission 9</t>
  </si>
  <si>
    <t>11-15/5/2009</t>
  </si>
  <si>
    <t>9-phone-126</t>
  </si>
  <si>
    <t>Hamidu</t>
  </si>
  <si>
    <t>9-phone-129</t>
  </si>
  <si>
    <t>9-phone-234</t>
  </si>
  <si>
    <t>9-hamidou-r</t>
  </si>
  <si>
    <t>Mission 10</t>
  </si>
  <si>
    <t>10-11/5/2009</t>
  </si>
  <si>
    <t>10-phone-111</t>
  </si>
  <si>
    <t>10-phone-117</t>
  </si>
  <si>
    <t>Batie-Bafang</t>
  </si>
  <si>
    <t>10-i30-r</t>
  </si>
  <si>
    <t>Bafang-Batie</t>
  </si>
  <si>
    <t>Batie-Bafoussam</t>
  </si>
  <si>
    <t>Bafoussam-Malantuen</t>
  </si>
  <si>
    <t>Malantuen-Mbiolo</t>
  </si>
  <si>
    <t>Mbiolo-Ngambe</t>
  </si>
  <si>
    <t>Mission 11</t>
  </si>
  <si>
    <t>11-13/5/2009</t>
  </si>
  <si>
    <t>11-phone-123</t>
  </si>
  <si>
    <t>11-phone-142</t>
  </si>
  <si>
    <t>11-phone-179</t>
  </si>
  <si>
    <t>Douala-Edea</t>
  </si>
  <si>
    <t>11-i33-7</t>
  </si>
  <si>
    <t>Edea-Puma</t>
  </si>
  <si>
    <t>11-i33-r</t>
  </si>
  <si>
    <t>Puma-Nambe</t>
  </si>
  <si>
    <t>Nambe-Puma</t>
  </si>
  <si>
    <t>Puma-Yaounde</t>
  </si>
  <si>
    <t>Mission 12</t>
  </si>
  <si>
    <t>i44</t>
  </si>
  <si>
    <t>12-phone-101</t>
  </si>
  <si>
    <t>Bafoussam-Bazou</t>
  </si>
  <si>
    <t>12-i44-r</t>
  </si>
  <si>
    <t>Bazou-Balengou</t>
  </si>
  <si>
    <t>Balengou-Bazou</t>
  </si>
  <si>
    <t>Bazou-bafoussam</t>
  </si>
  <si>
    <t>Mission 13</t>
  </si>
  <si>
    <t>13-phone-143</t>
  </si>
  <si>
    <t>13-phone-144</t>
  </si>
  <si>
    <t>I30</t>
  </si>
  <si>
    <t>13-phone-161</t>
  </si>
  <si>
    <t>13-phone-203</t>
  </si>
  <si>
    <t>Ngambe-Mbiolo</t>
  </si>
  <si>
    <t>13-i30-r</t>
  </si>
  <si>
    <t>Mbiolo-Malantuen</t>
  </si>
  <si>
    <t>Malantuen-Bafoussam</t>
  </si>
  <si>
    <t>13-i30-3</t>
  </si>
  <si>
    <t>Bafousssam-Batie</t>
  </si>
  <si>
    <t>Mission 14</t>
  </si>
  <si>
    <t>14-24/5/2009</t>
  </si>
  <si>
    <t>Bafoussam</t>
  </si>
  <si>
    <t>14-phone-192</t>
  </si>
  <si>
    <t>14-phone-224</t>
  </si>
  <si>
    <t>14-phone-232</t>
  </si>
  <si>
    <t>14-phone-287</t>
  </si>
  <si>
    <t>14-phone-340</t>
  </si>
  <si>
    <t>Bafoussam-Baleng</t>
  </si>
  <si>
    <t>14-i39-r</t>
  </si>
  <si>
    <t>baleng-bafoussam</t>
  </si>
  <si>
    <t>Photos</t>
  </si>
  <si>
    <t>Others</t>
  </si>
  <si>
    <t>Mission 15</t>
  </si>
  <si>
    <t>16-19/5/2009</t>
  </si>
  <si>
    <t>Puma</t>
  </si>
  <si>
    <t>Abumbi</t>
  </si>
  <si>
    <t>15-phone-260</t>
  </si>
  <si>
    <t>15-phone-284</t>
  </si>
  <si>
    <t>15-phone-286</t>
  </si>
  <si>
    <t>15-phone-309</t>
  </si>
  <si>
    <t>Yaounde-Puma</t>
  </si>
  <si>
    <t>15-i33-8</t>
  </si>
  <si>
    <t>Puma-japoma</t>
  </si>
  <si>
    <t>15-i33-r</t>
  </si>
  <si>
    <t>japoma-Puma</t>
  </si>
  <si>
    <t>Puma-sakbayeme</t>
  </si>
  <si>
    <t>sakbayeme-Puma</t>
  </si>
  <si>
    <t>Mission 16</t>
  </si>
  <si>
    <t>17-23/5/2009</t>
  </si>
  <si>
    <t>Kemkem</t>
  </si>
  <si>
    <t>16-phone--278c</t>
  </si>
  <si>
    <t>16-phone-289</t>
  </si>
  <si>
    <t>16-phone-310</t>
  </si>
  <si>
    <t>16-phone-314</t>
  </si>
  <si>
    <t>16-phone-346</t>
  </si>
  <si>
    <t>16-phone-347</t>
  </si>
  <si>
    <t>16-phone-353</t>
  </si>
  <si>
    <t>16-i30-r</t>
  </si>
  <si>
    <t>Bafang-Kemkem</t>
  </si>
  <si>
    <t>Kemkem-Bafang</t>
  </si>
  <si>
    <t>Bafang-Balembo</t>
  </si>
  <si>
    <t>Balembo-Bafang</t>
  </si>
  <si>
    <t>Mission 17</t>
  </si>
  <si>
    <t>18-19/5/2009</t>
  </si>
  <si>
    <t>Abongmbang</t>
  </si>
  <si>
    <t>17-phone-282</t>
  </si>
  <si>
    <t>17-phone-323-324</t>
  </si>
  <si>
    <t>17-i35-6</t>
  </si>
  <si>
    <t>17-i35-r</t>
  </si>
  <si>
    <t>17-i35-7</t>
  </si>
  <si>
    <t>Mission 18</t>
  </si>
  <si>
    <t>23-30/5/2009</t>
  </si>
  <si>
    <t>18-phone-351</t>
  </si>
  <si>
    <t>18-phone-352</t>
  </si>
  <si>
    <t>18-phone-365</t>
  </si>
  <si>
    <t>18-phone-373</t>
  </si>
  <si>
    <t>I35</t>
  </si>
  <si>
    <t>18-phone-384</t>
  </si>
  <si>
    <t>18-phone-415-415a</t>
  </si>
  <si>
    <t>18-i35-8</t>
  </si>
  <si>
    <t>18-i35-r</t>
  </si>
  <si>
    <t>18-i35-9</t>
  </si>
  <si>
    <t>Mission 19</t>
  </si>
  <si>
    <t>24-27/5/2009</t>
  </si>
  <si>
    <t>Foumban</t>
  </si>
  <si>
    <t>19-phone-357</t>
  </si>
  <si>
    <t>19-phone-359</t>
  </si>
  <si>
    <t>19-phone-374</t>
  </si>
  <si>
    <t>19-phone-389</t>
  </si>
  <si>
    <t>19-phone-390</t>
  </si>
  <si>
    <t>19-phone-410</t>
  </si>
  <si>
    <t>19-i30-r</t>
  </si>
  <si>
    <t>Foumbot-Fongou</t>
  </si>
  <si>
    <t>Fongou-Foumbot</t>
  </si>
  <si>
    <t>Foumbot-Pamsi</t>
  </si>
  <si>
    <t>Pamsi-Foumbot</t>
  </si>
  <si>
    <t>Foumbot-Bafoussam</t>
  </si>
  <si>
    <t>19-i30-6</t>
  </si>
  <si>
    <t>Mission 20</t>
  </si>
  <si>
    <t>26-29/5/2009</t>
  </si>
  <si>
    <t>Magba</t>
  </si>
  <si>
    <t>I44</t>
  </si>
  <si>
    <t>20-phone-383</t>
  </si>
  <si>
    <t>20-phone-405</t>
  </si>
  <si>
    <t>20-phone-407</t>
  </si>
  <si>
    <t>20-phone-441</t>
  </si>
  <si>
    <t>Bafoussam-magba</t>
  </si>
  <si>
    <t>20-i44-3</t>
  </si>
  <si>
    <t>Magba-Bafoussam</t>
  </si>
  <si>
    <t>20-i44-r</t>
  </si>
  <si>
    <t>20-i44-2</t>
  </si>
  <si>
    <t>20-i44-4</t>
  </si>
  <si>
    <t>x20 photocopies</t>
  </si>
  <si>
    <t>x1 envelope</t>
  </si>
  <si>
    <t>Mission 21</t>
  </si>
  <si>
    <t>25-28/5/2009</t>
  </si>
  <si>
    <t xml:space="preserve">South West </t>
  </si>
  <si>
    <t>Buea</t>
  </si>
  <si>
    <t>i26</t>
  </si>
  <si>
    <t>21-phone-363</t>
  </si>
  <si>
    <t>I26</t>
  </si>
  <si>
    <t>21-phone-397-398</t>
  </si>
  <si>
    <t>21-phone-463-464</t>
  </si>
  <si>
    <t>x5 Hrs Internet</t>
  </si>
  <si>
    <t xml:space="preserve"> Investigations</t>
  </si>
  <si>
    <t>Communication</t>
  </si>
  <si>
    <t>21-i26-r</t>
  </si>
  <si>
    <t xml:space="preserve">Communication </t>
  </si>
  <si>
    <t>21-i26-10</t>
  </si>
  <si>
    <t>x8 Hrs Internet</t>
  </si>
  <si>
    <t>Communication + Local Transport</t>
  </si>
  <si>
    <t>x4 Hrs Internet</t>
  </si>
  <si>
    <t>Yaounde - Mutengene</t>
  </si>
  <si>
    <t>Travelling Expenses</t>
  </si>
  <si>
    <t>21-i26-7</t>
  </si>
  <si>
    <t>Buea - Yaounde</t>
  </si>
  <si>
    <t>21-i26-11</t>
  </si>
  <si>
    <t>21-i26-9</t>
  </si>
  <si>
    <t>Special Taxi</t>
  </si>
  <si>
    <t>21-i26-8</t>
  </si>
  <si>
    <t>Drink with Informer</t>
  </si>
  <si>
    <t>Informer Fee</t>
  </si>
  <si>
    <t>External Assistance</t>
  </si>
  <si>
    <t>21-i26-12</t>
  </si>
  <si>
    <t>21-i26-13</t>
  </si>
  <si>
    <t>21-i26-14</t>
  </si>
  <si>
    <t>21-i26-15</t>
  </si>
  <si>
    <t>Mission 22</t>
  </si>
  <si>
    <t>Bazu</t>
  </si>
  <si>
    <t>I33</t>
  </si>
  <si>
    <t>22-phone-381</t>
  </si>
  <si>
    <t>22-phone-411</t>
  </si>
  <si>
    <t>22-phone-446</t>
  </si>
  <si>
    <t>22-phone-468</t>
  </si>
  <si>
    <t>22-phone-472</t>
  </si>
  <si>
    <t>Yaounde-Bagante</t>
  </si>
  <si>
    <t>22-i33-r</t>
  </si>
  <si>
    <t>Bagante-Bazu</t>
  </si>
  <si>
    <t>Bazu-Katio</t>
  </si>
  <si>
    <t>Katio-Bazou</t>
  </si>
  <si>
    <t>Bazou-Nylong</t>
  </si>
  <si>
    <t>Nylong-Bazou</t>
  </si>
  <si>
    <t>Bazou-Bagante</t>
  </si>
  <si>
    <t>22-i33-10</t>
  </si>
  <si>
    <t>Mission 23</t>
  </si>
  <si>
    <t>27-30/5/2009</t>
  </si>
  <si>
    <t>Dschang</t>
  </si>
  <si>
    <t>23-phone-449</t>
  </si>
  <si>
    <t>23-phone-473</t>
  </si>
  <si>
    <t>23-phone-481</t>
  </si>
  <si>
    <t>23-phone-482</t>
  </si>
  <si>
    <t>Bafoussam-Dschang</t>
  </si>
  <si>
    <t>23-i30-r</t>
  </si>
  <si>
    <t>Dschang-Baleveng</t>
  </si>
  <si>
    <t>Baleveng-Dschang</t>
  </si>
  <si>
    <t>Dschang-Beleseng</t>
  </si>
  <si>
    <t>Baleseng-Dschang</t>
  </si>
  <si>
    <t>Dschang-Bafoussam</t>
  </si>
  <si>
    <t>Bafoussam-Batie</t>
  </si>
  <si>
    <t>23-i30-7</t>
  </si>
  <si>
    <t>Mission 24</t>
  </si>
  <si>
    <t>1-30/5/2009</t>
  </si>
  <si>
    <t>24-phone-4</t>
  </si>
  <si>
    <t>24-phone-6</t>
  </si>
  <si>
    <t>24-phone-7k-7L</t>
  </si>
  <si>
    <t>24-phone-44-45</t>
  </si>
  <si>
    <t>24-phone-46</t>
  </si>
  <si>
    <t>24-phone-64l</t>
  </si>
  <si>
    <t>24-phone-66</t>
  </si>
  <si>
    <t>24-phone-87</t>
  </si>
  <si>
    <t>24-phone-109</t>
  </si>
  <si>
    <t>24-phone-114</t>
  </si>
  <si>
    <t>24-phone-157-158A</t>
  </si>
  <si>
    <t>24-phone-269-270</t>
  </si>
  <si>
    <t>24-phone--278b</t>
  </si>
  <si>
    <t>24-phone-280</t>
  </si>
  <si>
    <t>24-phone-317-318</t>
  </si>
  <si>
    <t>24-phone-329</t>
  </si>
  <si>
    <t>24-phone-329a</t>
  </si>
  <si>
    <t>24-phone-349-340</t>
  </si>
  <si>
    <t>24-phone-343</t>
  </si>
  <si>
    <t>24-phone-361</t>
  </si>
  <si>
    <t>24-phone-475</t>
  </si>
  <si>
    <t>24-phone-486</t>
  </si>
  <si>
    <t>24-i26-r</t>
  </si>
  <si>
    <t>Photocopies</t>
  </si>
  <si>
    <t>24-i26-1</t>
  </si>
  <si>
    <t>24i26-r</t>
  </si>
  <si>
    <t>Receipt Booklet</t>
  </si>
  <si>
    <t>Mission 25</t>
  </si>
  <si>
    <t>Interview</t>
  </si>
  <si>
    <t>25-phone-104</t>
  </si>
  <si>
    <t>25-phone-120</t>
  </si>
  <si>
    <t>25-phone-261</t>
  </si>
  <si>
    <t>25-phone-267</t>
  </si>
  <si>
    <t>25-i44-r</t>
  </si>
  <si>
    <t>operations</t>
  </si>
  <si>
    <t>12-15/5/2009</t>
  </si>
  <si>
    <t>13-phone-136</t>
  </si>
  <si>
    <t>13-phone-162</t>
  </si>
  <si>
    <t>13-phone-163</t>
  </si>
  <si>
    <t>Francis</t>
  </si>
  <si>
    <t>13-phone-165</t>
  </si>
  <si>
    <t>Louis</t>
  </si>
  <si>
    <t>13-phone-169-169a</t>
  </si>
  <si>
    <t>Denis</t>
  </si>
  <si>
    <t>13-phone-170</t>
  </si>
  <si>
    <t>Djomo</t>
  </si>
  <si>
    <t>13-phone-171</t>
  </si>
  <si>
    <t>Abo</t>
  </si>
  <si>
    <t>13-phone-172</t>
  </si>
  <si>
    <t>Didier</t>
  </si>
  <si>
    <t>13-phone-173</t>
  </si>
  <si>
    <t>13-phone-178</t>
  </si>
  <si>
    <t>13-phone-186-187</t>
  </si>
  <si>
    <t>13-phone-193</t>
  </si>
  <si>
    <t>phone-199</t>
  </si>
  <si>
    <t>13-phone-194</t>
  </si>
  <si>
    <t>13-phone-200</t>
  </si>
  <si>
    <t>13-phone-201</t>
  </si>
  <si>
    <t>13-phone-202</t>
  </si>
  <si>
    <t>13-phone-20206-208</t>
  </si>
  <si>
    <t>13-phone-212-213</t>
  </si>
  <si>
    <t>13-phone-225-225a</t>
  </si>
  <si>
    <t>13-phone-226</t>
  </si>
  <si>
    <t>13-phone-227</t>
  </si>
  <si>
    <t>13-phone-228</t>
  </si>
  <si>
    <t>13-phone-230</t>
  </si>
  <si>
    <t>13-phone-239-240a-b</t>
  </si>
  <si>
    <t>13-phone-250-251</t>
  </si>
  <si>
    <t>13-i26-r</t>
  </si>
  <si>
    <t>13/05</t>
  </si>
  <si>
    <t>14/05</t>
  </si>
  <si>
    <t>Rain Gate</t>
  </si>
  <si>
    <t>Ferry Fee</t>
  </si>
  <si>
    <t>13-i26-2</t>
  </si>
  <si>
    <t>Canoe</t>
  </si>
  <si>
    <t>Toll Gate</t>
  </si>
  <si>
    <t>Bafoussam-Foumban</t>
  </si>
  <si>
    <t>13-jul-r</t>
  </si>
  <si>
    <t>julius</t>
  </si>
  <si>
    <t>Foumban-malantuen</t>
  </si>
  <si>
    <t>Malantuen -ferry</t>
  </si>
  <si>
    <t>Fuel</t>
  </si>
  <si>
    <t>13-i26-4</t>
  </si>
  <si>
    <t>Bafia-bafoussam</t>
  </si>
  <si>
    <t>13-i26-5</t>
  </si>
  <si>
    <t>x3 days Hired car</t>
  </si>
  <si>
    <t>13-i26-6</t>
  </si>
  <si>
    <t>Transport Ferry</t>
  </si>
  <si>
    <t>13-abumbi-r</t>
  </si>
  <si>
    <t>13-didier-r</t>
  </si>
  <si>
    <t>13-denis-r</t>
  </si>
  <si>
    <t>13-njomo-r</t>
  </si>
  <si>
    <t>13-francis</t>
  </si>
  <si>
    <t>francis</t>
  </si>
  <si>
    <t>13-abo-r</t>
  </si>
  <si>
    <t>batteries</t>
  </si>
  <si>
    <t>jos-2</t>
  </si>
  <si>
    <t>26-28/5/2009</t>
  </si>
  <si>
    <t>18-phone-403</t>
  </si>
  <si>
    <t>18-phone-409</t>
  </si>
  <si>
    <t>18-phone-427-428</t>
  </si>
  <si>
    <t>18-phone-423-426</t>
  </si>
  <si>
    <t>18-phone-450</t>
  </si>
  <si>
    <t>18-phone-452-453</t>
  </si>
  <si>
    <t>Yaounde-AbongMbang</t>
  </si>
  <si>
    <t>18-abumbi-4</t>
  </si>
  <si>
    <t>18-abumbi-6</t>
  </si>
  <si>
    <t>Yaounde-abong Mbang</t>
  </si>
  <si>
    <t>18-didier-1</t>
  </si>
  <si>
    <t>Abong mbang-Yaounde</t>
  </si>
  <si>
    <t>18-didier-3</t>
  </si>
  <si>
    <t>18-abumbi-r</t>
  </si>
  <si>
    <t>x5 hrs taxi</t>
  </si>
  <si>
    <t>x1 hour taxi</t>
  </si>
  <si>
    <t>18-didier-r</t>
  </si>
  <si>
    <t>18-abumbi-5</t>
  </si>
  <si>
    <t>18-didier-2</t>
  </si>
  <si>
    <t>x1 MINFOF</t>
  </si>
  <si>
    <t>X1 Police</t>
  </si>
  <si>
    <t>Bonuses</t>
  </si>
  <si>
    <t>X1 undercover</t>
  </si>
  <si>
    <t>01/5</t>
  </si>
  <si>
    <t>04/5</t>
  </si>
  <si>
    <t>05/5</t>
  </si>
  <si>
    <t>06/5</t>
  </si>
  <si>
    <t>07/5</t>
  </si>
  <si>
    <t>08/5</t>
  </si>
  <si>
    <t>09/5</t>
  </si>
  <si>
    <t>x1 hidden camera</t>
  </si>
  <si>
    <t>Ofir-2</t>
  </si>
  <si>
    <t>x2 hidden camera</t>
  </si>
  <si>
    <t>phone-188-189</t>
  </si>
  <si>
    <t>phone-252-253</t>
  </si>
  <si>
    <t>13-i26-16</t>
  </si>
  <si>
    <t>abum-8</t>
  </si>
  <si>
    <t>abum-9</t>
  </si>
  <si>
    <t>aim-10a</t>
  </si>
  <si>
    <t>jos-17</t>
  </si>
  <si>
    <t>Bafang</t>
  </si>
  <si>
    <t>Bafang-Bsfoussam</t>
  </si>
  <si>
    <t>13-i30-2</t>
  </si>
  <si>
    <t>11-14/5/2009</t>
  </si>
  <si>
    <t>x100 Legal book</t>
  </si>
  <si>
    <t>abum-10</t>
  </si>
  <si>
    <t>abum-11</t>
  </si>
  <si>
    <t>abum-12</t>
  </si>
  <si>
    <t>abum-13</t>
  </si>
  <si>
    <t>abum-14</t>
  </si>
  <si>
    <t>abum-15</t>
  </si>
  <si>
    <t>Mbioko Ferry-Ngambe</t>
  </si>
  <si>
    <t>Fran-1</t>
  </si>
  <si>
    <t>Fran-2</t>
  </si>
  <si>
    <t xml:space="preserve">x2 garden plants </t>
  </si>
  <si>
    <t>Air freshener</t>
  </si>
  <si>
    <t>Apes Italian timber director arrest</t>
  </si>
  <si>
    <t>Ivory Abong bang arrest</t>
  </si>
  <si>
    <t>Congo replication of RALF project</t>
  </si>
  <si>
    <t>Communication with Ofir inThailand</t>
  </si>
  <si>
    <t>18-jos-r</t>
  </si>
  <si>
    <t xml:space="preserve">  </t>
  </si>
  <si>
    <t>follow up 25 cases 4 locked subjects</t>
  </si>
  <si>
    <t>2 Operations 3 dealers arrested</t>
  </si>
  <si>
    <t>11-i33-9</t>
  </si>
  <si>
    <t>Sensitisation material</t>
  </si>
  <si>
    <t>Me Obam Louis</t>
  </si>
  <si>
    <t>Bangu</t>
  </si>
  <si>
    <t>Bafoussam-Foumbot</t>
  </si>
  <si>
    <t>Hr-water 9.5</t>
  </si>
  <si>
    <t>Hr-electricity 9.5</t>
  </si>
  <si>
    <t>Hr-internet 9.5</t>
  </si>
  <si>
    <t>Limbe-Ngambe-Limbe</t>
  </si>
  <si>
    <t>sim-1</t>
  </si>
  <si>
    <t>fuel</t>
  </si>
  <si>
    <t>sim-2</t>
  </si>
  <si>
    <t>x6 toll gates</t>
  </si>
  <si>
    <t>sim-r</t>
  </si>
  <si>
    <t>Ferry</t>
  </si>
  <si>
    <t>x3 feeding</t>
  </si>
  <si>
    <t>x2 lodging</t>
  </si>
  <si>
    <t>x2 sim cards</t>
  </si>
  <si>
    <t xml:space="preserve">FINANCIAL REPORT      -    MAY  2009     </t>
  </si>
  <si>
    <t xml:space="preserve">phone-467-468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</si>
  <si>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FINANCIAL REPORT      -    MAY  2009 Summary   </t>
  </si>
  <si>
    <t>Salary of media officer is supplemented by bonuses scaled to the results he provides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</si>
</sst>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&quot;₪&quot;\ #,##0;&quot;₪&quot;\ \-#,##0"/>
    <numFmt numFmtId="185" formatCode="&quot;₪&quot;\ #,##0;[Red]&quot;₪&quot;\ \-#,##0"/>
    <numFmt numFmtId="186" formatCode="&quot;₪&quot;\ #,##0.00;&quot;₪&quot;\ \-#,##0.00"/>
    <numFmt numFmtId="187" formatCode="&quot;₪&quot;\ #,##0.00;[Red]&quot;₪&quot;\ \-#,##0.00"/>
    <numFmt numFmtId="188" formatCode="_ &quot;₪&quot;\ * #,##0_ ;_ &quot;₪&quot;\ * \-#,##0_ ;_ &quot;₪&quot;\ * &quot;-&quot;_ ;_ @_ "/>
    <numFmt numFmtId="189" formatCode="_ * #,##0_ ;_ * \-#,##0_ ;_ * &quot;-&quot;_ ;_ @_ "/>
    <numFmt numFmtId="190" formatCode="_ &quot;₪&quot;\ * #,##0.00_ ;_ &quot;₪&quot;\ * \-#,##0.00_ ;_ &quot;₪&quot;\ * &quot;-&quot;??_ ;_ @_ "/>
    <numFmt numFmtId="191" formatCode="_ * #,##0.00_ ;_ * \-#,##0.00_ ;_ * &quot;-&quot;??_ ;_ @_ "/>
    <numFmt numFmtId="192" formatCode="m/d"/>
    <numFmt numFmtId="193" formatCode="m/d/yy"/>
    <numFmt numFmtId="194" formatCode="#,##0;[Red]#,##0"/>
    <numFmt numFmtId="195" formatCode="#,##0_ ;[Red]\-#,##0\ "/>
    <numFmt numFmtId="196" formatCode="[$$-409]#,##0.0;[Red][$$-409]#,##0.0"/>
    <numFmt numFmtId="197" formatCode="[$$-409]#,##0;[Red][$$-409]#,##0"/>
    <numFmt numFmtId="198" formatCode="&quot;$&quot;#,##0"/>
    <numFmt numFmtId="199" formatCode="#,##0.00;[Red]#,##0.00"/>
    <numFmt numFmtId="200" formatCode="[$£-809]#,##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sz val="10"/>
      <color indexed="54"/>
      <name val="Arial"/>
      <family val="2"/>
    </font>
    <font>
      <sz val="10"/>
      <color indexed="19"/>
      <name val="Arial"/>
      <family val="2"/>
    </font>
    <font>
      <sz val="8"/>
      <color indexed="20"/>
      <name val="Arial"/>
      <family val="2"/>
    </font>
    <font>
      <sz val="8"/>
      <color indexed="14"/>
      <name val="Arial"/>
      <family val="2"/>
    </font>
    <font>
      <sz val="10"/>
      <color indexed="17"/>
      <name val="Arial"/>
      <family val="2"/>
    </font>
    <font>
      <b/>
      <sz val="9"/>
      <color indexed="50"/>
      <name val="Arial"/>
      <family val="2"/>
    </font>
    <font>
      <sz val="8"/>
      <color indexed="10"/>
      <name val="Arial"/>
      <family val="0"/>
    </font>
    <font>
      <sz val="10"/>
      <color indexed="16"/>
      <name val="Arial"/>
      <family val="0"/>
    </font>
    <font>
      <sz val="8"/>
      <color indexed="1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194" fontId="1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0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0" borderId="0" xfId="0" applyNumberFormat="1" applyFill="1" applyAlignment="1">
      <alignment horizontal="center"/>
    </xf>
    <xf numFmtId="3" fontId="0" fillId="20" borderId="0" xfId="0" applyNumberFormat="1" applyFill="1" applyAlignment="1">
      <alignment horizontal="center"/>
    </xf>
    <xf numFmtId="194" fontId="0" fillId="20" borderId="0" xfId="0" applyNumberFormat="1" applyFill="1" applyAlignment="1">
      <alignment/>
    </xf>
    <xf numFmtId="194" fontId="8" fillId="20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4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196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197" fontId="0" fillId="0" borderId="13" xfId="0" applyNumberFormat="1" applyFont="1" applyFill="1" applyBorder="1" applyAlignment="1">
      <alignment/>
    </xf>
    <xf numFmtId="0" fontId="0" fillId="24" borderId="0" xfId="0" applyFill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3" fontId="1" fillId="0" borderId="14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19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56" applyNumberFormat="1" applyFont="1" applyFill="1">
      <alignment/>
      <protection/>
    </xf>
    <xf numFmtId="49" fontId="0" fillId="0" borderId="0" xfId="56" applyNumberFormat="1" applyFont="1" applyFill="1" applyAlignment="1">
      <alignment horizontal="center"/>
      <protection/>
    </xf>
    <xf numFmtId="3" fontId="0" fillId="20" borderId="0" xfId="0" applyNumberFormat="1" applyFill="1" applyAlignment="1">
      <alignment/>
    </xf>
    <xf numFmtId="196" fontId="0" fillId="20" borderId="0" xfId="0" applyNumberFormat="1" applyFill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56" applyNumberFormat="1" applyFont="1">
      <alignment/>
      <protection/>
    </xf>
    <xf numFmtId="49" fontId="0" fillId="0" borderId="0" xfId="56" applyNumberFormat="1" applyFont="1" applyAlignment="1">
      <alignment horizontal="center"/>
      <protection/>
    </xf>
    <xf numFmtId="49" fontId="0" fillId="0" borderId="15" xfId="56" applyNumberFormat="1" applyFont="1" applyFill="1" applyBorder="1">
      <alignment/>
      <protection/>
    </xf>
    <xf numFmtId="49" fontId="0" fillId="0" borderId="15" xfId="56" applyNumberFormat="1" applyFont="1" applyFill="1" applyBorder="1" applyAlignment="1">
      <alignment horizontal="center"/>
      <protection/>
    </xf>
    <xf numFmtId="49" fontId="0" fillId="0" borderId="0" xfId="56" applyNumberFormat="1" applyFont="1" applyBorder="1">
      <alignment/>
      <protection/>
    </xf>
    <xf numFmtId="49" fontId="0" fillId="0" borderId="0" xfId="56" applyNumberFormat="1" applyFont="1" applyBorder="1" applyAlignment="1">
      <alignment horizontal="center"/>
      <protection/>
    </xf>
    <xf numFmtId="3" fontId="0" fillId="25" borderId="7" xfId="0" applyNumberFormat="1" applyFill="1" applyBorder="1" applyAlignment="1">
      <alignment/>
    </xf>
    <xf numFmtId="49" fontId="0" fillId="25" borderId="7" xfId="0" applyNumberFormat="1" applyFill="1" applyBorder="1" applyAlignment="1">
      <alignment/>
    </xf>
    <xf numFmtId="49" fontId="0" fillId="25" borderId="7" xfId="0" applyNumberFormat="1" applyFill="1" applyBorder="1" applyAlignment="1">
      <alignment horizontal="center"/>
    </xf>
    <xf numFmtId="3" fontId="0" fillId="25" borderId="7" xfId="56" applyNumberFormat="1" applyFont="1" applyFill="1" applyBorder="1">
      <alignment/>
      <protection/>
    </xf>
    <xf numFmtId="49" fontId="0" fillId="0" borderId="0" xfId="56" applyNumberFormat="1" applyFont="1" applyFill="1" applyBorder="1">
      <alignment/>
      <protection/>
    </xf>
    <xf numFmtId="49" fontId="0" fillId="0" borderId="0" xfId="56" applyNumberFormat="1" applyFont="1" applyFill="1" applyBorder="1" applyAlignment="1">
      <alignment horizontal="center"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2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3" fontId="1" fillId="20" borderId="0" xfId="0" applyNumberFormat="1" applyFont="1" applyFill="1" applyAlignment="1">
      <alignment/>
    </xf>
    <xf numFmtId="49" fontId="1" fillId="20" borderId="0" xfId="0" applyNumberFormat="1" applyFont="1" applyFill="1" applyAlignment="1">
      <alignment/>
    </xf>
    <xf numFmtId="3" fontId="0" fillId="0" borderId="0" xfId="0" applyNumberFormat="1" applyBorder="1" applyAlignment="1">
      <alignment horizontal="left"/>
    </xf>
    <xf numFmtId="0" fontId="0" fillId="0" borderId="0" xfId="52" applyFont="1" applyFill="1" applyAlignment="1" applyProtection="1">
      <alignment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2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3" fontId="0" fillId="2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96" fontId="0" fillId="0" borderId="14" xfId="0" applyNumberFormat="1" applyFont="1" applyFill="1" applyBorder="1" applyAlignment="1">
      <alignment/>
    </xf>
    <xf numFmtId="49" fontId="1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4" xfId="0" applyNumberFormat="1" applyFont="1" applyBorder="1" applyAlignment="1">
      <alignment horizontal="left"/>
    </xf>
    <xf numFmtId="196" fontId="16" fillId="0" borderId="14" xfId="0" applyNumberFormat="1" applyFont="1" applyBorder="1" applyAlignment="1">
      <alignment/>
    </xf>
    <xf numFmtId="0" fontId="17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3" fontId="0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196" fontId="0" fillId="0" borderId="13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18" fillId="0" borderId="0" xfId="0" applyNumberFormat="1" applyFont="1" applyFill="1" applyAlignment="1">
      <alignment/>
    </xf>
    <xf numFmtId="3" fontId="19" fillId="0" borderId="13" xfId="0" applyNumberFormat="1" applyFont="1" applyFill="1" applyBorder="1" applyAlignment="1">
      <alignment/>
    </xf>
    <xf numFmtId="49" fontId="19" fillId="0" borderId="13" xfId="0" applyNumberFormat="1" applyFont="1" applyFill="1" applyBorder="1" applyAlignment="1">
      <alignment/>
    </xf>
    <xf numFmtId="49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/>
    </xf>
    <xf numFmtId="3" fontId="18" fillId="0" borderId="13" xfId="0" applyNumberFormat="1" applyFont="1" applyFill="1" applyBorder="1" applyAlignment="1">
      <alignment/>
    </xf>
    <xf numFmtId="49" fontId="18" fillId="0" borderId="13" xfId="0" applyNumberFormat="1" applyFont="1" applyBorder="1" applyAlignment="1">
      <alignment/>
    </xf>
    <xf numFmtId="49" fontId="18" fillId="0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49" fontId="20" fillId="0" borderId="0" xfId="0" applyNumberFormat="1" applyFont="1" applyFill="1" applyAlignment="1">
      <alignment/>
    </xf>
    <xf numFmtId="3" fontId="10" fillId="0" borderId="13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 horizontal="left"/>
    </xf>
    <xf numFmtId="49" fontId="20" fillId="0" borderId="13" xfId="0" applyNumberFormat="1" applyFont="1" applyFill="1" applyBorder="1" applyAlignment="1">
      <alignment horizontal="center"/>
    </xf>
    <xf numFmtId="196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Alignment="1">
      <alignment/>
    </xf>
    <xf numFmtId="196" fontId="0" fillId="0" borderId="13" xfId="0" applyNumberFormat="1" applyFont="1" applyBorder="1" applyAlignment="1">
      <alignment/>
    </xf>
    <xf numFmtId="49" fontId="21" fillId="0" borderId="0" xfId="0" applyNumberFormat="1" applyFont="1" applyFill="1" applyAlignment="1">
      <alignment/>
    </xf>
    <xf numFmtId="3" fontId="21" fillId="0" borderId="13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 horizontal="left"/>
    </xf>
    <xf numFmtId="49" fontId="21" fillId="0" borderId="13" xfId="0" applyNumberFormat="1" applyFont="1" applyFill="1" applyBorder="1" applyAlignment="1">
      <alignment horizontal="center"/>
    </xf>
    <xf numFmtId="196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49" fontId="0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96" fontId="16" fillId="0" borderId="0" xfId="0" applyNumberFormat="1" applyFont="1" applyBorder="1" applyAlignment="1">
      <alignment/>
    </xf>
    <xf numFmtId="0" fontId="22" fillId="2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center"/>
    </xf>
    <xf numFmtId="196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/>
    </xf>
    <xf numFmtId="196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3" fontId="24" fillId="20" borderId="0" xfId="0" applyNumberFormat="1" applyFont="1" applyFill="1" applyAlignment="1">
      <alignment/>
    </xf>
    <xf numFmtId="49" fontId="19" fillId="20" borderId="0" xfId="0" applyNumberFormat="1" applyFont="1" applyFill="1" applyAlignment="1">
      <alignment/>
    </xf>
    <xf numFmtId="49" fontId="3" fillId="20" borderId="0" xfId="0" applyNumberFormat="1" applyFont="1" applyFill="1" applyAlignment="1">
      <alignment/>
    </xf>
    <xf numFmtId="49" fontId="0" fillId="20" borderId="0" xfId="0" applyNumberFormat="1" applyFont="1" applyFill="1" applyAlignment="1">
      <alignment horizontal="left"/>
    </xf>
    <xf numFmtId="49" fontId="3" fillId="20" borderId="0" xfId="0" applyNumberFormat="1" applyFont="1" applyFill="1" applyAlignment="1">
      <alignment horizontal="center"/>
    </xf>
    <xf numFmtId="3" fontId="9" fillId="20" borderId="0" xfId="0" applyNumberFormat="1" applyFont="1" applyFill="1" applyAlignment="1">
      <alignment/>
    </xf>
    <xf numFmtId="196" fontId="16" fillId="20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 horizontal="center"/>
    </xf>
    <xf numFmtId="3" fontId="21" fillId="0" borderId="0" xfId="0" applyNumberFormat="1" applyFont="1" applyAlignment="1">
      <alignment/>
    </xf>
    <xf numFmtId="196" fontId="25" fillId="0" borderId="0" xfId="0" applyNumberFormat="1" applyFont="1" applyFill="1" applyAlignment="1">
      <alignment/>
    </xf>
    <xf numFmtId="196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3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49" fontId="18" fillId="20" borderId="0" xfId="0" applyNumberFormat="1" applyFont="1" applyFill="1" applyAlignment="1">
      <alignment/>
    </xf>
    <xf numFmtId="3" fontId="27" fillId="20" borderId="0" xfId="0" applyNumberFormat="1" applyFont="1" applyFill="1" applyAlignment="1">
      <alignment/>
    </xf>
    <xf numFmtId="49" fontId="18" fillId="20" borderId="0" xfId="0" applyNumberFormat="1" applyFont="1" applyFill="1" applyAlignment="1">
      <alignment horizontal="center"/>
    </xf>
    <xf numFmtId="196" fontId="18" fillId="20" borderId="0" xfId="0" applyNumberFormat="1" applyFont="1" applyFill="1" applyAlignment="1">
      <alignment/>
    </xf>
    <xf numFmtId="49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/>
    </xf>
    <xf numFmtId="196" fontId="2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49" fontId="10" fillId="20" borderId="0" xfId="0" applyNumberFormat="1" applyFont="1" applyFill="1" applyAlignment="1">
      <alignment/>
    </xf>
    <xf numFmtId="3" fontId="10" fillId="20" borderId="0" xfId="0" applyNumberFormat="1" applyFont="1" applyFill="1" applyAlignment="1">
      <alignment/>
    </xf>
    <xf numFmtId="49" fontId="10" fillId="20" borderId="0" xfId="0" applyNumberFormat="1" applyFont="1" applyFill="1" applyAlignment="1">
      <alignment horizontal="left"/>
    </xf>
    <xf numFmtId="49" fontId="10" fillId="20" borderId="0" xfId="0" applyNumberFormat="1" applyFont="1" applyFill="1" applyAlignment="1">
      <alignment horizontal="center"/>
    </xf>
    <xf numFmtId="3" fontId="10" fillId="20" borderId="0" xfId="0" applyNumberFormat="1" applyFont="1" applyFill="1" applyAlignment="1">
      <alignment/>
    </xf>
    <xf numFmtId="196" fontId="28" fillId="20" borderId="0" xfId="0" applyNumberFormat="1" applyFont="1" applyFill="1" applyAlignment="1">
      <alignment/>
    </xf>
    <xf numFmtId="0" fontId="10" fillId="2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196" fontId="30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horizontal="left"/>
    </xf>
    <xf numFmtId="49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3" fontId="21" fillId="0" borderId="0" xfId="0" applyNumberFormat="1" applyFont="1" applyFill="1" applyAlignment="1">
      <alignment/>
    </xf>
    <xf numFmtId="196" fontId="25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20" borderId="0" xfId="0" applyFont="1" applyFill="1" applyAlignment="1">
      <alignment/>
    </xf>
    <xf numFmtId="49" fontId="21" fillId="20" borderId="0" xfId="0" applyNumberFormat="1" applyFont="1" applyFill="1" applyAlignment="1">
      <alignment/>
    </xf>
    <xf numFmtId="3" fontId="21" fillId="20" borderId="0" xfId="0" applyNumberFormat="1" applyFont="1" applyFill="1" applyAlignment="1">
      <alignment/>
    </xf>
    <xf numFmtId="49" fontId="21" fillId="20" borderId="0" xfId="0" applyNumberFormat="1" applyFont="1" applyFill="1" applyAlignment="1">
      <alignment horizontal="left"/>
    </xf>
    <xf numFmtId="49" fontId="21" fillId="20" borderId="0" xfId="0" applyNumberFormat="1" applyFont="1" applyFill="1" applyAlignment="1">
      <alignment horizontal="center"/>
    </xf>
    <xf numFmtId="196" fontId="25" fillId="20" borderId="0" xfId="0" applyNumberFormat="1" applyFont="1" applyFill="1" applyAlignment="1">
      <alignment/>
    </xf>
    <xf numFmtId="0" fontId="21" fillId="20" borderId="0" xfId="0" applyFont="1" applyFill="1" applyBorder="1" applyAlignment="1">
      <alignment/>
    </xf>
    <xf numFmtId="49" fontId="1" fillId="20" borderId="0" xfId="0" applyNumberFormat="1" applyFont="1" applyFill="1" applyBorder="1" applyAlignment="1">
      <alignment/>
    </xf>
    <xf numFmtId="14" fontId="1" fillId="20" borderId="0" xfId="0" applyNumberFormat="1" applyFont="1" applyFill="1" applyBorder="1" applyAlignment="1">
      <alignment horizontal="left"/>
    </xf>
    <xf numFmtId="49" fontId="1" fillId="2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20" borderId="0" xfId="0" applyNumberFormat="1" applyFont="1" applyFill="1" applyAlignment="1">
      <alignment horizontal="center"/>
    </xf>
    <xf numFmtId="1" fontId="0" fillId="20" borderId="0" xfId="0" applyNumberFormat="1" applyFill="1" applyAlignment="1">
      <alignment/>
    </xf>
    <xf numFmtId="1" fontId="0" fillId="20" borderId="0" xfId="0" applyNumberFormat="1" applyFill="1" applyBorder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2" fillId="2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56" applyNumberFormat="1" applyFont="1" applyFill="1" applyAlignment="1">
      <alignment horizontal="left"/>
      <protection/>
    </xf>
    <xf numFmtId="49" fontId="5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20" borderId="0" xfId="0" applyNumberFormat="1" applyFill="1" applyAlignment="1">
      <alignment horizontal="left"/>
    </xf>
    <xf numFmtId="49" fontId="0" fillId="0" borderId="12" xfId="0" applyNumberFormat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left"/>
    </xf>
    <xf numFmtId="49" fontId="0" fillId="0" borderId="0" xfId="56" applyNumberFormat="1" applyFont="1" applyAlignment="1">
      <alignment horizontal="left"/>
      <protection/>
    </xf>
    <xf numFmtId="49" fontId="0" fillId="0" borderId="0" xfId="0" applyNumberFormat="1" applyFont="1" applyFill="1" applyAlignment="1">
      <alignment horizontal="left"/>
    </xf>
    <xf numFmtId="49" fontId="0" fillId="0" borderId="15" xfId="56" applyNumberFormat="1" applyFont="1" applyFill="1" applyBorder="1" applyAlignment="1">
      <alignment horizontal="left"/>
      <protection/>
    </xf>
    <xf numFmtId="49" fontId="0" fillId="0" borderId="0" xfId="56" applyNumberFormat="1" applyFont="1" applyBorder="1" applyAlignment="1">
      <alignment horizontal="left"/>
      <protection/>
    </xf>
    <xf numFmtId="3" fontId="0" fillId="25" borderId="7" xfId="0" applyNumberForma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left"/>
    </xf>
    <xf numFmtId="3" fontId="0" fillId="25" borderId="7" xfId="56" applyNumberFormat="1" applyFont="1" applyFill="1" applyBorder="1" applyAlignment="1">
      <alignment horizontal="left"/>
      <protection/>
    </xf>
    <xf numFmtId="49" fontId="0" fillId="0" borderId="0" xfId="56" applyNumberFormat="1" applyFont="1" applyFill="1" applyBorder="1" applyAlignment="1">
      <alignment horizontal="left"/>
      <protection/>
    </xf>
    <xf numFmtId="49" fontId="0" fillId="0" borderId="10" xfId="0" applyNumberFormat="1" applyBorder="1" applyAlignment="1">
      <alignment horizontal="left"/>
    </xf>
    <xf numFmtId="49" fontId="0" fillId="0" borderId="0" xfId="0" applyNumberFormat="1" applyFont="1" applyAlignment="1">
      <alignment horizontal="center"/>
    </xf>
    <xf numFmtId="3" fontId="48" fillId="0" borderId="14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 quotePrefix="1">
      <alignment/>
    </xf>
    <xf numFmtId="1" fontId="10" fillId="20" borderId="0" xfId="0" applyNumberFormat="1" applyFont="1" applyFill="1" applyAlignment="1">
      <alignment/>
    </xf>
    <xf numFmtId="3" fontId="10" fillId="0" borderId="0" xfId="56" applyNumberFormat="1" applyFont="1" applyFill="1">
      <alignment/>
      <protection/>
    </xf>
    <xf numFmtId="3" fontId="10" fillId="0" borderId="0" xfId="56" applyNumberFormat="1" applyFont="1">
      <alignment/>
      <protection/>
    </xf>
    <xf numFmtId="1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19" fillId="20" borderId="0" xfId="0" applyNumberFormat="1" applyFont="1" applyFill="1" applyAlignment="1">
      <alignment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 quotePrefix="1">
      <alignment/>
    </xf>
    <xf numFmtId="3" fontId="19" fillId="0" borderId="0" xfId="56" applyNumberFormat="1" applyFont="1" applyFill="1">
      <alignment/>
      <protection/>
    </xf>
    <xf numFmtId="3" fontId="19" fillId="0" borderId="0" xfId="56" applyNumberFormat="1" applyFont="1">
      <alignment/>
      <protection/>
    </xf>
    <xf numFmtId="3" fontId="19" fillId="0" borderId="0" xfId="56" applyNumberFormat="1" applyFont="1" applyBorder="1">
      <alignment/>
      <protection/>
    </xf>
    <xf numFmtId="3" fontId="19" fillId="25" borderId="7" xfId="0" applyNumberFormat="1" applyFont="1" applyFill="1" applyBorder="1" applyAlignment="1">
      <alignment/>
    </xf>
    <xf numFmtId="3" fontId="19" fillId="25" borderId="7" xfId="56" applyNumberFormat="1" applyFont="1" applyFill="1" applyBorder="1">
      <alignment/>
      <protection/>
    </xf>
    <xf numFmtId="3" fontId="50" fillId="0" borderId="14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3" fontId="19" fillId="2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8" fillId="2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51" fillId="0" borderId="14" xfId="0" applyNumberFormat="1" applyFont="1" applyBorder="1" applyAlignment="1">
      <alignment/>
    </xf>
    <xf numFmtId="3" fontId="18" fillId="0" borderId="0" xfId="0" applyNumberFormat="1" applyFont="1" applyFill="1" applyAlignment="1">
      <alignment/>
    </xf>
    <xf numFmtId="3" fontId="18" fillId="20" borderId="0" xfId="0" applyNumberFormat="1" applyFont="1" applyFill="1" applyAlignment="1">
      <alignment/>
    </xf>
    <xf numFmtId="3" fontId="51" fillId="20" borderId="0" xfId="0" applyNumberFormat="1" applyFont="1" applyFill="1" applyAlignment="1">
      <alignment/>
    </xf>
    <xf numFmtId="3" fontId="18" fillId="20" borderId="0" xfId="0" applyNumberFormat="1" applyFont="1" applyFill="1" applyAlignment="1" quotePrefix="1">
      <alignment/>
    </xf>
    <xf numFmtId="3" fontId="18" fillId="0" borderId="0" xfId="56" applyNumberFormat="1" applyFont="1" applyFill="1" applyBorder="1">
      <alignment/>
      <protection/>
    </xf>
    <xf numFmtId="3" fontId="21" fillId="0" borderId="0" xfId="0" applyNumberFormat="1" applyFont="1" applyFill="1" applyAlignment="1" quotePrefix="1">
      <alignment/>
    </xf>
    <xf numFmtId="3" fontId="21" fillId="0" borderId="0" xfId="0" applyNumberFormat="1" applyFont="1" applyFill="1" applyBorder="1" applyAlignment="1" quotePrefix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21" fillId="20" borderId="0" xfId="0" applyNumberFormat="1" applyFont="1" applyFill="1" applyAlignment="1">
      <alignment/>
    </xf>
    <xf numFmtId="3" fontId="21" fillId="0" borderId="0" xfId="56" applyNumberFormat="1" applyFont="1" applyFill="1">
      <alignment/>
      <protection/>
    </xf>
    <xf numFmtId="0" fontId="0" fillId="20" borderId="0" xfId="0" applyFill="1" applyAlignment="1">
      <alignment horizontal="center"/>
    </xf>
    <xf numFmtId="3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euil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tabSelected="1" zoomScalePageLayoutView="0" workbookViewId="0" topLeftCell="A1">
      <pane ySplit="5" topLeftCell="BM124" activePane="bottomLeft" state="frozen"/>
      <selection pane="topLeft" activeCell="A1" sqref="A1"/>
      <selection pane="bottomLeft" activeCell="L135" sqref="L135"/>
    </sheetView>
  </sheetViews>
  <sheetFormatPr defaultColWidth="0" defaultRowHeight="12.75" zeroHeight="1"/>
  <cols>
    <col min="1" max="1" width="5.140625" style="1" customWidth="1"/>
    <col min="2" max="2" width="11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78" customWidth="1"/>
    <col min="7" max="7" width="6.8515625" style="37" customWidth="1"/>
    <col min="8" max="8" width="10.140625" style="7" customWidth="1"/>
    <col min="9" max="9" width="9.7109375" style="6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</cols>
  <sheetData>
    <row r="1" spans="1:9" ht="15.75" customHeight="1">
      <c r="A1" s="27"/>
      <c r="B1" s="18"/>
      <c r="C1" s="19"/>
      <c r="D1" s="19"/>
      <c r="E1" s="20"/>
      <c r="F1" s="254"/>
      <c r="G1" s="19"/>
      <c r="H1" s="18"/>
      <c r="I1" s="5"/>
    </row>
    <row r="2" spans="1:9" ht="17.25" customHeight="1">
      <c r="A2" s="21"/>
      <c r="B2" s="309" t="s">
        <v>1223</v>
      </c>
      <c r="C2" s="309"/>
      <c r="D2" s="309"/>
      <c r="E2" s="309"/>
      <c r="F2" s="309"/>
      <c r="G2" s="309"/>
      <c r="H2" s="309"/>
      <c r="I2" s="31"/>
    </row>
    <row r="3" spans="1:9" s="25" customFormat="1" ht="18" customHeight="1">
      <c r="A3" s="22"/>
      <c r="B3" s="23"/>
      <c r="C3" s="23"/>
      <c r="D3" s="23"/>
      <c r="E3" s="23"/>
      <c r="F3" s="255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56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3" t="s">
        <v>687</v>
      </c>
      <c r="C5" s="33"/>
      <c r="D5" s="33"/>
      <c r="E5" s="33"/>
      <c r="F5" s="257"/>
      <c r="G5" s="36"/>
      <c r="H5" s="34">
        <v>0</v>
      </c>
      <c r="I5" s="35">
        <v>475</v>
      </c>
      <c r="K5" t="s">
        <v>11</v>
      </c>
      <c r="L5" t="s">
        <v>12</v>
      </c>
      <c r="M5" s="2">
        <v>475</v>
      </c>
    </row>
    <row r="6" spans="2:13" ht="12.75">
      <c r="B6" s="39"/>
      <c r="C6" s="22"/>
      <c r="D6" s="22"/>
      <c r="E6" s="22"/>
      <c r="F6" s="241"/>
      <c r="I6" s="32"/>
      <c r="M6" s="2">
        <v>475</v>
      </c>
    </row>
    <row r="7" spans="4:13" ht="12.75">
      <c r="D7" s="22"/>
      <c r="I7" s="32"/>
      <c r="M7" s="2">
        <v>475</v>
      </c>
    </row>
    <row r="8" spans="2:13" ht="12.75">
      <c r="B8" s="39"/>
      <c r="D8" s="22"/>
      <c r="G8" s="41"/>
      <c r="I8" s="32"/>
      <c r="M8" s="2">
        <v>475</v>
      </c>
    </row>
    <row r="9" spans="1:13" ht="12.75">
      <c r="A9" s="54"/>
      <c r="B9" s="55" t="s">
        <v>13</v>
      </c>
      <c r="C9" s="56"/>
      <c r="D9" s="56" t="s">
        <v>14</v>
      </c>
      <c r="E9" s="56" t="s">
        <v>15</v>
      </c>
      <c r="F9" s="258"/>
      <c r="G9" s="57"/>
      <c r="H9" s="55"/>
      <c r="I9" s="58" t="s">
        <v>16</v>
      </c>
      <c r="J9" s="59"/>
      <c r="K9" s="2"/>
      <c r="M9" s="2">
        <v>475</v>
      </c>
    </row>
    <row r="10" spans="1:13" s="25" customFormat="1" ht="12.75">
      <c r="A10" s="54"/>
      <c r="B10" s="55">
        <v>1877996</v>
      </c>
      <c r="C10" s="60"/>
      <c r="D10" s="56" t="s">
        <v>17</v>
      </c>
      <c r="E10" s="61" t="s">
        <v>694</v>
      </c>
      <c r="F10" s="259"/>
      <c r="G10" s="62"/>
      <c r="H10" s="63">
        <v>1877996</v>
      </c>
      <c r="I10" s="64">
        <v>3953.6757894736843</v>
      </c>
      <c r="J10" s="50"/>
      <c r="K10" s="50"/>
      <c r="L10" s="50"/>
      <c r="M10" s="2">
        <v>475</v>
      </c>
    </row>
    <row r="11" spans="1:13" s="25" customFormat="1" ht="12.75">
      <c r="A11" s="54"/>
      <c r="B11" s="55">
        <v>1550550</v>
      </c>
      <c r="C11" s="60"/>
      <c r="D11" s="56" t="s">
        <v>18</v>
      </c>
      <c r="E11" s="61" t="s">
        <v>1202</v>
      </c>
      <c r="F11" s="259"/>
      <c r="G11" s="62"/>
      <c r="H11" s="63">
        <v>1550550</v>
      </c>
      <c r="I11" s="64">
        <v>3264.315789473684</v>
      </c>
      <c r="J11" s="50"/>
      <c r="K11" s="50"/>
      <c r="L11" s="50"/>
      <c r="M11" s="2">
        <v>475</v>
      </c>
    </row>
    <row r="12" spans="1:13" s="65" customFormat="1" ht="12.75">
      <c r="A12" s="54"/>
      <c r="B12" s="55">
        <v>2507510</v>
      </c>
      <c r="C12" s="60"/>
      <c r="D12" s="56" t="s">
        <v>19</v>
      </c>
      <c r="E12" s="61" t="s">
        <v>1201</v>
      </c>
      <c r="F12" s="259"/>
      <c r="G12" s="62"/>
      <c r="H12" s="63">
        <v>2507510</v>
      </c>
      <c r="I12" s="64">
        <v>5278.968421052631</v>
      </c>
      <c r="J12" s="50"/>
      <c r="K12" s="50"/>
      <c r="L12" s="50"/>
      <c r="M12" s="2">
        <v>475</v>
      </c>
    </row>
    <row r="13" spans="1:13" s="65" customFormat="1" ht="12.75">
      <c r="A13" s="54"/>
      <c r="B13" s="55">
        <v>1543034</v>
      </c>
      <c r="C13" s="60"/>
      <c r="D13" s="56" t="s">
        <v>20</v>
      </c>
      <c r="E13" s="61" t="s">
        <v>693</v>
      </c>
      <c r="F13" s="259"/>
      <c r="G13" s="62"/>
      <c r="H13" s="63">
        <v>1543034</v>
      </c>
      <c r="I13" s="64">
        <v>3248.4926315789476</v>
      </c>
      <c r="J13" s="50"/>
      <c r="K13" s="50"/>
      <c r="L13" s="50"/>
      <c r="M13" s="2">
        <v>475</v>
      </c>
    </row>
    <row r="14" spans="1:13" s="65" customFormat="1" ht="12.75">
      <c r="A14" s="54"/>
      <c r="B14" s="55">
        <v>233500</v>
      </c>
      <c r="C14" s="60"/>
      <c r="D14" s="56" t="s">
        <v>21</v>
      </c>
      <c r="E14" s="61" t="s">
        <v>22</v>
      </c>
      <c r="F14" s="259"/>
      <c r="G14" s="62"/>
      <c r="H14" s="63">
        <v>233500</v>
      </c>
      <c r="I14" s="64">
        <v>491.57894736842104</v>
      </c>
      <c r="J14" s="50"/>
      <c r="K14" s="50"/>
      <c r="L14" s="50"/>
      <c r="M14" s="2">
        <v>475</v>
      </c>
    </row>
    <row r="15" spans="1:13" s="65" customFormat="1" ht="12.75">
      <c r="A15" s="54"/>
      <c r="B15" s="55">
        <v>932900</v>
      </c>
      <c r="C15" s="60"/>
      <c r="D15" s="56" t="s">
        <v>23</v>
      </c>
      <c r="E15" s="60" t="s">
        <v>24</v>
      </c>
      <c r="F15" s="259"/>
      <c r="G15" s="62" t="s">
        <v>25</v>
      </c>
      <c r="H15" s="63">
        <v>932900</v>
      </c>
      <c r="I15" s="64">
        <v>1964</v>
      </c>
      <c r="J15" s="50"/>
      <c r="K15" s="50"/>
      <c r="L15" s="50"/>
      <c r="M15" s="2">
        <v>475</v>
      </c>
    </row>
    <row r="16" spans="1:13" s="65" customFormat="1" ht="12.75">
      <c r="A16" s="54"/>
      <c r="B16" s="55">
        <v>1125063</v>
      </c>
      <c r="C16" s="60"/>
      <c r="D16" s="56" t="s">
        <v>26</v>
      </c>
      <c r="E16" s="60"/>
      <c r="F16" s="259"/>
      <c r="G16" s="62"/>
      <c r="H16" s="63">
        <v>1125063</v>
      </c>
      <c r="I16" s="64">
        <v>2368.553684210526</v>
      </c>
      <c r="J16" s="50"/>
      <c r="K16" s="50"/>
      <c r="L16" s="50"/>
      <c r="M16" s="2">
        <v>475</v>
      </c>
    </row>
    <row r="17" spans="1:13" ht="12.75">
      <c r="A17" s="66"/>
      <c r="B17" s="55">
        <v>9770553</v>
      </c>
      <c r="C17" s="56" t="s">
        <v>685</v>
      </c>
      <c r="D17" s="60"/>
      <c r="E17" s="60"/>
      <c r="F17" s="259"/>
      <c r="G17" s="62"/>
      <c r="H17" s="63">
        <v>0</v>
      </c>
      <c r="I17" s="64">
        <v>20569.585263157896</v>
      </c>
      <c r="J17" s="2"/>
      <c r="K17" s="2"/>
      <c r="L17" s="2"/>
      <c r="M17" s="2">
        <v>475</v>
      </c>
    </row>
    <row r="18" spans="2:13" ht="12.75">
      <c r="B18" s="51"/>
      <c r="F18" s="125"/>
      <c r="I18" s="32"/>
      <c r="M18" s="2">
        <v>475</v>
      </c>
    </row>
    <row r="19" spans="1:13" s="74" customFormat="1" ht="13.5" thickBot="1">
      <c r="A19" s="67"/>
      <c r="B19" s="68">
        <v>9770553</v>
      </c>
      <c r="C19" s="69" t="s">
        <v>27</v>
      </c>
      <c r="D19" s="70"/>
      <c r="E19" s="70"/>
      <c r="F19" s="260"/>
      <c r="G19" s="71"/>
      <c r="H19" s="72"/>
      <c r="I19" s="73"/>
      <c r="M19" s="2">
        <v>475</v>
      </c>
    </row>
    <row r="20" spans="4:13" ht="12.75">
      <c r="D20" s="22"/>
      <c r="I20" s="32"/>
      <c r="M20" s="2">
        <v>475</v>
      </c>
    </row>
    <row r="21" spans="4:13" ht="12.75">
      <c r="D21" s="22"/>
      <c r="I21" s="32"/>
      <c r="M21" s="2">
        <v>475</v>
      </c>
    </row>
    <row r="22" spans="1:13" s="74" customFormat="1" ht="13.5" thickBot="1">
      <c r="A22" s="67"/>
      <c r="B22" s="272">
        <v>1877996</v>
      </c>
      <c r="C22" s="67"/>
      <c r="D22" s="76" t="s">
        <v>28</v>
      </c>
      <c r="E22" s="70"/>
      <c r="F22" s="260"/>
      <c r="G22" s="71"/>
      <c r="H22" s="77">
        <v>-1877996</v>
      </c>
      <c r="I22" s="73">
        <v>3953.6757894736843</v>
      </c>
      <c r="M22" s="2">
        <v>475</v>
      </c>
    </row>
    <row r="23" spans="2:13" ht="12.75">
      <c r="B23" s="199"/>
      <c r="I23" s="32"/>
      <c r="M23" s="2">
        <v>475</v>
      </c>
    </row>
    <row r="24" spans="2:13" ht="12.75">
      <c r="B24" s="199"/>
      <c r="I24" s="32"/>
      <c r="M24" s="2">
        <v>475</v>
      </c>
    </row>
    <row r="25" spans="1:13" s="83" customFormat="1" ht="12.75">
      <c r="A25" s="21"/>
      <c r="B25" s="209">
        <v>8800</v>
      </c>
      <c r="C25" s="238" t="s">
        <v>699</v>
      </c>
      <c r="D25" s="239">
        <v>39818</v>
      </c>
      <c r="E25" s="238" t="s">
        <v>700</v>
      </c>
      <c r="F25" s="261" t="s">
        <v>701</v>
      </c>
      <c r="G25" s="240" t="s">
        <v>803</v>
      </c>
      <c r="H25" s="81"/>
      <c r="I25" s="82">
        <v>18.526315789473685</v>
      </c>
      <c r="J25" s="82"/>
      <c r="K25" s="82"/>
      <c r="M25" s="2">
        <v>475</v>
      </c>
    </row>
    <row r="26" spans="2:13" ht="12.75">
      <c r="B26" s="199"/>
      <c r="D26" s="22"/>
      <c r="H26" s="7">
        <v>0</v>
      </c>
      <c r="I26" s="32">
        <v>0</v>
      </c>
      <c r="M26" s="2">
        <v>475</v>
      </c>
    </row>
    <row r="27" spans="1:13" s="83" customFormat="1" ht="12.75">
      <c r="A27" s="21"/>
      <c r="B27" s="209">
        <v>50000</v>
      </c>
      <c r="C27" s="238" t="s">
        <v>711</v>
      </c>
      <c r="D27" s="239" t="s">
        <v>712</v>
      </c>
      <c r="E27" s="238" t="s">
        <v>700</v>
      </c>
      <c r="F27" s="261" t="s">
        <v>713</v>
      </c>
      <c r="G27" s="240" t="s">
        <v>714</v>
      </c>
      <c r="H27" s="81"/>
      <c r="I27" s="82">
        <v>105.26315789473684</v>
      </c>
      <c r="J27" s="82"/>
      <c r="K27" s="82"/>
      <c r="M27" s="2">
        <v>475</v>
      </c>
    </row>
    <row r="28" spans="2:13" ht="12.75">
      <c r="B28" s="199"/>
      <c r="D28" s="22"/>
      <c r="H28" s="7">
        <v>0</v>
      </c>
      <c r="I28" s="32">
        <v>0</v>
      </c>
      <c r="M28" s="2">
        <v>475</v>
      </c>
    </row>
    <row r="29" spans="1:13" s="83" customFormat="1" ht="12.75">
      <c r="A29" s="21"/>
      <c r="B29" s="209">
        <v>21800</v>
      </c>
      <c r="C29" s="238" t="s">
        <v>737</v>
      </c>
      <c r="D29" s="239" t="s">
        <v>738</v>
      </c>
      <c r="E29" s="238" t="s">
        <v>700</v>
      </c>
      <c r="F29" s="261" t="s">
        <v>739</v>
      </c>
      <c r="G29" s="240" t="s">
        <v>740</v>
      </c>
      <c r="H29" s="81"/>
      <c r="I29" s="82">
        <v>45.89473684210526</v>
      </c>
      <c r="J29" s="82"/>
      <c r="K29" s="82"/>
      <c r="M29" s="2">
        <v>475</v>
      </c>
    </row>
    <row r="30" spans="2:13" ht="12.75">
      <c r="B30" s="199"/>
      <c r="H30" s="7">
        <v>0</v>
      </c>
      <c r="I30" s="32">
        <v>0</v>
      </c>
      <c r="M30" s="2">
        <v>475</v>
      </c>
    </row>
    <row r="31" spans="1:13" s="83" customFormat="1" ht="12.75">
      <c r="A31" s="21"/>
      <c r="B31" s="209">
        <v>12500</v>
      </c>
      <c r="C31" s="238" t="s">
        <v>751</v>
      </c>
      <c r="D31" s="239" t="s">
        <v>752</v>
      </c>
      <c r="E31" s="238" t="s">
        <v>753</v>
      </c>
      <c r="F31" s="261" t="s">
        <v>754</v>
      </c>
      <c r="G31" s="240" t="s">
        <v>755</v>
      </c>
      <c r="H31" s="81"/>
      <c r="I31" s="82">
        <v>26.31578947368421</v>
      </c>
      <c r="J31" s="82"/>
      <c r="K31" s="82"/>
      <c r="M31" s="2">
        <v>475</v>
      </c>
    </row>
    <row r="32" spans="2:13" ht="12.75">
      <c r="B32" s="199"/>
      <c r="H32" s="7">
        <v>0</v>
      </c>
      <c r="I32" s="32">
        <v>0</v>
      </c>
      <c r="M32" s="2">
        <v>475</v>
      </c>
    </row>
    <row r="33" spans="1:13" s="83" customFormat="1" ht="12.75">
      <c r="A33" s="21"/>
      <c r="B33" s="209">
        <v>25500</v>
      </c>
      <c r="C33" s="238" t="s">
        <v>763</v>
      </c>
      <c r="D33" s="239" t="s">
        <v>764</v>
      </c>
      <c r="E33" s="238" t="s">
        <v>765</v>
      </c>
      <c r="F33" s="261" t="s">
        <v>766</v>
      </c>
      <c r="G33" s="240" t="s">
        <v>714</v>
      </c>
      <c r="H33" s="81"/>
      <c r="I33" s="82">
        <v>53.68421052631579</v>
      </c>
      <c r="J33" s="82"/>
      <c r="K33" s="82"/>
      <c r="M33" s="2">
        <v>475</v>
      </c>
    </row>
    <row r="34" spans="2:13" ht="12.75">
      <c r="B34" s="199"/>
      <c r="H34" s="7">
        <v>0</v>
      </c>
      <c r="I34" s="32">
        <v>0</v>
      </c>
      <c r="M34" s="2">
        <v>475</v>
      </c>
    </row>
    <row r="35" spans="1:13" s="83" customFormat="1" ht="12.75">
      <c r="A35" s="21"/>
      <c r="B35" s="209">
        <v>51000</v>
      </c>
      <c r="C35" s="238" t="s">
        <v>777</v>
      </c>
      <c r="D35" s="239" t="s">
        <v>778</v>
      </c>
      <c r="E35" s="238" t="s">
        <v>779</v>
      </c>
      <c r="F35" s="261" t="s">
        <v>1206</v>
      </c>
      <c r="G35" s="240" t="s">
        <v>781</v>
      </c>
      <c r="H35" s="81"/>
      <c r="I35" s="82">
        <v>107.36842105263158</v>
      </c>
      <c r="J35" s="82"/>
      <c r="K35" s="82"/>
      <c r="M35" s="2">
        <v>475</v>
      </c>
    </row>
    <row r="36" spans="2:13" ht="12.75">
      <c r="B36" s="199"/>
      <c r="H36" s="7">
        <v>0</v>
      </c>
      <c r="I36" s="32">
        <v>0</v>
      </c>
      <c r="M36" s="2">
        <v>475</v>
      </c>
    </row>
    <row r="37" spans="1:13" s="83" customFormat="1" ht="12.75">
      <c r="A37" s="21"/>
      <c r="B37" s="209">
        <v>26700</v>
      </c>
      <c r="C37" s="238" t="s">
        <v>800</v>
      </c>
      <c r="D37" s="239" t="s">
        <v>801</v>
      </c>
      <c r="E37" s="238" t="s">
        <v>765</v>
      </c>
      <c r="F37" s="261" t="s">
        <v>802</v>
      </c>
      <c r="G37" s="240" t="s">
        <v>803</v>
      </c>
      <c r="H37" s="81"/>
      <c r="I37" s="82">
        <v>56.21052631578947</v>
      </c>
      <c r="J37" s="82"/>
      <c r="K37" s="82"/>
      <c r="M37" s="2">
        <v>475</v>
      </c>
    </row>
    <row r="38" spans="2:13" ht="12.75">
      <c r="B38" s="199"/>
      <c r="H38" s="7">
        <v>0</v>
      </c>
      <c r="I38" s="32">
        <v>0</v>
      </c>
      <c r="M38" s="2">
        <v>475</v>
      </c>
    </row>
    <row r="39" spans="1:13" s="83" customFormat="1" ht="12.75">
      <c r="A39" s="21"/>
      <c r="B39" s="209">
        <v>66050</v>
      </c>
      <c r="C39" s="238" t="s">
        <v>810</v>
      </c>
      <c r="D39" s="239" t="s">
        <v>811</v>
      </c>
      <c r="E39" s="238" t="s">
        <v>812</v>
      </c>
      <c r="F39" s="261" t="s">
        <v>813</v>
      </c>
      <c r="G39" s="240" t="s">
        <v>803</v>
      </c>
      <c r="H39" s="104" t="s">
        <v>740</v>
      </c>
      <c r="I39" s="82">
        <v>139.05263157894737</v>
      </c>
      <c r="J39" s="82"/>
      <c r="K39" s="82"/>
      <c r="M39" s="2">
        <v>475</v>
      </c>
    </row>
    <row r="40" spans="2:13" ht="12.75">
      <c r="B40" s="199"/>
      <c r="H40" s="7">
        <v>0</v>
      </c>
      <c r="I40" s="32">
        <v>0</v>
      </c>
      <c r="M40" s="2">
        <v>475</v>
      </c>
    </row>
    <row r="41" spans="1:13" s="83" customFormat="1" ht="12.75">
      <c r="A41" s="21"/>
      <c r="B41" s="209">
        <v>18000</v>
      </c>
      <c r="C41" s="238" t="s">
        <v>828</v>
      </c>
      <c r="D41" s="239" t="s">
        <v>829</v>
      </c>
      <c r="E41" s="238" t="s">
        <v>765</v>
      </c>
      <c r="F41" s="261" t="s">
        <v>802</v>
      </c>
      <c r="G41" s="240" t="s">
        <v>714</v>
      </c>
      <c r="H41" s="104" t="s">
        <v>740</v>
      </c>
      <c r="I41" s="82">
        <v>37.89473684210526</v>
      </c>
      <c r="J41" s="82"/>
      <c r="K41" s="82"/>
      <c r="M41" s="2">
        <v>475</v>
      </c>
    </row>
    <row r="42" spans="2:13" ht="12.75">
      <c r="B42" s="199"/>
      <c r="H42" s="7">
        <v>0</v>
      </c>
      <c r="I42" s="32">
        <v>0</v>
      </c>
      <c r="M42" s="2">
        <v>475</v>
      </c>
    </row>
    <row r="43" spans="1:13" s="83" customFormat="1" ht="12.75">
      <c r="A43" s="21"/>
      <c r="B43" s="209">
        <v>11000</v>
      </c>
      <c r="C43" s="238" t="s">
        <v>835</v>
      </c>
      <c r="D43" s="239" t="s">
        <v>836</v>
      </c>
      <c r="E43" s="238" t="s">
        <v>779</v>
      </c>
      <c r="F43" s="261" t="s">
        <v>1179</v>
      </c>
      <c r="G43" s="240" t="s">
        <v>781</v>
      </c>
      <c r="H43" s="104" t="s">
        <v>740</v>
      </c>
      <c r="I43" s="82">
        <v>23.157894736842106</v>
      </c>
      <c r="J43" s="82"/>
      <c r="K43" s="82"/>
      <c r="M43" s="2">
        <v>475</v>
      </c>
    </row>
    <row r="44" spans="2:13" ht="12.75">
      <c r="B44" s="199"/>
      <c r="H44" s="7">
        <v>0</v>
      </c>
      <c r="I44" s="32">
        <v>0</v>
      </c>
      <c r="M44" s="2">
        <v>475</v>
      </c>
    </row>
    <row r="45" spans="1:13" s="83" customFormat="1" ht="12.75">
      <c r="A45" s="21"/>
      <c r="B45" s="209">
        <v>25100</v>
      </c>
      <c r="C45" s="238" t="s">
        <v>846</v>
      </c>
      <c r="D45" s="239" t="s">
        <v>847</v>
      </c>
      <c r="E45" s="238" t="s">
        <v>765</v>
      </c>
      <c r="F45" s="261" t="s">
        <v>893</v>
      </c>
      <c r="G45" s="240" t="s">
        <v>781</v>
      </c>
      <c r="H45" s="104"/>
      <c r="I45" s="82">
        <v>52.8421052631579</v>
      </c>
      <c r="J45" s="82"/>
      <c r="K45" s="82"/>
      <c r="M45" s="2">
        <v>475</v>
      </c>
    </row>
    <row r="46" spans="2:13" ht="12.75">
      <c r="B46" s="199"/>
      <c r="H46" s="7">
        <v>0</v>
      </c>
      <c r="I46" s="32">
        <v>0</v>
      </c>
      <c r="M46" s="2">
        <v>475</v>
      </c>
    </row>
    <row r="47" spans="1:13" s="83" customFormat="1" ht="12.75">
      <c r="A47" s="21"/>
      <c r="B47" s="209">
        <v>78600</v>
      </c>
      <c r="C47" s="238" t="s">
        <v>858</v>
      </c>
      <c r="D47" s="239" t="s">
        <v>836</v>
      </c>
      <c r="E47" s="238" t="s">
        <v>779</v>
      </c>
      <c r="F47" s="261" t="s">
        <v>780</v>
      </c>
      <c r="G47" s="240" t="s">
        <v>803</v>
      </c>
      <c r="H47" s="104"/>
      <c r="I47" s="82">
        <v>165.47368421052633</v>
      </c>
      <c r="J47" s="82"/>
      <c r="K47" s="82"/>
      <c r="M47" s="2">
        <v>475</v>
      </c>
    </row>
    <row r="48" spans="2:13" ht="12.75">
      <c r="B48" s="199"/>
      <c r="H48" s="7">
        <v>0</v>
      </c>
      <c r="I48" s="32">
        <v>0</v>
      </c>
      <c r="M48" s="2">
        <v>475</v>
      </c>
    </row>
    <row r="49" spans="1:13" s="83" customFormat="1" ht="12.75">
      <c r="A49" s="21"/>
      <c r="B49" s="209">
        <v>51900</v>
      </c>
      <c r="C49" s="238" t="s">
        <v>866</v>
      </c>
      <c r="D49" s="239" t="s">
        <v>1182</v>
      </c>
      <c r="E49" s="238" t="s">
        <v>700</v>
      </c>
      <c r="F49" s="261" t="s">
        <v>713</v>
      </c>
      <c r="G49" s="240" t="s">
        <v>714</v>
      </c>
      <c r="H49" s="104"/>
      <c r="I49" s="82">
        <v>109.26315789473684</v>
      </c>
      <c r="J49" s="82"/>
      <c r="K49" s="82"/>
      <c r="M49" s="2">
        <v>475</v>
      </c>
    </row>
    <row r="50" spans="2:13" ht="12.75">
      <c r="B50" s="199"/>
      <c r="H50" s="7">
        <v>0</v>
      </c>
      <c r="I50" s="32">
        <v>0</v>
      </c>
      <c r="M50" s="2">
        <v>475</v>
      </c>
    </row>
    <row r="51" spans="1:13" s="83" customFormat="1" ht="12.75">
      <c r="A51" s="21"/>
      <c r="B51" s="209">
        <v>30600</v>
      </c>
      <c r="C51" s="238" t="s">
        <v>878</v>
      </c>
      <c r="D51" s="239" t="s">
        <v>879</v>
      </c>
      <c r="E51" s="238" t="s">
        <v>779</v>
      </c>
      <c r="F51" s="261" t="s">
        <v>880</v>
      </c>
      <c r="G51" s="240" t="s">
        <v>781</v>
      </c>
      <c r="H51" s="104"/>
      <c r="I51" s="82">
        <v>64.42105263157895</v>
      </c>
      <c r="J51" s="82"/>
      <c r="K51" s="82"/>
      <c r="M51" s="2">
        <v>475</v>
      </c>
    </row>
    <row r="52" spans="2:13" ht="12.75">
      <c r="B52" s="199"/>
      <c r="H52" s="7">
        <v>0</v>
      </c>
      <c r="I52" s="32">
        <v>0</v>
      </c>
      <c r="M52" s="2">
        <v>475</v>
      </c>
    </row>
    <row r="53" spans="1:13" s="83" customFormat="1" ht="12.75">
      <c r="A53" s="21"/>
      <c r="B53" s="209">
        <v>13000</v>
      </c>
      <c r="C53" s="238" t="s">
        <v>891</v>
      </c>
      <c r="D53" s="239" t="s">
        <v>892</v>
      </c>
      <c r="E53" s="238" t="s">
        <v>765</v>
      </c>
      <c r="F53" s="261" t="s">
        <v>893</v>
      </c>
      <c r="G53" s="240" t="s">
        <v>803</v>
      </c>
      <c r="H53" s="104"/>
      <c r="I53" s="82">
        <v>27.36842105263158</v>
      </c>
      <c r="J53" s="82"/>
      <c r="K53" s="82"/>
      <c r="M53" s="2">
        <v>475</v>
      </c>
    </row>
    <row r="54" spans="2:13" ht="12.75">
      <c r="B54" s="199"/>
      <c r="H54" s="7">
        <v>0</v>
      </c>
      <c r="I54" s="32">
        <v>0</v>
      </c>
      <c r="M54" s="2">
        <v>475</v>
      </c>
    </row>
    <row r="55" spans="1:13" s="83" customFormat="1" ht="12.75">
      <c r="A55" s="21"/>
      <c r="B55" s="209">
        <v>41100</v>
      </c>
      <c r="C55" s="238" t="s">
        <v>906</v>
      </c>
      <c r="D55" s="239" t="s">
        <v>907</v>
      </c>
      <c r="E55" s="238" t="s">
        <v>779</v>
      </c>
      <c r="F55" s="261" t="s">
        <v>908</v>
      </c>
      <c r="G55" s="240" t="s">
        <v>781</v>
      </c>
      <c r="H55" s="104"/>
      <c r="I55" s="82">
        <v>86.52631578947368</v>
      </c>
      <c r="J55" s="82"/>
      <c r="K55" s="82"/>
      <c r="M55" s="2">
        <v>475</v>
      </c>
    </row>
    <row r="56" spans="2:13" ht="12.75">
      <c r="B56" s="199"/>
      <c r="D56" s="22"/>
      <c r="H56" s="7">
        <v>0</v>
      </c>
      <c r="I56" s="32">
        <v>0</v>
      </c>
      <c r="M56" s="2">
        <v>475</v>
      </c>
    </row>
    <row r="57" spans="1:13" s="83" customFormat="1" ht="12.75">
      <c r="A57" s="21"/>
      <c r="B57" s="209">
        <v>28200</v>
      </c>
      <c r="C57" s="238" t="s">
        <v>921</v>
      </c>
      <c r="D57" s="239" t="s">
        <v>922</v>
      </c>
      <c r="E57" s="238" t="s">
        <v>812</v>
      </c>
      <c r="F57" s="261" t="s">
        <v>923</v>
      </c>
      <c r="G57" s="240" t="s">
        <v>740</v>
      </c>
      <c r="H57" s="104"/>
      <c r="I57" s="82">
        <v>59.36842105263158</v>
      </c>
      <c r="J57" s="82"/>
      <c r="K57" s="82"/>
      <c r="M57" s="2">
        <v>475</v>
      </c>
    </row>
    <row r="58" spans="2:13" ht="12.75">
      <c r="B58" s="199"/>
      <c r="H58" s="7">
        <v>0</v>
      </c>
      <c r="I58" s="32">
        <v>0</v>
      </c>
      <c r="M58" s="2">
        <v>475</v>
      </c>
    </row>
    <row r="59" spans="1:13" s="83" customFormat="1" ht="12.75">
      <c r="A59" s="21"/>
      <c r="B59" s="209">
        <v>57600</v>
      </c>
      <c r="C59" s="238" t="s">
        <v>929</v>
      </c>
      <c r="D59" s="239" t="s">
        <v>930</v>
      </c>
      <c r="E59" s="238" t="s">
        <v>812</v>
      </c>
      <c r="F59" s="261" t="s">
        <v>923</v>
      </c>
      <c r="G59" s="240" t="s">
        <v>740</v>
      </c>
      <c r="H59" s="104"/>
      <c r="I59" s="82">
        <v>121.26315789473684</v>
      </c>
      <c r="J59" s="82"/>
      <c r="K59" s="82"/>
      <c r="M59" s="2">
        <v>475</v>
      </c>
    </row>
    <row r="60" spans="2:13" ht="12.75">
      <c r="B60" s="199"/>
      <c r="H60" s="7">
        <v>0</v>
      </c>
      <c r="I60" s="32">
        <v>0</v>
      </c>
      <c r="M60" s="2">
        <v>475</v>
      </c>
    </row>
    <row r="61" spans="1:13" s="83" customFormat="1" ht="12.75">
      <c r="A61" s="21"/>
      <c r="B61" s="209">
        <v>46000</v>
      </c>
      <c r="C61" s="238" t="s">
        <v>941</v>
      </c>
      <c r="D61" s="239" t="s">
        <v>942</v>
      </c>
      <c r="E61" s="238" t="s">
        <v>779</v>
      </c>
      <c r="F61" s="261" t="s">
        <v>943</v>
      </c>
      <c r="G61" s="240" t="s">
        <v>781</v>
      </c>
      <c r="H61" s="104"/>
      <c r="I61" s="82">
        <v>96.84210526315789</v>
      </c>
      <c r="J61" s="82"/>
      <c r="K61" s="82"/>
      <c r="M61" s="2">
        <v>475</v>
      </c>
    </row>
    <row r="62" spans="2:13" ht="12.75">
      <c r="B62" s="199"/>
      <c r="H62" s="7">
        <v>0</v>
      </c>
      <c r="I62" s="32">
        <v>0</v>
      </c>
      <c r="M62" s="2">
        <v>475</v>
      </c>
    </row>
    <row r="63" spans="1:13" s="83" customFormat="1" ht="12.75">
      <c r="A63" s="21"/>
      <c r="B63" s="209">
        <v>39550</v>
      </c>
      <c r="C63" s="238" t="s">
        <v>957</v>
      </c>
      <c r="D63" s="239" t="s">
        <v>958</v>
      </c>
      <c r="E63" s="238" t="s">
        <v>779</v>
      </c>
      <c r="F63" s="261" t="s">
        <v>959</v>
      </c>
      <c r="G63" s="240" t="s">
        <v>803</v>
      </c>
      <c r="H63" s="104"/>
      <c r="I63" s="82">
        <v>83.26315789473684</v>
      </c>
      <c r="J63" s="82"/>
      <c r="K63" s="82"/>
      <c r="M63" s="2">
        <v>475</v>
      </c>
    </row>
    <row r="64" spans="2:13" ht="12.75">
      <c r="B64" s="199"/>
      <c r="H64" s="7">
        <v>0</v>
      </c>
      <c r="I64" s="32">
        <v>0</v>
      </c>
      <c r="M64" s="2">
        <v>475</v>
      </c>
    </row>
    <row r="65" spans="1:13" s="83" customFormat="1" ht="12.75">
      <c r="A65" s="21"/>
      <c r="B65" s="209">
        <v>95300</v>
      </c>
      <c r="C65" s="238" t="s">
        <v>973</v>
      </c>
      <c r="D65" s="239" t="s">
        <v>974</v>
      </c>
      <c r="E65" s="238" t="s">
        <v>975</v>
      </c>
      <c r="F65" s="261" t="s">
        <v>976</v>
      </c>
      <c r="G65" s="240" t="s">
        <v>755</v>
      </c>
      <c r="H65" s="104"/>
      <c r="I65" s="82">
        <v>200.6315789473684</v>
      </c>
      <c r="J65" s="82"/>
      <c r="K65" s="82"/>
      <c r="M65" s="2">
        <v>475</v>
      </c>
    </row>
    <row r="66" spans="2:13" ht="12.75">
      <c r="B66" s="199"/>
      <c r="H66" s="7">
        <v>0</v>
      </c>
      <c r="I66" s="32">
        <v>0</v>
      </c>
      <c r="M66" s="2">
        <v>475</v>
      </c>
    </row>
    <row r="67" spans="1:13" s="83" customFormat="1" ht="12.75">
      <c r="A67" s="21"/>
      <c r="B67" s="209">
        <v>47500</v>
      </c>
      <c r="C67" s="238" t="s">
        <v>1006</v>
      </c>
      <c r="D67" s="239" t="s">
        <v>958</v>
      </c>
      <c r="E67" s="238" t="s">
        <v>779</v>
      </c>
      <c r="F67" s="261" t="s">
        <v>1007</v>
      </c>
      <c r="G67" s="240" t="s">
        <v>781</v>
      </c>
      <c r="H67" s="104"/>
      <c r="I67" s="82">
        <v>100</v>
      </c>
      <c r="J67" s="82"/>
      <c r="K67" s="82"/>
      <c r="M67" s="2">
        <v>475</v>
      </c>
    </row>
    <row r="68" spans="2:13" ht="12.75">
      <c r="B68" s="199"/>
      <c r="H68" s="7">
        <v>0</v>
      </c>
      <c r="I68" s="32">
        <v>0</v>
      </c>
      <c r="M68" s="2">
        <v>475</v>
      </c>
    </row>
    <row r="69" spans="1:13" s="83" customFormat="1" ht="12.75">
      <c r="A69" s="21"/>
      <c r="B69" s="209">
        <v>37200</v>
      </c>
      <c r="C69" s="238" t="s">
        <v>1023</v>
      </c>
      <c r="D69" s="239" t="s">
        <v>1024</v>
      </c>
      <c r="E69" s="238" t="s">
        <v>779</v>
      </c>
      <c r="F69" s="261" t="s">
        <v>1025</v>
      </c>
      <c r="G69" s="240" t="s">
        <v>781</v>
      </c>
      <c r="H69" s="104"/>
      <c r="I69" s="82">
        <v>78.3157894736842</v>
      </c>
      <c r="J69" s="82"/>
      <c r="K69" s="82"/>
      <c r="M69" s="2">
        <v>475</v>
      </c>
    </row>
    <row r="70" spans="2:13" ht="12.75">
      <c r="B70" s="199"/>
      <c r="D70" s="22"/>
      <c r="H70" s="7">
        <v>0</v>
      </c>
      <c r="I70" s="32">
        <v>0</v>
      </c>
      <c r="M70" s="2">
        <v>475</v>
      </c>
    </row>
    <row r="71" spans="1:13" s="83" customFormat="1" ht="12.75">
      <c r="A71" s="21"/>
      <c r="B71" s="209">
        <v>92900</v>
      </c>
      <c r="C71" s="238" t="s">
        <v>1039</v>
      </c>
      <c r="D71" s="239" t="s">
        <v>1040</v>
      </c>
      <c r="E71" s="238" t="s">
        <v>700</v>
      </c>
      <c r="F71" s="261" t="s">
        <v>701</v>
      </c>
      <c r="G71" s="240" t="s">
        <v>755</v>
      </c>
      <c r="H71" s="104"/>
      <c r="I71" s="82">
        <v>195.57894736842104</v>
      </c>
      <c r="J71" s="82"/>
      <c r="K71" s="82"/>
      <c r="M71" s="2">
        <v>475</v>
      </c>
    </row>
    <row r="72" spans="2:13" ht="12.75">
      <c r="B72" s="199"/>
      <c r="D72" s="22"/>
      <c r="H72" s="7">
        <v>0</v>
      </c>
      <c r="I72" s="32">
        <v>0</v>
      </c>
      <c r="M72" s="2">
        <v>475</v>
      </c>
    </row>
    <row r="73" spans="1:13" s="83" customFormat="1" ht="12.75">
      <c r="A73" s="21"/>
      <c r="B73" s="209">
        <v>20500</v>
      </c>
      <c r="C73" s="238" t="s">
        <v>1068</v>
      </c>
      <c r="D73" s="239" t="s">
        <v>811</v>
      </c>
      <c r="E73" s="238" t="s">
        <v>700</v>
      </c>
      <c r="F73" s="261" t="s">
        <v>701</v>
      </c>
      <c r="G73" s="240" t="s">
        <v>1069</v>
      </c>
      <c r="H73" s="104"/>
      <c r="I73" s="82">
        <v>43.1578947368421</v>
      </c>
      <c r="J73" s="82"/>
      <c r="K73" s="82"/>
      <c r="M73" s="2">
        <v>475</v>
      </c>
    </row>
    <row r="74" spans="2:13" ht="12.75">
      <c r="B74" s="199"/>
      <c r="D74" s="22"/>
      <c r="H74" s="7">
        <v>0</v>
      </c>
      <c r="I74" s="32">
        <v>0</v>
      </c>
      <c r="M74" s="2">
        <v>475</v>
      </c>
    </row>
    <row r="75" spans="1:13" s="83" customFormat="1" ht="12.75">
      <c r="A75" s="21"/>
      <c r="B75" s="209">
        <v>214041</v>
      </c>
      <c r="C75" s="21"/>
      <c r="D75" s="21"/>
      <c r="E75" s="21" t="s">
        <v>426</v>
      </c>
      <c r="F75" s="256"/>
      <c r="G75" s="28"/>
      <c r="H75" s="81">
        <v>0</v>
      </c>
      <c r="I75" s="82">
        <v>450.61263157894734</v>
      </c>
      <c r="M75" s="2">
        <v>475</v>
      </c>
    </row>
    <row r="76" spans="2:13" ht="12.75">
      <c r="B76" s="199"/>
      <c r="H76" s="7">
        <v>0</v>
      </c>
      <c r="I76" s="32">
        <v>0</v>
      </c>
      <c r="M76" s="2">
        <v>475</v>
      </c>
    </row>
    <row r="77" spans="1:13" ht="12.75">
      <c r="A77" s="21"/>
      <c r="B77" s="209">
        <v>667555</v>
      </c>
      <c r="C77" s="21" t="s">
        <v>434</v>
      </c>
      <c r="D77" s="21"/>
      <c r="E77" s="21"/>
      <c r="F77" s="179"/>
      <c r="G77" s="28"/>
      <c r="H77" s="81">
        <v>0</v>
      </c>
      <c r="I77" s="82">
        <v>1405.378947368421</v>
      </c>
      <c r="J77" s="83"/>
      <c r="K77" s="83"/>
      <c r="L77" s="83"/>
      <c r="M77" s="2">
        <v>475</v>
      </c>
    </row>
    <row r="78" spans="8:13" ht="12.75">
      <c r="H78" s="7">
        <v>0</v>
      </c>
      <c r="I78" s="32">
        <v>0</v>
      </c>
      <c r="M78" s="2">
        <v>475</v>
      </c>
    </row>
    <row r="79" spans="8:13" ht="12.75">
      <c r="H79" s="7">
        <v>0</v>
      </c>
      <c r="I79" s="32">
        <v>0</v>
      </c>
      <c r="M79" s="2">
        <v>475</v>
      </c>
    </row>
    <row r="80" spans="8:13" ht="12.75">
      <c r="H80" s="7">
        <v>0</v>
      </c>
      <c r="I80" s="32">
        <v>0</v>
      </c>
      <c r="M80" s="2">
        <v>475</v>
      </c>
    </row>
    <row r="81" spans="8:13" ht="12.75">
      <c r="H81" s="7">
        <v>0</v>
      </c>
      <c r="I81" s="32">
        <v>0</v>
      </c>
      <c r="M81" s="2">
        <v>475</v>
      </c>
    </row>
    <row r="82" spans="1:13" ht="13.5" thickBot="1">
      <c r="A82" s="67"/>
      <c r="B82" s="75">
        <v>1550550</v>
      </c>
      <c r="C82" s="67"/>
      <c r="D82" s="76" t="s">
        <v>1075</v>
      </c>
      <c r="E82" s="70"/>
      <c r="F82" s="260"/>
      <c r="G82" s="71"/>
      <c r="H82" s="72">
        <v>0</v>
      </c>
      <c r="I82" s="73">
        <v>3264.315789473684</v>
      </c>
      <c r="J82" s="74"/>
      <c r="K82" s="74"/>
      <c r="L82" s="74"/>
      <c r="M82" s="2">
        <v>475</v>
      </c>
    </row>
    <row r="83" spans="2:13" ht="12.75">
      <c r="B83" s="39"/>
      <c r="D83" s="22"/>
      <c r="G83" s="41"/>
      <c r="H83" s="7">
        <v>0</v>
      </c>
      <c r="I83" s="32">
        <v>0</v>
      </c>
      <c r="M83" s="2">
        <v>475</v>
      </c>
    </row>
    <row r="84" spans="1:13" s="83" customFormat="1" ht="12.75">
      <c r="A84" s="21"/>
      <c r="B84" s="101">
        <v>1168350</v>
      </c>
      <c r="C84" s="238" t="s">
        <v>866</v>
      </c>
      <c r="D84" s="239" t="s">
        <v>1076</v>
      </c>
      <c r="E84" s="238" t="s">
        <v>700</v>
      </c>
      <c r="F84" s="261" t="s">
        <v>713</v>
      </c>
      <c r="G84" s="240" t="s">
        <v>714</v>
      </c>
      <c r="H84" s="104"/>
      <c r="I84" s="82">
        <v>2459.684210526316</v>
      </c>
      <c r="J84" s="82"/>
      <c r="K84" s="82"/>
      <c r="M84" s="2">
        <v>475</v>
      </c>
    </row>
    <row r="85" spans="2:13" ht="12.75">
      <c r="B85" s="44"/>
      <c r="C85" s="22"/>
      <c r="D85" s="22"/>
      <c r="E85" s="45"/>
      <c r="G85" s="46"/>
      <c r="H85" s="7">
        <v>0</v>
      </c>
      <c r="I85" s="32">
        <v>0</v>
      </c>
      <c r="M85" s="2">
        <v>475</v>
      </c>
    </row>
    <row r="86" spans="1:13" ht="12.75">
      <c r="A86" s="21"/>
      <c r="B86" s="209">
        <v>202200</v>
      </c>
      <c r="C86" s="238" t="s">
        <v>929</v>
      </c>
      <c r="D86" s="239" t="s">
        <v>1138</v>
      </c>
      <c r="E86" s="238" t="s">
        <v>812</v>
      </c>
      <c r="F86" s="261" t="s">
        <v>923</v>
      </c>
      <c r="G86" s="240" t="s">
        <v>740</v>
      </c>
      <c r="H86" s="104"/>
      <c r="I86" s="82">
        <v>425.6842105263158</v>
      </c>
      <c r="J86" s="82"/>
      <c r="K86" s="82"/>
      <c r="L86" s="83"/>
      <c r="M86" s="2">
        <v>475</v>
      </c>
    </row>
    <row r="87" spans="2:13" ht="12.75">
      <c r="B87" s="199"/>
      <c r="H87" s="7">
        <v>0</v>
      </c>
      <c r="I87" s="32">
        <v>0</v>
      </c>
      <c r="M87" s="2">
        <v>475</v>
      </c>
    </row>
    <row r="88" spans="1:13" s="83" customFormat="1" ht="12.75">
      <c r="A88" s="21"/>
      <c r="B88" s="209">
        <v>110000</v>
      </c>
      <c r="C88" s="21"/>
      <c r="D88" s="21"/>
      <c r="E88" s="21" t="s">
        <v>1160</v>
      </c>
      <c r="F88" s="256"/>
      <c r="G88" s="28"/>
      <c r="H88" s="81">
        <v>0</v>
      </c>
      <c r="I88" s="82">
        <v>231.57894736842104</v>
      </c>
      <c r="M88" s="2">
        <v>475</v>
      </c>
    </row>
    <row r="89" spans="8:13" ht="12.75">
      <c r="H89" s="7">
        <v>0</v>
      </c>
      <c r="I89" s="32">
        <v>0</v>
      </c>
      <c r="M89" s="2">
        <v>475</v>
      </c>
    </row>
    <row r="90" spans="1:13" ht="12.75">
      <c r="A90" s="21"/>
      <c r="B90" s="307">
        <v>180000</v>
      </c>
      <c r="C90" s="21" t="s">
        <v>434</v>
      </c>
      <c r="D90" s="21"/>
      <c r="E90" s="21"/>
      <c r="F90" s="179"/>
      <c r="G90" s="28"/>
      <c r="H90" s="81">
        <v>0</v>
      </c>
      <c r="I90" s="250">
        <v>378.94736842105266</v>
      </c>
      <c r="J90" s="83"/>
      <c r="K90" s="83"/>
      <c r="L90" s="83"/>
      <c r="M90" s="2">
        <v>475</v>
      </c>
    </row>
    <row r="91" spans="8:13" ht="12.75">
      <c r="H91" s="7">
        <v>0</v>
      </c>
      <c r="I91" s="32">
        <v>0</v>
      </c>
      <c r="M91" s="2">
        <v>475</v>
      </c>
    </row>
    <row r="92" spans="8:13" ht="12.75">
      <c r="H92" s="7">
        <v>0</v>
      </c>
      <c r="I92" s="32">
        <v>0</v>
      </c>
      <c r="M92" s="2">
        <v>475</v>
      </c>
    </row>
    <row r="93" spans="8:13" ht="12.75">
      <c r="H93" s="7">
        <v>0</v>
      </c>
      <c r="I93" s="32">
        <v>0</v>
      </c>
      <c r="M93" s="2">
        <v>475</v>
      </c>
    </row>
    <row r="94" spans="8:13" ht="12.75">
      <c r="H94" s="7">
        <v>0</v>
      </c>
      <c r="I94" s="32">
        <v>0</v>
      </c>
      <c r="M94" s="2">
        <v>475</v>
      </c>
    </row>
    <row r="95" spans="1:13" ht="13.5" thickBot="1">
      <c r="A95" s="67"/>
      <c r="B95" s="75">
        <v>2507510</v>
      </c>
      <c r="C95" s="67"/>
      <c r="D95" s="76" t="s">
        <v>29</v>
      </c>
      <c r="E95" s="70"/>
      <c r="F95" s="260"/>
      <c r="G95" s="71"/>
      <c r="H95" s="72">
        <v>0</v>
      </c>
      <c r="I95" s="73">
        <v>5278.968421052631</v>
      </c>
      <c r="J95" s="74"/>
      <c r="K95" s="74"/>
      <c r="L95" s="74"/>
      <c r="M95" s="2">
        <v>475</v>
      </c>
    </row>
    <row r="96" spans="8:13" ht="12.75">
      <c r="H96" s="7">
        <v>0</v>
      </c>
      <c r="I96" s="32">
        <v>0</v>
      </c>
      <c r="M96" s="2">
        <v>475</v>
      </c>
    </row>
    <row r="97" spans="8:13" ht="12.75">
      <c r="H97" s="7">
        <v>0</v>
      </c>
      <c r="I97" s="32">
        <v>0</v>
      </c>
      <c r="M97" s="2">
        <v>475</v>
      </c>
    </row>
    <row r="98" spans="1:13" s="83" customFormat="1" ht="12.75">
      <c r="A98" s="21"/>
      <c r="B98" s="283">
        <v>431000</v>
      </c>
      <c r="C98" s="21" t="s">
        <v>0</v>
      </c>
      <c r="D98" s="21"/>
      <c r="E98" s="21"/>
      <c r="F98" s="256"/>
      <c r="G98" s="28"/>
      <c r="H98" s="81">
        <v>0</v>
      </c>
      <c r="I98" s="82">
        <v>907.3684210526316</v>
      </c>
      <c r="M98" s="2">
        <v>475</v>
      </c>
    </row>
    <row r="99" spans="2:13" ht="12.75">
      <c r="B99" s="281"/>
      <c r="H99" s="7">
        <v>0</v>
      </c>
      <c r="I99" s="32">
        <v>0</v>
      </c>
      <c r="M99" s="2">
        <v>475</v>
      </c>
    </row>
    <row r="100" spans="1:13" s="83" customFormat="1" ht="12.75">
      <c r="A100" s="21"/>
      <c r="B100" s="283">
        <v>119500</v>
      </c>
      <c r="C100" s="21" t="s">
        <v>237</v>
      </c>
      <c r="D100" s="21"/>
      <c r="E100" s="21"/>
      <c r="F100" s="256"/>
      <c r="G100" s="28"/>
      <c r="H100" s="81">
        <v>0</v>
      </c>
      <c r="I100" s="82">
        <v>251.57894736842104</v>
      </c>
      <c r="M100" s="2">
        <v>475</v>
      </c>
    </row>
    <row r="101" spans="1:13" s="25" customFormat="1" ht="12.75">
      <c r="A101" s="22"/>
      <c r="B101" s="282"/>
      <c r="C101" s="22"/>
      <c r="D101" s="22"/>
      <c r="E101" s="22"/>
      <c r="F101" s="241"/>
      <c r="G101" s="40"/>
      <c r="H101" s="7">
        <v>0</v>
      </c>
      <c r="I101" s="32">
        <v>0</v>
      </c>
      <c r="M101" s="2">
        <v>475</v>
      </c>
    </row>
    <row r="102" spans="1:13" s="83" customFormat="1" ht="12.75">
      <c r="A102" s="21"/>
      <c r="B102" s="283">
        <v>148800</v>
      </c>
      <c r="C102" s="21" t="s">
        <v>239</v>
      </c>
      <c r="D102" s="21"/>
      <c r="E102" s="21"/>
      <c r="F102" s="256"/>
      <c r="G102" s="28"/>
      <c r="H102" s="81">
        <v>0</v>
      </c>
      <c r="I102" s="82">
        <v>313.2631578947368</v>
      </c>
      <c r="M102" s="2">
        <v>475</v>
      </c>
    </row>
    <row r="103" spans="2:13" ht="12.75">
      <c r="B103" s="281"/>
      <c r="H103" s="7">
        <v>0</v>
      </c>
      <c r="I103" s="32">
        <v>0</v>
      </c>
      <c r="M103" s="2">
        <v>475</v>
      </c>
    </row>
    <row r="104" spans="1:13" s="83" customFormat="1" ht="12.75">
      <c r="A104" s="21"/>
      <c r="B104" s="283">
        <v>144000</v>
      </c>
      <c r="C104" s="21" t="s">
        <v>241</v>
      </c>
      <c r="D104" s="21"/>
      <c r="E104" s="21"/>
      <c r="F104" s="256"/>
      <c r="G104" s="28"/>
      <c r="H104" s="81">
        <v>0</v>
      </c>
      <c r="I104" s="82">
        <v>303.1578947368421</v>
      </c>
      <c r="M104" s="2">
        <v>475</v>
      </c>
    </row>
    <row r="105" spans="2:13" ht="12.75">
      <c r="B105" s="281"/>
      <c r="H105" s="7">
        <v>0</v>
      </c>
      <c r="I105" s="32">
        <v>0</v>
      </c>
      <c r="M105" s="2">
        <v>475</v>
      </c>
    </row>
    <row r="106" spans="1:13" s="83" customFormat="1" ht="12.75">
      <c r="A106" s="21"/>
      <c r="B106" s="283">
        <v>100000</v>
      </c>
      <c r="C106" s="21" t="s">
        <v>261</v>
      </c>
      <c r="D106" s="21"/>
      <c r="E106" s="21"/>
      <c r="F106" s="256"/>
      <c r="G106" s="28"/>
      <c r="H106" s="81">
        <v>0</v>
      </c>
      <c r="I106" s="82">
        <v>210.52631578947367</v>
      </c>
      <c r="M106" s="2">
        <v>475</v>
      </c>
    </row>
    <row r="107" spans="2:13" ht="12.75">
      <c r="B107" s="281"/>
      <c r="H107" s="7">
        <v>0</v>
      </c>
      <c r="I107" s="32">
        <v>0</v>
      </c>
      <c r="M107" s="2">
        <v>475</v>
      </c>
    </row>
    <row r="108" spans="1:13" s="83" customFormat="1" ht="12.75">
      <c r="A108" s="21"/>
      <c r="B108" s="283">
        <v>17550</v>
      </c>
      <c r="C108" s="21" t="s">
        <v>263</v>
      </c>
      <c r="D108" s="21"/>
      <c r="E108" s="21"/>
      <c r="F108" s="256"/>
      <c r="G108" s="28"/>
      <c r="H108" s="81">
        <v>0</v>
      </c>
      <c r="I108" s="82">
        <v>36.94736842105263</v>
      </c>
      <c r="M108" s="2">
        <v>475</v>
      </c>
    </row>
    <row r="109" spans="1:13" s="25" customFormat="1" ht="12.75">
      <c r="A109" s="22"/>
      <c r="B109" s="282"/>
      <c r="C109" s="22"/>
      <c r="D109" s="22"/>
      <c r="E109" s="22"/>
      <c r="F109" s="241"/>
      <c r="G109" s="40"/>
      <c r="H109" s="7">
        <v>0</v>
      </c>
      <c r="I109" s="32">
        <v>0</v>
      </c>
      <c r="M109" s="2">
        <v>475</v>
      </c>
    </row>
    <row r="110" spans="1:13" s="83" customFormat="1" ht="12.75">
      <c r="A110" s="21"/>
      <c r="B110" s="283">
        <v>1000</v>
      </c>
      <c r="C110" s="21" t="s">
        <v>278</v>
      </c>
      <c r="D110" s="21"/>
      <c r="E110" s="21"/>
      <c r="F110" s="256"/>
      <c r="G110" s="28"/>
      <c r="H110" s="81">
        <v>0</v>
      </c>
      <c r="I110" s="82">
        <v>2.1052631578947367</v>
      </c>
      <c r="M110" s="2">
        <v>475</v>
      </c>
    </row>
    <row r="111" spans="8:13" ht="13.5" customHeight="1">
      <c r="H111" s="7">
        <v>0</v>
      </c>
      <c r="I111" s="32">
        <v>0</v>
      </c>
      <c r="M111" s="2">
        <v>475</v>
      </c>
    </row>
    <row r="112" spans="1:13" s="83" customFormat="1" ht="12.75">
      <c r="A112" s="21"/>
      <c r="B112" s="295">
        <v>140000</v>
      </c>
      <c r="C112" s="21"/>
      <c r="D112" s="21" t="s">
        <v>1204</v>
      </c>
      <c r="E112" s="21"/>
      <c r="F112" s="256"/>
      <c r="G112" s="28"/>
      <c r="H112" s="81"/>
      <c r="I112" s="82"/>
      <c r="M112" s="84"/>
    </row>
    <row r="113" spans="2:13" ht="12.75">
      <c r="B113" s="294"/>
      <c r="I113" s="32"/>
      <c r="M113" s="2"/>
    </row>
    <row r="114" spans="1:13" s="83" customFormat="1" ht="12.75">
      <c r="A114" s="21"/>
      <c r="B114" s="295">
        <v>570000</v>
      </c>
      <c r="C114" s="21" t="s">
        <v>280</v>
      </c>
      <c r="D114" s="21"/>
      <c r="E114" s="21"/>
      <c r="F114" s="256"/>
      <c r="G114" s="28"/>
      <c r="H114" s="81">
        <v>0</v>
      </c>
      <c r="I114" s="82">
        <v>1200</v>
      </c>
      <c r="M114" s="2">
        <v>475</v>
      </c>
    </row>
    <row r="115" spans="2:13" ht="12.75">
      <c r="B115" s="294"/>
      <c r="H115" s="7">
        <v>0</v>
      </c>
      <c r="I115" s="32">
        <v>0</v>
      </c>
      <c r="M115" s="2">
        <v>475</v>
      </c>
    </row>
    <row r="116" spans="1:13" s="83" customFormat="1" ht="12.75">
      <c r="A116" s="21"/>
      <c r="B116" s="295">
        <v>6090</v>
      </c>
      <c r="C116" s="21" t="s">
        <v>292</v>
      </c>
      <c r="D116" s="21"/>
      <c r="E116" s="21"/>
      <c r="F116" s="256"/>
      <c r="G116" s="28"/>
      <c r="H116" s="81">
        <v>0</v>
      </c>
      <c r="I116" s="82">
        <v>12.821052631578947</v>
      </c>
      <c r="M116" s="2">
        <v>475</v>
      </c>
    </row>
    <row r="117" spans="8:13" ht="12.75">
      <c r="H117" s="7">
        <v>0</v>
      </c>
      <c r="I117" s="32">
        <v>0</v>
      </c>
      <c r="M117" s="2">
        <v>475</v>
      </c>
    </row>
    <row r="118" spans="1:13" ht="12.75">
      <c r="A118" s="21"/>
      <c r="B118" s="307">
        <v>829570</v>
      </c>
      <c r="C118" s="21" t="s">
        <v>303</v>
      </c>
      <c r="D118" s="21"/>
      <c r="E118" s="21"/>
      <c r="F118" s="256"/>
      <c r="G118" s="28"/>
      <c r="H118" s="81">
        <v>0</v>
      </c>
      <c r="I118" s="82">
        <v>1746.463157894737</v>
      </c>
      <c r="J118" s="83"/>
      <c r="K118" s="83"/>
      <c r="L118" s="83"/>
      <c r="M118" s="2">
        <v>475</v>
      </c>
    </row>
    <row r="119" spans="8:13" ht="12.75">
      <c r="H119" s="7">
        <v>0</v>
      </c>
      <c r="I119" s="32">
        <v>0</v>
      </c>
      <c r="M119" s="2">
        <v>475</v>
      </c>
    </row>
    <row r="120" spans="8:13" ht="12.75">
      <c r="H120" s="7">
        <v>0</v>
      </c>
      <c r="I120" s="32">
        <v>0</v>
      </c>
      <c r="M120" s="2">
        <v>475</v>
      </c>
    </row>
    <row r="121" spans="8:13" ht="12.75">
      <c r="H121" s="7">
        <v>0</v>
      </c>
      <c r="I121" s="32">
        <v>0</v>
      </c>
      <c r="M121" s="2">
        <v>475</v>
      </c>
    </row>
    <row r="122" spans="8:13" ht="12.75">
      <c r="H122" s="7">
        <v>0</v>
      </c>
      <c r="I122" s="32">
        <v>0</v>
      </c>
      <c r="M122" s="2">
        <v>475</v>
      </c>
    </row>
    <row r="123" spans="1:13" ht="13.5" thickBot="1">
      <c r="A123" s="67"/>
      <c r="B123" s="68">
        <v>1543034</v>
      </c>
      <c r="C123" s="70"/>
      <c r="D123" s="102" t="s">
        <v>20</v>
      </c>
      <c r="E123" s="67"/>
      <c r="F123" s="122"/>
      <c r="G123" s="71"/>
      <c r="H123" s="72">
        <v>-1543034</v>
      </c>
      <c r="I123" s="73">
        <v>3248.4926315789476</v>
      </c>
      <c r="J123" s="74"/>
      <c r="K123" s="74"/>
      <c r="L123" s="74"/>
      <c r="M123" s="2">
        <v>475</v>
      </c>
    </row>
    <row r="124" spans="2:13" ht="12.75">
      <c r="B124" s="42"/>
      <c r="C124" s="43"/>
      <c r="D124" s="22"/>
      <c r="E124" s="43"/>
      <c r="G124" s="41"/>
      <c r="H124" s="7">
        <v>0</v>
      </c>
      <c r="I124" s="32">
        <v>0</v>
      </c>
      <c r="M124" s="2">
        <v>475</v>
      </c>
    </row>
    <row r="125" spans="2:13" ht="12.75">
      <c r="B125" s="44"/>
      <c r="C125" s="22"/>
      <c r="D125" s="22"/>
      <c r="E125" s="45"/>
      <c r="G125" s="46"/>
      <c r="H125" s="7">
        <v>0</v>
      </c>
      <c r="I125" s="32">
        <v>0</v>
      </c>
      <c r="M125" s="2">
        <v>475</v>
      </c>
    </row>
    <row r="126" spans="1:13" s="83" customFormat="1" ht="12.75">
      <c r="A126" s="21"/>
      <c r="B126" s="283">
        <v>202500</v>
      </c>
      <c r="C126" s="21" t="s">
        <v>0</v>
      </c>
      <c r="D126" s="21"/>
      <c r="E126" s="21"/>
      <c r="F126" s="256"/>
      <c r="G126" s="28"/>
      <c r="H126" s="81">
        <v>0</v>
      </c>
      <c r="I126" s="82">
        <v>426.3157894736842</v>
      </c>
      <c r="M126" s="2">
        <v>475</v>
      </c>
    </row>
    <row r="127" spans="2:13" ht="12.75">
      <c r="B127" s="281"/>
      <c r="H127" s="7">
        <v>0</v>
      </c>
      <c r="I127" s="32">
        <v>0</v>
      </c>
      <c r="M127" s="2">
        <v>475</v>
      </c>
    </row>
    <row r="128" spans="1:13" s="83" customFormat="1" ht="12.75">
      <c r="A128" s="21"/>
      <c r="B128" s="283">
        <v>113300</v>
      </c>
      <c r="C128" s="21"/>
      <c r="D128" s="21"/>
      <c r="E128" s="21" t="s">
        <v>239</v>
      </c>
      <c r="F128" s="256"/>
      <c r="G128" s="28"/>
      <c r="H128" s="81">
        <v>0</v>
      </c>
      <c r="I128" s="82">
        <v>238.52631578947367</v>
      </c>
      <c r="M128" s="2">
        <v>475</v>
      </c>
    </row>
    <row r="129" spans="8:13" ht="12.75">
      <c r="H129" s="7">
        <v>0</v>
      </c>
      <c r="I129" s="32">
        <v>0</v>
      </c>
      <c r="M129" s="2">
        <v>475</v>
      </c>
    </row>
    <row r="130" spans="8:13" ht="12.75">
      <c r="H130" s="7">
        <v>0</v>
      </c>
      <c r="I130" s="32">
        <v>0</v>
      </c>
      <c r="M130" s="2">
        <v>475</v>
      </c>
    </row>
    <row r="131" spans="2:13" ht="12.75">
      <c r="B131" s="8"/>
      <c r="H131" s="7">
        <v>0</v>
      </c>
      <c r="I131" s="32">
        <v>0</v>
      </c>
      <c r="M131" s="2">
        <v>475</v>
      </c>
    </row>
    <row r="132" spans="1:13" s="83" customFormat="1" ht="12.75">
      <c r="A132" s="21"/>
      <c r="B132" s="300">
        <v>240000</v>
      </c>
      <c r="C132" s="105" t="s">
        <v>379</v>
      </c>
      <c r="D132" s="21"/>
      <c r="E132" s="21"/>
      <c r="F132" s="256"/>
      <c r="G132" s="28"/>
      <c r="H132" s="81">
        <v>-240000</v>
      </c>
      <c r="I132" s="82">
        <v>505.2631578947368</v>
      </c>
      <c r="M132" s="2">
        <v>475</v>
      </c>
    </row>
    <row r="133" spans="1:13" s="25" customFormat="1" ht="12.75">
      <c r="A133" s="22"/>
      <c r="B133" s="310" t="s">
        <v>1224</v>
      </c>
      <c r="C133" s="22"/>
      <c r="D133" s="22"/>
      <c r="E133" s="22"/>
      <c r="F133" s="40"/>
      <c r="G133" s="241"/>
      <c r="H133" s="39"/>
      <c r="I133" s="174">
        <v>0</v>
      </c>
      <c r="M133" s="2">
        <v>475</v>
      </c>
    </row>
    <row r="134" spans="2:13" ht="12.75">
      <c r="B134" s="191"/>
      <c r="H134" s="7">
        <v>0</v>
      </c>
      <c r="I134" s="32">
        <v>0</v>
      </c>
      <c r="M134" s="2">
        <v>475</v>
      </c>
    </row>
    <row r="135" spans="1:13" s="83" customFormat="1" ht="12.75">
      <c r="A135" s="21"/>
      <c r="B135" s="301">
        <v>45000</v>
      </c>
      <c r="C135" s="21"/>
      <c r="D135" s="21"/>
      <c r="E135" s="112" t="s">
        <v>1196</v>
      </c>
      <c r="F135" s="256"/>
      <c r="G135" s="28"/>
      <c r="H135" s="81">
        <v>0</v>
      </c>
      <c r="I135" s="82">
        <v>94.73684210526316</v>
      </c>
      <c r="M135" s="2">
        <v>475</v>
      </c>
    </row>
    <row r="136" spans="2:13" ht="12.75">
      <c r="B136" s="191"/>
      <c r="H136" s="7">
        <v>0</v>
      </c>
      <c r="I136" s="32">
        <v>0</v>
      </c>
      <c r="K136" s="25"/>
      <c r="M136" s="2">
        <v>475</v>
      </c>
    </row>
    <row r="137" spans="1:13" s="83" customFormat="1" ht="12.75">
      <c r="A137" s="21"/>
      <c r="B137" s="299">
        <v>30000</v>
      </c>
      <c r="C137" s="21"/>
      <c r="D137" s="21"/>
      <c r="E137" s="112" t="s">
        <v>695</v>
      </c>
      <c r="F137" s="256"/>
      <c r="G137" s="28"/>
      <c r="H137" s="81"/>
      <c r="I137" s="82">
        <v>63.1578947368421</v>
      </c>
      <c r="M137" s="2">
        <v>475</v>
      </c>
    </row>
    <row r="138" spans="2:13" ht="12.75">
      <c r="B138" s="191"/>
      <c r="H138" s="7">
        <v>0</v>
      </c>
      <c r="I138" s="32">
        <v>0</v>
      </c>
      <c r="K138" s="25"/>
      <c r="M138" s="2">
        <v>475</v>
      </c>
    </row>
    <row r="139" spans="1:13" s="83" customFormat="1" ht="12.75">
      <c r="A139" s="21"/>
      <c r="B139" s="299">
        <v>5000</v>
      </c>
      <c r="C139" s="21"/>
      <c r="D139" s="21"/>
      <c r="E139" s="112" t="s">
        <v>384</v>
      </c>
      <c r="F139" s="256"/>
      <c r="G139" s="28"/>
      <c r="H139" s="81"/>
      <c r="I139" s="82">
        <v>10.526315789473685</v>
      </c>
      <c r="M139" s="2">
        <v>475</v>
      </c>
    </row>
    <row r="140" spans="2:13" ht="12.75">
      <c r="B140" s="191"/>
      <c r="H140" s="39">
        <v>0</v>
      </c>
      <c r="I140" s="32">
        <v>0</v>
      </c>
      <c r="K140" s="25"/>
      <c r="M140" s="2">
        <v>475</v>
      </c>
    </row>
    <row r="141" spans="1:13" s="83" customFormat="1" ht="12.75">
      <c r="A141" s="21"/>
      <c r="B141" s="301">
        <v>60000</v>
      </c>
      <c r="C141" s="21"/>
      <c r="D141" s="21"/>
      <c r="E141" s="112" t="s">
        <v>1195</v>
      </c>
      <c r="F141" s="256"/>
      <c r="G141" s="28"/>
      <c r="H141" s="81"/>
      <c r="I141" s="82">
        <v>126.3157894736842</v>
      </c>
      <c r="M141" s="2">
        <v>475</v>
      </c>
    </row>
    <row r="142" spans="2:13" ht="12.75">
      <c r="B142" s="191"/>
      <c r="H142" s="39">
        <v>0</v>
      </c>
      <c r="I142" s="32">
        <v>0</v>
      </c>
      <c r="K142" s="25"/>
      <c r="M142" s="2">
        <v>475</v>
      </c>
    </row>
    <row r="143" spans="1:13" s="83" customFormat="1" ht="12.75">
      <c r="A143" s="21"/>
      <c r="B143" s="299">
        <v>95000</v>
      </c>
      <c r="C143" s="21"/>
      <c r="D143" s="21"/>
      <c r="E143" s="112" t="s">
        <v>389</v>
      </c>
      <c r="F143" s="256"/>
      <c r="G143" s="28"/>
      <c r="H143" s="81"/>
      <c r="I143" s="82">
        <v>200</v>
      </c>
      <c r="M143" s="2">
        <v>475</v>
      </c>
    </row>
    <row r="144" spans="2:13" ht="12.75">
      <c r="B144" s="191"/>
      <c r="H144" s="7">
        <v>0</v>
      </c>
      <c r="I144" s="32">
        <v>0</v>
      </c>
      <c r="K144" s="25"/>
      <c r="M144" s="2">
        <v>475</v>
      </c>
    </row>
    <row r="145" spans="1:13" s="83" customFormat="1" ht="12.75">
      <c r="A145" s="21"/>
      <c r="B145" s="299">
        <v>5000</v>
      </c>
      <c r="C145" s="21"/>
      <c r="D145" s="21"/>
      <c r="E145" s="112" t="s">
        <v>392</v>
      </c>
      <c r="F145" s="256"/>
      <c r="G145" s="28"/>
      <c r="H145" s="81"/>
      <c r="I145" s="82">
        <v>10.526315789473685</v>
      </c>
      <c r="M145" s="2">
        <v>475</v>
      </c>
    </row>
    <row r="146" spans="2:13" ht="12.75">
      <c r="B146" s="191"/>
      <c r="H146" s="7">
        <v>0</v>
      </c>
      <c r="I146" s="32">
        <v>0</v>
      </c>
      <c r="K146" s="25"/>
      <c r="M146" s="2">
        <v>475</v>
      </c>
    </row>
    <row r="147" spans="2:13" ht="12.75">
      <c r="B147" s="191"/>
      <c r="H147" s="7">
        <v>0</v>
      </c>
      <c r="I147" s="32">
        <v>0</v>
      </c>
      <c r="K147" s="25"/>
      <c r="M147" s="2">
        <v>475</v>
      </c>
    </row>
    <row r="148" spans="2:13" ht="12.75">
      <c r="B148" s="191"/>
      <c r="H148" s="7">
        <v>0</v>
      </c>
      <c r="I148" s="32">
        <v>0</v>
      </c>
      <c r="K148" s="25"/>
      <c r="M148" s="2">
        <v>475</v>
      </c>
    </row>
    <row r="149" spans="1:13" s="83" customFormat="1" ht="12.75">
      <c r="A149" s="21"/>
      <c r="B149" s="300">
        <v>5000</v>
      </c>
      <c r="C149" s="105" t="s">
        <v>393</v>
      </c>
      <c r="D149" s="21"/>
      <c r="E149" s="21"/>
      <c r="F149" s="256"/>
      <c r="G149" s="28"/>
      <c r="H149" s="81">
        <v>-5000</v>
      </c>
      <c r="I149" s="82">
        <v>10.526315789473685</v>
      </c>
      <c r="M149" s="2">
        <v>475</v>
      </c>
    </row>
    <row r="150" spans="2:13" ht="12.75">
      <c r="B150" s="191"/>
      <c r="H150" s="7">
        <v>0</v>
      </c>
      <c r="I150" s="32">
        <v>0</v>
      </c>
      <c r="K150" s="25"/>
      <c r="M150" s="2">
        <v>475</v>
      </c>
    </row>
    <row r="151" spans="1:13" s="83" customFormat="1" ht="12.75">
      <c r="A151" s="21"/>
      <c r="B151" s="299">
        <v>5000</v>
      </c>
      <c r="C151" s="21"/>
      <c r="D151" s="21"/>
      <c r="E151" s="21" t="s">
        <v>395</v>
      </c>
      <c r="F151" s="256"/>
      <c r="G151" s="28"/>
      <c r="H151" s="81"/>
      <c r="I151" s="82">
        <v>10.526315789473685</v>
      </c>
      <c r="M151" s="2">
        <v>475</v>
      </c>
    </row>
    <row r="152" spans="8:13" ht="12.75">
      <c r="H152" s="7">
        <v>0</v>
      </c>
      <c r="I152" s="32">
        <v>0</v>
      </c>
      <c r="M152" s="2">
        <v>475</v>
      </c>
    </row>
    <row r="153" spans="8:13" ht="12.75">
      <c r="H153" s="7">
        <v>0</v>
      </c>
      <c r="I153" s="32">
        <v>0</v>
      </c>
      <c r="M153" s="2">
        <v>475</v>
      </c>
    </row>
    <row r="154" spans="1:13" s="83" customFormat="1" ht="12.75">
      <c r="A154" s="21"/>
      <c r="B154" s="283">
        <v>91210</v>
      </c>
      <c r="C154" s="21"/>
      <c r="D154" s="21"/>
      <c r="E154" s="21" t="s">
        <v>263</v>
      </c>
      <c r="F154" s="256"/>
      <c r="G154" s="28"/>
      <c r="H154" s="81">
        <v>0</v>
      </c>
      <c r="I154" s="82">
        <v>192.02105263157895</v>
      </c>
      <c r="M154" s="2">
        <v>475</v>
      </c>
    </row>
    <row r="155" spans="8:13" ht="12.75">
      <c r="H155" s="7">
        <v>0</v>
      </c>
      <c r="I155" s="32">
        <v>0</v>
      </c>
      <c r="M155" s="2">
        <v>475</v>
      </c>
    </row>
    <row r="156" spans="1:13" s="83" customFormat="1" ht="12.75">
      <c r="A156" s="21"/>
      <c r="B156" s="233">
        <v>269584</v>
      </c>
      <c r="C156" s="21"/>
      <c r="D156" s="21"/>
      <c r="E156" s="21" t="s">
        <v>426</v>
      </c>
      <c r="F156" s="256"/>
      <c r="G156" s="28"/>
      <c r="H156" s="81">
        <v>0</v>
      </c>
      <c r="I156" s="82">
        <v>567.5452631578947</v>
      </c>
      <c r="M156" s="2">
        <v>475</v>
      </c>
    </row>
    <row r="157" spans="2:13" ht="12.75">
      <c r="B157" s="223"/>
      <c r="H157" s="7">
        <v>0</v>
      </c>
      <c r="I157" s="32">
        <v>0</v>
      </c>
      <c r="M157" s="2">
        <v>475</v>
      </c>
    </row>
    <row r="158" spans="1:13" ht="12.75">
      <c r="A158" s="21"/>
      <c r="B158" s="233">
        <v>621440</v>
      </c>
      <c r="C158" s="21" t="s">
        <v>434</v>
      </c>
      <c r="D158" s="21"/>
      <c r="E158" s="21"/>
      <c r="F158" s="179"/>
      <c r="G158" s="28"/>
      <c r="H158" s="116">
        <v>0</v>
      </c>
      <c r="I158" s="82">
        <v>1308.2947368421053</v>
      </c>
      <c r="J158" s="83"/>
      <c r="K158" s="83"/>
      <c r="L158" s="83"/>
      <c r="M158" s="2">
        <v>475</v>
      </c>
    </row>
    <row r="159" spans="8:13" ht="12.75">
      <c r="H159" s="7">
        <v>0</v>
      </c>
      <c r="I159" s="32">
        <v>0</v>
      </c>
      <c r="M159" s="2">
        <v>475</v>
      </c>
    </row>
    <row r="160" spans="8:13" ht="12.75">
      <c r="H160" s="7">
        <v>0</v>
      </c>
      <c r="I160" s="32">
        <v>0</v>
      </c>
      <c r="M160" s="2">
        <v>475</v>
      </c>
    </row>
    <row r="161" spans="8:13" ht="12.75">
      <c r="H161" s="7">
        <v>0</v>
      </c>
      <c r="I161" s="32">
        <v>0</v>
      </c>
      <c r="M161" s="2">
        <v>475</v>
      </c>
    </row>
    <row r="162" spans="8:13" ht="12.75">
      <c r="H162" s="7">
        <v>0</v>
      </c>
      <c r="I162" s="32">
        <v>0</v>
      </c>
      <c r="M162" s="2">
        <v>475</v>
      </c>
    </row>
    <row r="163" spans="1:13" ht="13.5" thickBot="1">
      <c r="A163" s="70"/>
      <c r="B163" s="297">
        <v>233500</v>
      </c>
      <c r="C163" s="70"/>
      <c r="D163" s="76" t="s">
        <v>21</v>
      </c>
      <c r="E163" s="67"/>
      <c r="F163" s="122"/>
      <c r="G163" s="71"/>
      <c r="H163" s="117">
        <v>-233500</v>
      </c>
      <c r="I163" s="118">
        <v>491.57894736842104</v>
      </c>
      <c r="J163" s="74"/>
      <c r="K163" s="74"/>
      <c r="L163" s="74"/>
      <c r="M163" s="2">
        <v>475</v>
      </c>
    </row>
    <row r="164" spans="1:13" s="25" customFormat="1" ht="12.75">
      <c r="A164" s="22"/>
      <c r="B164" s="298"/>
      <c r="C164" s="22"/>
      <c r="D164" s="22"/>
      <c r="E164" s="22"/>
      <c r="F164" s="78"/>
      <c r="G164" s="40"/>
      <c r="H164" s="7">
        <v>0</v>
      </c>
      <c r="I164" s="32">
        <v>0</v>
      </c>
      <c r="M164" s="2">
        <v>475</v>
      </c>
    </row>
    <row r="165" spans="2:13" ht="12.75">
      <c r="B165" s="191"/>
      <c r="C165" s="22"/>
      <c r="D165" s="22"/>
      <c r="H165" s="7">
        <v>0</v>
      </c>
      <c r="I165" s="32">
        <v>0</v>
      </c>
      <c r="M165" s="2">
        <v>475</v>
      </c>
    </row>
    <row r="166" spans="1:13" s="83" customFormat="1" ht="12.75">
      <c r="A166" s="21"/>
      <c r="B166" s="299">
        <v>24500</v>
      </c>
      <c r="C166" s="21" t="s">
        <v>33</v>
      </c>
      <c r="D166" s="21"/>
      <c r="E166" s="21" t="s">
        <v>437</v>
      </c>
      <c r="F166" s="256"/>
      <c r="G166" s="28"/>
      <c r="H166" s="81">
        <v>0</v>
      </c>
      <c r="I166" s="82">
        <v>51.578947368421055</v>
      </c>
      <c r="M166" s="2">
        <v>475</v>
      </c>
    </row>
    <row r="167" spans="2:13" ht="12.75">
      <c r="B167" s="191"/>
      <c r="D167" s="22"/>
      <c r="H167" s="7">
        <v>0</v>
      </c>
      <c r="I167" s="32">
        <v>0</v>
      </c>
      <c r="M167" s="2">
        <v>475</v>
      </c>
    </row>
    <row r="168" spans="1:13" s="83" customFormat="1" ht="12.75">
      <c r="A168" s="21"/>
      <c r="B168" s="299">
        <v>42500</v>
      </c>
      <c r="C168" s="21" t="s">
        <v>0</v>
      </c>
      <c r="D168" s="21"/>
      <c r="E168" s="21" t="s">
        <v>1197</v>
      </c>
      <c r="F168" s="256"/>
      <c r="G168" s="28"/>
      <c r="H168" s="81"/>
      <c r="I168" s="82">
        <v>89.47368421052632</v>
      </c>
      <c r="M168" s="2">
        <v>475</v>
      </c>
    </row>
    <row r="169" spans="2:13" ht="12.75">
      <c r="B169" s="191"/>
      <c r="D169" s="22"/>
      <c r="H169" s="7">
        <v>0</v>
      </c>
      <c r="I169" s="32">
        <v>0</v>
      </c>
      <c r="M169" s="2">
        <v>475</v>
      </c>
    </row>
    <row r="170" spans="1:13" s="83" customFormat="1" ht="12.75">
      <c r="A170" s="21"/>
      <c r="B170" s="299">
        <v>91500</v>
      </c>
      <c r="C170" s="21" t="s">
        <v>0</v>
      </c>
      <c r="D170" s="21"/>
      <c r="E170" s="21" t="s">
        <v>1198</v>
      </c>
      <c r="F170" s="256"/>
      <c r="G170" s="28"/>
      <c r="H170" s="81"/>
      <c r="I170" s="82">
        <v>192.6315789473684</v>
      </c>
      <c r="M170" s="2">
        <v>475</v>
      </c>
    </row>
    <row r="171" spans="2:13" ht="12.75">
      <c r="B171" s="191"/>
      <c r="D171" s="22"/>
      <c r="H171" s="7">
        <v>0</v>
      </c>
      <c r="I171" s="32">
        <v>0</v>
      </c>
      <c r="M171" s="2">
        <v>475</v>
      </c>
    </row>
    <row r="172" spans="1:13" ht="12.75">
      <c r="A172" s="21"/>
      <c r="B172" s="299">
        <v>75000</v>
      </c>
      <c r="C172" s="21" t="s">
        <v>1</v>
      </c>
      <c r="D172" s="21"/>
      <c r="E172" s="21"/>
      <c r="F172" s="256"/>
      <c r="G172" s="28"/>
      <c r="H172" s="116">
        <v>0</v>
      </c>
      <c r="I172" s="82">
        <v>157.89473684210526</v>
      </c>
      <c r="J172" s="83"/>
      <c r="K172" s="83"/>
      <c r="L172" s="83"/>
      <c r="M172" s="2">
        <v>475</v>
      </c>
    </row>
    <row r="173" spans="4:13" ht="12.75">
      <c r="D173" s="22"/>
      <c r="H173" s="7">
        <v>0</v>
      </c>
      <c r="I173" s="32">
        <v>0</v>
      </c>
      <c r="M173" s="2">
        <v>475</v>
      </c>
    </row>
    <row r="174" spans="8:13" ht="12.75">
      <c r="H174" s="7">
        <v>0</v>
      </c>
      <c r="I174" s="32">
        <v>0</v>
      </c>
      <c r="M174" s="2">
        <v>475</v>
      </c>
    </row>
    <row r="175" spans="8:13" ht="12.75">
      <c r="H175" s="7">
        <v>0</v>
      </c>
      <c r="I175" s="32">
        <v>0</v>
      </c>
      <c r="M175" s="2">
        <v>475</v>
      </c>
    </row>
    <row r="176" spans="8:13" ht="12.75">
      <c r="H176" s="7">
        <v>0</v>
      </c>
      <c r="I176" s="32">
        <v>0</v>
      </c>
      <c r="M176" s="2">
        <v>475</v>
      </c>
    </row>
    <row r="177" spans="1:13" ht="13.5" thickBot="1">
      <c r="A177" s="70"/>
      <c r="B177" s="291">
        <v>932900</v>
      </c>
      <c r="C177" s="70"/>
      <c r="D177" s="76" t="s">
        <v>23</v>
      </c>
      <c r="E177" s="70"/>
      <c r="F177" s="122"/>
      <c r="G177" s="71"/>
      <c r="H177" s="117">
        <v>-932900</v>
      </c>
      <c r="I177" s="118">
        <v>1964</v>
      </c>
      <c r="J177" s="74"/>
      <c r="K177" s="74"/>
      <c r="L177" s="74"/>
      <c r="M177" s="2">
        <v>475</v>
      </c>
    </row>
    <row r="178" spans="2:13" ht="12.75">
      <c r="B178" s="292"/>
      <c r="H178" s="7">
        <v>0</v>
      </c>
      <c r="I178" s="32">
        <v>0</v>
      </c>
      <c r="M178" s="2">
        <v>475</v>
      </c>
    </row>
    <row r="179" spans="2:13" ht="12.75">
      <c r="B179" s="292"/>
      <c r="H179" s="7">
        <v>0</v>
      </c>
      <c r="I179" s="32">
        <v>0</v>
      </c>
      <c r="M179" s="2">
        <v>475</v>
      </c>
    </row>
    <row r="180" spans="1:13" s="83" customFormat="1" ht="12.75">
      <c r="A180" s="21"/>
      <c r="B180" s="293">
        <v>113500</v>
      </c>
      <c r="C180" s="21" t="s">
        <v>0</v>
      </c>
      <c r="D180" s="21"/>
      <c r="E180" s="21"/>
      <c r="F180" s="256"/>
      <c r="G180" s="28"/>
      <c r="H180" s="81">
        <v>0</v>
      </c>
      <c r="I180" s="82">
        <v>238.94736842105263</v>
      </c>
      <c r="M180" s="2">
        <v>475</v>
      </c>
    </row>
    <row r="181" spans="2:13" ht="12.75">
      <c r="B181" s="292"/>
      <c r="H181" s="7">
        <v>0</v>
      </c>
      <c r="I181" s="32">
        <v>0</v>
      </c>
      <c r="M181" s="2">
        <v>475</v>
      </c>
    </row>
    <row r="182" spans="1:13" s="83" customFormat="1" ht="12.75">
      <c r="A182" s="21"/>
      <c r="B182" s="293">
        <v>19400</v>
      </c>
      <c r="C182" s="21" t="s">
        <v>239</v>
      </c>
      <c r="D182" s="21"/>
      <c r="E182" s="21"/>
      <c r="F182" s="256"/>
      <c r="G182" s="28"/>
      <c r="H182" s="81">
        <v>0</v>
      </c>
      <c r="I182" s="82">
        <v>40.8421052631579</v>
      </c>
      <c r="M182" s="2">
        <v>475</v>
      </c>
    </row>
    <row r="183" spans="2:13" ht="12.75">
      <c r="B183" s="292"/>
      <c r="H183" s="7">
        <v>0</v>
      </c>
      <c r="I183" s="32">
        <v>0</v>
      </c>
      <c r="M183" s="2">
        <v>475</v>
      </c>
    </row>
    <row r="184" spans="1:13" ht="12.75">
      <c r="A184" s="21"/>
      <c r="B184" s="293">
        <v>800000</v>
      </c>
      <c r="C184" s="21" t="s">
        <v>434</v>
      </c>
      <c r="D184" s="21"/>
      <c r="E184" s="21"/>
      <c r="F184" s="179"/>
      <c r="G184" s="28"/>
      <c r="H184" s="81">
        <v>0</v>
      </c>
      <c r="I184" s="82">
        <v>1684.2105263157894</v>
      </c>
      <c r="J184" s="83"/>
      <c r="K184" s="83"/>
      <c r="L184" s="83"/>
      <c r="M184" s="2">
        <v>475</v>
      </c>
    </row>
    <row r="185" spans="8:13" ht="12.75">
      <c r="H185" s="7">
        <v>0</v>
      </c>
      <c r="I185" s="32">
        <v>0</v>
      </c>
      <c r="M185" s="2">
        <v>475</v>
      </c>
    </row>
    <row r="186" spans="8:13" ht="12.75">
      <c r="H186" s="7">
        <v>0</v>
      </c>
      <c r="I186" s="32">
        <v>0</v>
      </c>
      <c r="M186" s="2">
        <v>475</v>
      </c>
    </row>
    <row r="187" spans="8:13" ht="12.75">
      <c r="H187" s="7">
        <v>0</v>
      </c>
      <c r="I187" s="32">
        <v>0</v>
      </c>
      <c r="M187" s="2">
        <v>475</v>
      </c>
    </row>
    <row r="188" spans="8:13" ht="12.75">
      <c r="H188" s="7">
        <v>0</v>
      </c>
      <c r="I188" s="32">
        <v>0</v>
      </c>
      <c r="M188" s="2">
        <v>475</v>
      </c>
    </row>
    <row r="189" spans="1:13" ht="13.5" thickBot="1">
      <c r="A189" s="70"/>
      <c r="B189" s="75">
        <v>1125063</v>
      </c>
      <c r="C189" s="67"/>
      <c r="D189" s="69" t="s">
        <v>263</v>
      </c>
      <c r="E189" s="67"/>
      <c r="F189" s="122"/>
      <c r="G189" s="71"/>
      <c r="H189" s="117">
        <v>-1125063</v>
      </c>
      <c r="I189" s="73">
        <v>2368.553684210526</v>
      </c>
      <c r="J189" s="74"/>
      <c r="K189" s="74"/>
      <c r="L189" s="74"/>
      <c r="M189" s="2">
        <v>475</v>
      </c>
    </row>
    <row r="190" spans="8:13" ht="12.75">
      <c r="H190" s="7">
        <v>0</v>
      </c>
      <c r="I190" s="32">
        <v>0</v>
      </c>
      <c r="M190" s="2">
        <v>475</v>
      </c>
    </row>
    <row r="191" spans="2:13" ht="12.75">
      <c r="B191" s="10"/>
      <c r="H191" s="7">
        <v>0</v>
      </c>
      <c r="I191" s="32">
        <v>0</v>
      </c>
      <c r="M191" s="2">
        <v>475</v>
      </c>
    </row>
    <row r="192" spans="1:13" s="83" customFormat="1" ht="12.75">
      <c r="A192" s="21"/>
      <c r="B192" s="283">
        <v>208500</v>
      </c>
      <c r="C192" s="21" t="s">
        <v>0</v>
      </c>
      <c r="D192" s="21"/>
      <c r="E192" s="21"/>
      <c r="F192" s="256"/>
      <c r="G192" s="28"/>
      <c r="H192" s="81">
        <v>0</v>
      </c>
      <c r="I192" s="82">
        <v>438.94736842105266</v>
      </c>
      <c r="M192" s="2">
        <v>475</v>
      </c>
    </row>
    <row r="193" spans="2:13" ht="12.75">
      <c r="B193" s="281"/>
      <c r="H193" s="7">
        <v>0</v>
      </c>
      <c r="I193" s="32">
        <v>0</v>
      </c>
      <c r="M193" s="2">
        <v>475</v>
      </c>
    </row>
    <row r="194" spans="1:13" s="83" customFormat="1" ht="12.75">
      <c r="A194" s="21"/>
      <c r="B194" s="283">
        <v>81400</v>
      </c>
      <c r="C194" s="21"/>
      <c r="D194" s="21"/>
      <c r="E194" s="21" t="s">
        <v>239</v>
      </c>
      <c r="F194" s="256"/>
      <c r="G194" s="28"/>
      <c r="H194" s="81">
        <v>0</v>
      </c>
      <c r="I194" s="82">
        <v>171.3684210526316</v>
      </c>
      <c r="M194" s="2">
        <v>475</v>
      </c>
    </row>
    <row r="195" spans="2:13" ht="12.75">
      <c r="B195" s="281"/>
      <c r="H195" s="7">
        <v>0</v>
      </c>
      <c r="I195" s="32">
        <v>0</v>
      </c>
      <c r="M195" s="2">
        <v>475</v>
      </c>
    </row>
    <row r="196" spans="1:13" s="83" customFormat="1" ht="12.75">
      <c r="A196" s="21"/>
      <c r="B196" s="283">
        <v>303544</v>
      </c>
      <c r="C196" s="21"/>
      <c r="D196" s="21"/>
      <c r="E196" s="21" t="s">
        <v>263</v>
      </c>
      <c r="F196" s="256"/>
      <c r="G196" s="28"/>
      <c r="H196" s="81">
        <v>0</v>
      </c>
      <c r="I196" s="82">
        <v>639.04</v>
      </c>
      <c r="M196" s="2">
        <v>475</v>
      </c>
    </row>
    <row r="197" spans="8:13" ht="12.75">
      <c r="H197" s="7">
        <v>0</v>
      </c>
      <c r="I197" s="32">
        <v>0</v>
      </c>
      <c r="M197" s="2">
        <v>475</v>
      </c>
    </row>
    <row r="198" spans="1:13" s="83" customFormat="1" ht="12.75">
      <c r="A198" s="21"/>
      <c r="B198" s="283">
        <v>93568</v>
      </c>
      <c r="C198" s="21" t="s">
        <v>611</v>
      </c>
      <c r="D198" s="21"/>
      <c r="E198" s="21"/>
      <c r="F198" s="256"/>
      <c r="G198" s="28"/>
      <c r="H198" s="81">
        <v>0</v>
      </c>
      <c r="I198" s="82">
        <v>196.98526315789474</v>
      </c>
      <c r="M198" s="2">
        <v>475</v>
      </c>
    </row>
    <row r="199" spans="8:13" ht="12.75">
      <c r="H199" s="7">
        <v>0</v>
      </c>
      <c r="I199" s="32">
        <v>0</v>
      </c>
      <c r="M199" s="2">
        <v>475</v>
      </c>
    </row>
    <row r="200" spans="1:13" s="83" customFormat="1" ht="12.75">
      <c r="A200" s="21"/>
      <c r="B200" s="295">
        <v>25000</v>
      </c>
      <c r="C200" s="21" t="s">
        <v>652</v>
      </c>
      <c r="D200" s="21"/>
      <c r="E200" s="21"/>
      <c r="F200" s="256"/>
      <c r="G200" s="28"/>
      <c r="H200" s="81">
        <v>0</v>
      </c>
      <c r="I200" s="82">
        <v>52.63157894736842</v>
      </c>
      <c r="M200" s="2">
        <v>475</v>
      </c>
    </row>
    <row r="201" spans="2:13" ht="12.75">
      <c r="B201" s="294"/>
      <c r="H201" s="7">
        <v>0</v>
      </c>
      <c r="I201" s="32">
        <v>0</v>
      </c>
      <c r="M201" s="2">
        <v>475</v>
      </c>
    </row>
    <row r="202" spans="1:13" ht="12.75">
      <c r="A202" s="21"/>
      <c r="B202" s="295">
        <v>20511</v>
      </c>
      <c r="C202" s="21" t="s">
        <v>653</v>
      </c>
      <c r="D202" s="21"/>
      <c r="E202" s="21"/>
      <c r="F202" s="179"/>
      <c r="G202" s="28"/>
      <c r="H202" s="81">
        <v>0</v>
      </c>
      <c r="I202" s="82">
        <v>43.18105263157895</v>
      </c>
      <c r="J202" s="83"/>
      <c r="K202" s="83"/>
      <c r="L202" s="83"/>
      <c r="M202" s="2">
        <v>475</v>
      </c>
    </row>
    <row r="203" spans="2:13" ht="12.75">
      <c r="B203" s="294"/>
      <c r="H203" s="7">
        <v>0</v>
      </c>
      <c r="I203" s="32">
        <v>0</v>
      </c>
      <c r="M203" s="2">
        <v>475</v>
      </c>
    </row>
    <row r="204" spans="1:13" s="83" customFormat="1" ht="12.75">
      <c r="A204" s="21"/>
      <c r="B204" s="295">
        <v>36640</v>
      </c>
      <c r="C204" s="21"/>
      <c r="D204" s="21"/>
      <c r="E204" s="21" t="s">
        <v>657</v>
      </c>
      <c r="F204" s="256"/>
      <c r="G204" s="28"/>
      <c r="H204" s="81">
        <v>0</v>
      </c>
      <c r="I204" s="82">
        <v>77.13684210526316</v>
      </c>
      <c r="M204" s="2">
        <v>475</v>
      </c>
    </row>
    <row r="205" spans="8:13" ht="12.75">
      <c r="H205" s="7">
        <v>0</v>
      </c>
      <c r="I205" s="32">
        <v>0</v>
      </c>
      <c r="M205" s="2">
        <v>475</v>
      </c>
    </row>
    <row r="206" spans="1:13" ht="12.75">
      <c r="A206" s="21"/>
      <c r="B206" s="293">
        <v>355900</v>
      </c>
      <c r="C206" s="21" t="s">
        <v>434</v>
      </c>
      <c r="D206" s="21"/>
      <c r="E206" s="21"/>
      <c r="F206" s="179"/>
      <c r="G206" s="28"/>
      <c r="H206" s="116">
        <v>0</v>
      </c>
      <c r="I206" s="82">
        <v>749.2631578947369</v>
      </c>
      <c r="J206" s="83"/>
      <c r="K206" s="83"/>
      <c r="L206" s="83"/>
      <c r="M206" s="2">
        <v>475</v>
      </c>
    </row>
    <row r="207" spans="8:13" ht="12.75">
      <c r="H207" s="7">
        <v>0</v>
      </c>
      <c r="I207" s="32">
        <v>0</v>
      </c>
      <c r="M207" s="2">
        <v>475</v>
      </c>
    </row>
    <row r="208" spans="8:13" ht="12.75">
      <c r="H208" s="7">
        <v>0</v>
      </c>
      <c r="I208" s="32">
        <v>0</v>
      </c>
      <c r="M208" s="2">
        <v>475</v>
      </c>
    </row>
    <row r="209" spans="8:13" ht="12.75">
      <c r="H209" s="7">
        <v>0</v>
      </c>
      <c r="I209" s="32">
        <v>0</v>
      </c>
      <c r="M209" s="2">
        <v>475</v>
      </c>
    </row>
    <row r="210" spans="8:13" ht="12.75">
      <c r="H210" s="7">
        <v>0</v>
      </c>
      <c r="I210" s="32">
        <v>0</v>
      </c>
      <c r="M210" s="2">
        <v>475</v>
      </c>
    </row>
    <row r="211" spans="1:13" s="124" customFormat="1" ht="13.5" thickBot="1">
      <c r="A211" s="70"/>
      <c r="B211" s="68">
        <v>9770553</v>
      </c>
      <c r="C211" s="76" t="s">
        <v>685</v>
      </c>
      <c r="D211" s="70"/>
      <c r="E211" s="67"/>
      <c r="F211" s="122"/>
      <c r="G211" s="71"/>
      <c r="H211" s="72">
        <v>-9770553</v>
      </c>
      <c r="I211" s="73">
        <v>20569.585263157896</v>
      </c>
      <c r="J211" s="123"/>
      <c r="K211" s="74">
        <v>475</v>
      </c>
      <c r="L211" s="74"/>
      <c r="M211" s="2">
        <v>475</v>
      </c>
    </row>
    <row r="212" spans="1:13" s="124" customFormat="1" ht="12.75">
      <c r="A212" s="1"/>
      <c r="B212" s="42"/>
      <c r="C212" s="22"/>
      <c r="D212" s="22"/>
      <c r="E212" s="45"/>
      <c r="F212" s="125"/>
      <c r="G212" s="46"/>
      <c r="H212" s="7"/>
      <c r="I212" s="32"/>
      <c r="J212" s="32"/>
      <c r="K212" s="2">
        <v>475</v>
      </c>
      <c r="L212"/>
      <c r="M212" s="2">
        <v>475</v>
      </c>
    </row>
    <row r="213" spans="1:13" s="124" customFormat="1" ht="12.75">
      <c r="A213" s="22"/>
      <c r="B213" s="126" t="s">
        <v>659</v>
      </c>
      <c r="C213" s="127" t="s">
        <v>660</v>
      </c>
      <c r="D213" s="127"/>
      <c r="E213" s="127"/>
      <c r="F213" s="128"/>
      <c r="G213" s="129"/>
      <c r="H213" s="130"/>
      <c r="I213" s="131" t="s">
        <v>16</v>
      </c>
      <c r="J213" s="132"/>
      <c r="K213" s="2">
        <v>475</v>
      </c>
      <c r="L213"/>
      <c r="M213" s="2">
        <v>475</v>
      </c>
    </row>
    <row r="214" spans="1:13" s="83" customFormat="1" ht="12.75">
      <c r="A214" s="133"/>
      <c r="B214" s="134">
        <v>4058322</v>
      </c>
      <c r="C214" s="135" t="s">
        <v>662</v>
      </c>
      <c r="D214" s="135" t="s">
        <v>661</v>
      </c>
      <c r="E214" s="135" t="s">
        <v>686</v>
      </c>
      <c r="F214" s="128"/>
      <c r="G214" s="136"/>
      <c r="H214" s="130">
        <v>-4058322</v>
      </c>
      <c r="I214" s="131">
        <v>8543.835789473684</v>
      </c>
      <c r="J214" s="132"/>
      <c r="K214" s="2">
        <v>475</v>
      </c>
      <c r="L214" s="137"/>
      <c r="M214" s="2">
        <v>475</v>
      </c>
    </row>
    <row r="215" spans="1:13" ht="12.75">
      <c r="A215" s="133"/>
      <c r="B215" s="138">
        <v>1276741</v>
      </c>
      <c r="C215" s="139" t="s">
        <v>663</v>
      </c>
      <c r="D215" s="140" t="s">
        <v>661</v>
      </c>
      <c r="E215" s="140" t="s">
        <v>686</v>
      </c>
      <c r="F215" s="128"/>
      <c r="G215" s="136"/>
      <c r="H215" s="141">
        <v>-5335063</v>
      </c>
      <c r="I215" s="131">
        <v>2687.875789473684</v>
      </c>
      <c r="J215" s="132"/>
      <c r="K215" s="2">
        <v>475</v>
      </c>
      <c r="L215" s="137"/>
      <c r="M215" s="2">
        <v>475</v>
      </c>
    </row>
    <row r="216" spans="1:13" s="149" customFormat="1" ht="12.75">
      <c r="A216" s="142"/>
      <c r="B216" s="143">
        <v>2113096</v>
      </c>
      <c r="C216" s="144" t="s">
        <v>664</v>
      </c>
      <c r="D216" s="144" t="s">
        <v>661</v>
      </c>
      <c r="E216" s="144" t="s">
        <v>686</v>
      </c>
      <c r="F216" s="145"/>
      <c r="G216" s="146"/>
      <c r="H216" s="141">
        <v>-7448159</v>
      </c>
      <c r="I216" s="131">
        <v>4448.623157894737</v>
      </c>
      <c r="J216" s="147"/>
      <c r="K216" s="2">
        <v>475</v>
      </c>
      <c r="L216" s="148"/>
      <c r="M216" s="2">
        <v>475</v>
      </c>
    </row>
    <row r="217" spans="1:13" s="158" customFormat="1" ht="12.75">
      <c r="A217" s="151"/>
      <c r="B217" s="152">
        <v>2322394</v>
      </c>
      <c r="C217" s="153" t="s">
        <v>665</v>
      </c>
      <c r="D217" s="153" t="s">
        <v>661</v>
      </c>
      <c r="E217" s="153" t="s">
        <v>686</v>
      </c>
      <c r="F217" s="154"/>
      <c r="G217" s="155"/>
      <c r="H217" s="141">
        <v>-9770553</v>
      </c>
      <c r="I217" s="150">
        <v>4889.250526315789</v>
      </c>
      <c r="J217" s="156"/>
      <c r="K217" s="2">
        <v>475</v>
      </c>
      <c r="L217" s="157"/>
      <c r="M217" s="2">
        <v>475</v>
      </c>
    </row>
    <row r="218" spans="1:13" ht="12.75">
      <c r="A218" s="22"/>
      <c r="B218" s="63">
        <v>9770553</v>
      </c>
      <c r="C218" s="159" t="s">
        <v>666</v>
      </c>
      <c r="D218" s="160"/>
      <c r="E218" s="160"/>
      <c r="F218" s="128"/>
      <c r="G218" s="161"/>
      <c r="H218" s="141">
        <v>-17218712</v>
      </c>
      <c r="I218" s="131">
        <v>20569.585263157896</v>
      </c>
      <c r="J218" s="162"/>
      <c r="K218" s="2">
        <v>475</v>
      </c>
      <c r="M218" s="2">
        <v>475</v>
      </c>
    </row>
    <row r="219" spans="2:13" ht="12.75">
      <c r="B219" s="51"/>
      <c r="I219" s="32"/>
      <c r="K219" s="2"/>
      <c r="M219" s="2"/>
    </row>
    <row r="220" spans="1:13" s="163" customFormat="1" ht="12.75">
      <c r="A220" s="133"/>
      <c r="B220" s="42"/>
      <c r="C220" s="133"/>
      <c r="D220" s="133"/>
      <c r="E220" s="133"/>
      <c r="F220" s="164"/>
      <c r="G220" s="165"/>
      <c r="H220" s="7"/>
      <c r="I220" s="166"/>
      <c r="J220" s="166"/>
      <c r="K220" s="167"/>
      <c r="L220" s="168"/>
      <c r="M220" s="167"/>
    </row>
    <row r="221" spans="1:13" s="163" customFormat="1" ht="12.75">
      <c r="A221" s="133"/>
      <c r="B221" s="42"/>
      <c r="C221" s="133"/>
      <c r="D221" s="133"/>
      <c r="E221" s="133"/>
      <c r="F221" s="164"/>
      <c r="G221" s="165"/>
      <c r="H221" s="7"/>
      <c r="I221" s="166"/>
      <c r="J221" s="166"/>
      <c r="K221" s="167"/>
      <c r="L221" s="168"/>
      <c r="M221" s="167"/>
    </row>
    <row r="222" spans="1:13" s="163" customFormat="1" ht="12.75">
      <c r="A222" s="133"/>
      <c r="B222" s="42"/>
      <c r="C222" s="133"/>
      <c r="D222" s="133"/>
      <c r="E222" s="133"/>
      <c r="F222" s="164"/>
      <c r="G222" s="165"/>
      <c r="H222" s="7"/>
      <c r="I222" s="166"/>
      <c r="J222" s="166"/>
      <c r="K222" s="167"/>
      <c r="L222" s="168"/>
      <c r="M222" s="167"/>
    </row>
    <row r="223" spans="1:13" s="175" customFormat="1" ht="12.75">
      <c r="A223" s="22"/>
      <c r="B223" s="169">
        <v>2428938</v>
      </c>
      <c r="C223" s="170" t="s">
        <v>677</v>
      </c>
      <c r="D223" s="170" t="s">
        <v>678</v>
      </c>
      <c r="E223" s="171"/>
      <c r="F223" s="164"/>
      <c r="G223" s="172"/>
      <c r="H223" s="173">
        <v>-2428938</v>
      </c>
      <c r="I223" s="32">
        <v>5783.185714285714</v>
      </c>
      <c r="J223" s="174"/>
      <c r="K223" s="50">
        <v>420</v>
      </c>
      <c r="L223" s="25"/>
      <c r="M223" s="50">
        <v>420</v>
      </c>
    </row>
    <row r="224" spans="1:13" ht="12.75">
      <c r="A224" s="22"/>
      <c r="B224" s="169">
        <v>2186776</v>
      </c>
      <c r="C224" s="170" t="s">
        <v>677</v>
      </c>
      <c r="D224" s="170" t="s">
        <v>668</v>
      </c>
      <c r="E224" s="171"/>
      <c r="F224" s="164"/>
      <c r="G224" s="172"/>
      <c r="H224" s="173">
        <v>-4615714</v>
      </c>
      <c r="I224" s="32">
        <v>5269.339759036145</v>
      </c>
      <c r="J224" s="174"/>
      <c r="K224" s="50">
        <v>415</v>
      </c>
      <c r="L224" s="25"/>
      <c r="M224" s="50">
        <v>415</v>
      </c>
    </row>
    <row r="225" spans="1:13" s="83" customFormat="1" ht="12.75">
      <c r="A225" s="22"/>
      <c r="B225" s="169">
        <v>1309165</v>
      </c>
      <c r="C225" s="170" t="s">
        <v>677</v>
      </c>
      <c r="D225" s="170" t="s">
        <v>669</v>
      </c>
      <c r="E225" s="171"/>
      <c r="F225" s="164"/>
      <c r="G225" s="172"/>
      <c r="H225" s="173">
        <v>-5924879</v>
      </c>
      <c r="I225" s="32">
        <v>2975.375</v>
      </c>
      <c r="J225" s="174"/>
      <c r="K225" s="50">
        <v>440</v>
      </c>
      <c r="L225" s="25"/>
      <c r="M225" s="50">
        <v>440</v>
      </c>
    </row>
    <row r="226" spans="1:13" s="25" customFormat="1" ht="12.75">
      <c r="A226" s="22"/>
      <c r="B226" s="169">
        <v>-28842700</v>
      </c>
      <c r="C226" s="170" t="s">
        <v>677</v>
      </c>
      <c r="D226" s="170" t="s">
        <v>679</v>
      </c>
      <c r="E226" s="171"/>
      <c r="F226" s="164"/>
      <c r="G226" s="172"/>
      <c r="H226" s="173">
        <v>22917821</v>
      </c>
      <c r="I226" s="32">
        <v>-64094.88888888889</v>
      </c>
      <c r="J226" s="174"/>
      <c r="K226" s="50">
        <v>450</v>
      </c>
      <c r="M226" s="50">
        <v>450</v>
      </c>
    </row>
    <row r="227" spans="1:13" s="25" customFormat="1" ht="12.75">
      <c r="A227" s="22"/>
      <c r="B227" s="169">
        <v>2847585</v>
      </c>
      <c r="C227" s="170" t="s">
        <v>677</v>
      </c>
      <c r="D227" s="170" t="s">
        <v>670</v>
      </c>
      <c r="E227" s="171"/>
      <c r="F227" s="164"/>
      <c r="G227" s="172"/>
      <c r="H227" s="173">
        <v>-8772464</v>
      </c>
      <c r="I227" s="32">
        <v>6327.966666666666</v>
      </c>
      <c r="J227" s="174"/>
      <c r="K227" s="50">
        <v>450</v>
      </c>
      <c r="M227" s="50">
        <v>450</v>
      </c>
    </row>
    <row r="228" spans="1:13" s="25" customFormat="1" ht="12.75">
      <c r="A228" s="22"/>
      <c r="B228" s="169">
        <v>3986925</v>
      </c>
      <c r="C228" s="170" t="s">
        <v>677</v>
      </c>
      <c r="D228" s="170" t="s">
        <v>671</v>
      </c>
      <c r="E228" s="171"/>
      <c r="F228" s="164"/>
      <c r="G228" s="172"/>
      <c r="H228" s="173">
        <v>18930896</v>
      </c>
      <c r="I228" s="32">
        <v>7973.85</v>
      </c>
      <c r="J228" s="174"/>
      <c r="K228" s="50">
        <v>500</v>
      </c>
      <c r="M228" s="50">
        <v>500</v>
      </c>
    </row>
    <row r="229" spans="1:13" s="25" customFormat="1" ht="12.75">
      <c r="A229" s="22"/>
      <c r="B229" s="169">
        <v>4009688</v>
      </c>
      <c r="C229" s="170" t="s">
        <v>677</v>
      </c>
      <c r="D229" s="170" t="s">
        <v>672</v>
      </c>
      <c r="E229" s="171"/>
      <c r="F229" s="164"/>
      <c r="G229" s="172"/>
      <c r="H229" s="173">
        <v>-12782152</v>
      </c>
      <c r="I229" s="32">
        <v>7862.133333333333</v>
      </c>
      <c r="J229" s="174"/>
      <c r="K229" s="50">
        <v>510</v>
      </c>
      <c r="M229" s="50">
        <v>510</v>
      </c>
    </row>
    <row r="230" spans="1:13" s="25" customFormat="1" ht="12.75">
      <c r="A230" s="22"/>
      <c r="B230" s="169">
        <v>1926705</v>
      </c>
      <c r="C230" s="170" t="s">
        <v>677</v>
      </c>
      <c r="D230" s="170" t="s">
        <v>673</v>
      </c>
      <c r="E230" s="171"/>
      <c r="F230" s="164"/>
      <c r="G230" s="172"/>
      <c r="H230" s="173">
        <v>17004191</v>
      </c>
      <c r="I230" s="32">
        <v>4013.96875</v>
      </c>
      <c r="J230" s="174"/>
      <c r="K230" s="50">
        <v>480</v>
      </c>
      <c r="M230" s="50">
        <v>480</v>
      </c>
    </row>
    <row r="231" spans="1:13" s="25" customFormat="1" ht="12.75">
      <c r="A231" s="22"/>
      <c r="B231" s="169">
        <v>2579050</v>
      </c>
      <c r="C231" s="170" t="s">
        <v>677</v>
      </c>
      <c r="D231" s="170" t="s">
        <v>680</v>
      </c>
      <c r="E231" s="171"/>
      <c r="F231" s="164"/>
      <c r="G231" s="172"/>
      <c r="H231" s="173">
        <v>-15361202</v>
      </c>
      <c r="I231" s="32">
        <v>5158.1</v>
      </c>
      <c r="J231" s="174"/>
      <c r="K231" s="50">
        <v>500</v>
      </c>
      <c r="M231" s="50">
        <v>500</v>
      </c>
    </row>
    <row r="232" spans="1:13" s="25" customFormat="1" ht="12.75">
      <c r="A232" s="22"/>
      <c r="B232" s="169">
        <v>3974955</v>
      </c>
      <c r="C232" s="170" t="s">
        <v>677</v>
      </c>
      <c r="D232" s="170" t="s">
        <v>681</v>
      </c>
      <c r="E232" s="171"/>
      <c r="F232" s="164"/>
      <c r="G232" s="172"/>
      <c r="H232" s="173">
        <v>13029236</v>
      </c>
      <c r="I232" s="32">
        <v>7718.359223300971</v>
      </c>
      <c r="J232" s="174"/>
      <c r="K232" s="50">
        <v>515</v>
      </c>
      <c r="M232" s="50">
        <v>515</v>
      </c>
    </row>
    <row r="233" spans="1:13" s="25" customFormat="1" ht="12.75">
      <c r="A233" s="22"/>
      <c r="B233" s="169">
        <v>3105900</v>
      </c>
      <c r="C233" s="170" t="s">
        <v>677</v>
      </c>
      <c r="D233" s="170" t="s">
        <v>675</v>
      </c>
      <c r="E233" s="171"/>
      <c r="F233" s="164"/>
      <c r="G233" s="172"/>
      <c r="H233" s="173">
        <v>-18467102</v>
      </c>
      <c r="I233" s="32">
        <v>6150.297029702971</v>
      </c>
      <c r="J233" s="174"/>
      <c r="K233" s="50">
        <v>505</v>
      </c>
      <c r="M233" s="50">
        <v>505</v>
      </c>
    </row>
    <row r="234" spans="1:13" s="25" customFormat="1" ht="12.75">
      <c r="A234" s="22"/>
      <c r="B234" s="169">
        <v>2565550</v>
      </c>
      <c r="C234" s="170" t="s">
        <v>677</v>
      </c>
      <c r="D234" s="170" t="s">
        <v>676</v>
      </c>
      <c r="E234" s="171"/>
      <c r="F234" s="164"/>
      <c r="G234" s="172"/>
      <c r="H234" s="173">
        <v>10463686</v>
      </c>
      <c r="I234" s="32">
        <v>5235.816326530612</v>
      </c>
      <c r="J234" s="174"/>
      <c r="K234" s="50">
        <v>490</v>
      </c>
      <c r="M234" s="50">
        <v>490</v>
      </c>
    </row>
    <row r="235" spans="1:13" s="25" customFormat="1" ht="12.75">
      <c r="A235" s="22"/>
      <c r="B235" s="169">
        <v>4058322</v>
      </c>
      <c r="C235" s="170" t="s">
        <v>677</v>
      </c>
      <c r="D235" s="170" t="s">
        <v>689</v>
      </c>
      <c r="E235" s="171"/>
      <c r="F235" s="164"/>
      <c r="G235" s="172"/>
      <c r="H235" s="173">
        <v>-22525424</v>
      </c>
      <c r="I235" s="32">
        <v>8543.835789473684</v>
      </c>
      <c r="J235" s="174"/>
      <c r="K235" s="50">
        <v>475</v>
      </c>
      <c r="M235" s="50">
        <v>475</v>
      </c>
    </row>
    <row r="236" spans="1:13" s="25" customFormat="1" ht="12.75">
      <c r="A236" s="21"/>
      <c r="B236" s="176">
        <v>6136859</v>
      </c>
      <c r="C236" s="177" t="s">
        <v>677</v>
      </c>
      <c r="D236" s="177" t="s">
        <v>690</v>
      </c>
      <c r="E236" s="178"/>
      <c r="F236" s="179"/>
      <c r="G236" s="180"/>
      <c r="H236" s="181">
        <v>-12061738</v>
      </c>
      <c r="I236" s="82">
        <v>12919.703157894737</v>
      </c>
      <c r="J236" s="182"/>
      <c r="K236" s="84">
        <v>475</v>
      </c>
      <c r="L236" s="83"/>
      <c r="M236" s="84">
        <v>475</v>
      </c>
    </row>
    <row r="237" spans="1:13" s="25" customFormat="1" ht="12.75">
      <c r="A237" s="1"/>
      <c r="B237" s="51"/>
      <c r="C237" s="1"/>
      <c r="D237" s="1"/>
      <c r="E237" s="1"/>
      <c r="F237" s="78"/>
      <c r="G237" s="37"/>
      <c r="H237" s="7"/>
      <c r="I237" s="32"/>
      <c r="J237"/>
      <c r="K237"/>
      <c r="L237"/>
      <c r="M237" s="2"/>
    </row>
    <row r="238" spans="1:13" s="25" customFormat="1" ht="12.75">
      <c r="A238" s="151"/>
      <c r="B238" s="51"/>
      <c r="C238" s="183"/>
      <c r="D238" s="183"/>
      <c r="E238" s="151"/>
      <c r="F238" s="164"/>
      <c r="G238" s="184"/>
      <c r="H238" s="185"/>
      <c r="I238" s="186"/>
      <c r="J238" s="187"/>
      <c r="K238" s="188"/>
      <c r="L238" s="157"/>
      <c r="M238" s="188"/>
    </row>
    <row r="239" spans="1:13" s="25" customFormat="1" ht="12.75">
      <c r="A239" s="22"/>
      <c r="B239" s="42"/>
      <c r="C239" s="189"/>
      <c r="D239" s="189"/>
      <c r="E239" s="189"/>
      <c r="F239" s="164"/>
      <c r="G239" s="190"/>
      <c r="H239" s="39"/>
      <c r="I239" s="174"/>
      <c r="J239" s="174"/>
      <c r="K239" s="50"/>
      <c r="M239" s="50"/>
    </row>
    <row r="240" spans="1:13" s="25" customFormat="1" ht="12.75">
      <c r="A240" s="133"/>
      <c r="B240" s="191">
        <v>2363440</v>
      </c>
      <c r="C240" s="192" t="s">
        <v>663</v>
      </c>
      <c r="D240" s="192" t="s">
        <v>670</v>
      </c>
      <c r="E240" s="133"/>
      <c r="F240" s="164"/>
      <c r="G240" s="165"/>
      <c r="H240" s="173">
        <v>-2363440</v>
      </c>
      <c r="I240" s="193">
        <v>5252.0888888888885</v>
      </c>
      <c r="J240" s="166"/>
      <c r="K240" s="50">
        <v>440</v>
      </c>
      <c r="M240" s="50">
        <v>450</v>
      </c>
    </row>
    <row r="241" spans="1:13" s="25" customFormat="1" ht="12.75">
      <c r="A241" s="133"/>
      <c r="B241" s="191">
        <v>2731850</v>
      </c>
      <c r="C241" s="192" t="s">
        <v>663</v>
      </c>
      <c r="D241" s="192" t="s">
        <v>671</v>
      </c>
      <c r="E241" s="133"/>
      <c r="F241" s="164"/>
      <c r="G241" s="165"/>
      <c r="H241" s="173">
        <v>-5095290</v>
      </c>
      <c r="I241" s="193">
        <v>5463.7</v>
      </c>
      <c r="J241" s="166"/>
      <c r="K241" s="50">
        <v>500</v>
      </c>
      <c r="M241" s="50">
        <v>500</v>
      </c>
    </row>
    <row r="242" spans="1:13" s="25" customFormat="1" ht="12.75">
      <c r="A242" s="133"/>
      <c r="B242" s="191">
        <v>2547660</v>
      </c>
      <c r="C242" s="192" t="s">
        <v>663</v>
      </c>
      <c r="D242" s="192" t="s">
        <v>672</v>
      </c>
      <c r="E242" s="133"/>
      <c r="F242" s="164"/>
      <c r="G242" s="165"/>
      <c r="H242" s="173">
        <v>-7642950</v>
      </c>
      <c r="I242" s="193">
        <v>4995.411764705882</v>
      </c>
      <c r="J242" s="166"/>
      <c r="K242" s="50">
        <v>510</v>
      </c>
      <c r="M242" s="50">
        <v>510</v>
      </c>
    </row>
    <row r="243" spans="1:13" s="65" customFormat="1" ht="12.75">
      <c r="A243" s="133"/>
      <c r="B243" s="191">
        <v>-22485249</v>
      </c>
      <c r="C243" s="192" t="s">
        <v>663</v>
      </c>
      <c r="D243" s="192" t="s">
        <v>667</v>
      </c>
      <c r="E243" s="133"/>
      <c r="F243" s="164"/>
      <c r="G243" s="165"/>
      <c r="H243" s="173">
        <v>14842299</v>
      </c>
      <c r="I243" s="193">
        <v>-46844.26875</v>
      </c>
      <c r="J243" s="166"/>
      <c r="K243" s="50">
        <v>480</v>
      </c>
      <c r="L243" s="25"/>
      <c r="M243" s="50">
        <v>480</v>
      </c>
    </row>
    <row r="244" spans="1:13" s="65" customFormat="1" ht="12.75">
      <c r="A244" s="133"/>
      <c r="B244" s="191">
        <v>2065650</v>
      </c>
      <c r="C244" s="192" t="s">
        <v>663</v>
      </c>
      <c r="D244" s="192" t="s">
        <v>673</v>
      </c>
      <c r="E244" s="133"/>
      <c r="F244" s="164"/>
      <c r="G244" s="165"/>
      <c r="H244" s="173">
        <v>12776649</v>
      </c>
      <c r="I244" s="193">
        <v>4303.4375</v>
      </c>
      <c r="J244" s="166"/>
      <c r="K244" s="50">
        <v>480</v>
      </c>
      <c r="L244" s="25"/>
      <c r="M244" s="50">
        <v>480</v>
      </c>
    </row>
    <row r="245" spans="1:13" s="65" customFormat="1" ht="12.75">
      <c r="A245" s="133"/>
      <c r="B245" s="191">
        <v>2717243</v>
      </c>
      <c r="C245" s="192" t="s">
        <v>663</v>
      </c>
      <c r="D245" s="192" t="s">
        <v>674</v>
      </c>
      <c r="E245" s="133"/>
      <c r="F245" s="164"/>
      <c r="G245" s="165"/>
      <c r="H245" s="173">
        <v>10059406</v>
      </c>
      <c r="I245" s="193">
        <v>5434.486</v>
      </c>
      <c r="J245" s="166"/>
      <c r="K245" s="50">
        <v>500</v>
      </c>
      <c r="L245" s="25"/>
      <c r="M245" s="50">
        <v>500</v>
      </c>
    </row>
    <row r="246" spans="1:13" s="65" customFormat="1" ht="12.75">
      <c r="A246" s="133"/>
      <c r="B246" s="191">
        <v>2191475</v>
      </c>
      <c r="C246" s="192" t="s">
        <v>663</v>
      </c>
      <c r="D246" s="192" t="s">
        <v>681</v>
      </c>
      <c r="E246" s="133"/>
      <c r="F246" s="164"/>
      <c r="G246" s="165"/>
      <c r="H246" s="173">
        <v>7867931</v>
      </c>
      <c r="I246" s="193">
        <v>4255.291262135922</v>
      </c>
      <c r="J246" s="166"/>
      <c r="K246" s="50">
        <v>515</v>
      </c>
      <c r="L246" s="25"/>
      <c r="M246" s="50">
        <v>515</v>
      </c>
    </row>
    <row r="247" spans="1:13" s="65" customFormat="1" ht="12.75">
      <c r="A247" s="133"/>
      <c r="B247" s="191">
        <v>1854890</v>
      </c>
      <c r="C247" s="192" t="s">
        <v>663</v>
      </c>
      <c r="D247" s="192" t="s">
        <v>675</v>
      </c>
      <c r="E247" s="133"/>
      <c r="F247" s="164"/>
      <c r="G247" s="165"/>
      <c r="H247" s="173">
        <v>6013041</v>
      </c>
      <c r="I247" s="193">
        <v>3673.0495049504952</v>
      </c>
      <c r="J247" s="166"/>
      <c r="K247" s="50">
        <v>505</v>
      </c>
      <c r="L247" s="25"/>
      <c r="M247" s="50">
        <v>505</v>
      </c>
    </row>
    <row r="248" spans="1:13" s="65" customFormat="1" ht="12.75">
      <c r="A248" s="133"/>
      <c r="B248" s="191">
        <v>810931</v>
      </c>
      <c r="C248" s="192" t="s">
        <v>663</v>
      </c>
      <c r="D248" s="192" t="s">
        <v>676</v>
      </c>
      <c r="E248" s="133"/>
      <c r="F248" s="164"/>
      <c r="G248" s="165"/>
      <c r="H248" s="173">
        <v>5202110</v>
      </c>
      <c r="I248" s="193">
        <v>1654.961224489796</v>
      </c>
      <c r="J248" s="166"/>
      <c r="K248" s="50">
        <v>490</v>
      </c>
      <c r="L248" s="25"/>
      <c r="M248" s="50">
        <v>490</v>
      </c>
    </row>
    <row r="249" spans="1:13" s="65" customFormat="1" ht="12.75">
      <c r="A249" s="133"/>
      <c r="B249" s="191">
        <v>1276741</v>
      </c>
      <c r="C249" s="192" t="s">
        <v>663</v>
      </c>
      <c r="D249" s="192" t="s">
        <v>689</v>
      </c>
      <c r="E249" s="133"/>
      <c r="F249" s="164"/>
      <c r="G249" s="165"/>
      <c r="H249" s="173">
        <v>3925369</v>
      </c>
      <c r="I249" s="193">
        <v>2687.875789473684</v>
      </c>
      <c r="J249" s="166"/>
      <c r="K249" s="50">
        <v>475</v>
      </c>
      <c r="L249" s="25"/>
      <c r="M249" s="50">
        <v>475</v>
      </c>
    </row>
    <row r="250" spans="1:13" s="25" customFormat="1" ht="12.75">
      <c r="A250" s="194"/>
      <c r="B250" s="195">
        <v>-3925369</v>
      </c>
      <c r="C250" s="194" t="s">
        <v>663</v>
      </c>
      <c r="D250" s="194" t="s">
        <v>688</v>
      </c>
      <c r="E250" s="194"/>
      <c r="F250" s="179"/>
      <c r="G250" s="196"/>
      <c r="H250" s="181">
        <v>1561929</v>
      </c>
      <c r="I250" s="182">
        <v>-8263.934736842106</v>
      </c>
      <c r="J250" s="197"/>
      <c r="K250" s="84">
        <v>475</v>
      </c>
      <c r="L250" s="83"/>
      <c r="M250" s="84">
        <v>475</v>
      </c>
    </row>
    <row r="251" spans="1:13" ht="12.75">
      <c r="A251" s="22"/>
      <c r="B251" s="42"/>
      <c r="C251" s="189"/>
      <c r="D251" s="189"/>
      <c r="E251" s="189"/>
      <c r="F251" s="164"/>
      <c r="G251" s="190"/>
      <c r="H251" s="39"/>
      <c r="I251" s="174"/>
      <c r="J251" s="174"/>
      <c r="K251" s="50"/>
      <c r="L251" s="25"/>
      <c r="M251" s="50"/>
    </row>
    <row r="252" spans="2:6" ht="12.75">
      <c r="B252" s="51"/>
      <c r="F252" s="125"/>
    </row>
    <row r="253" spans="2:6" ht="12.75">
      <c r="B253" s="51"/>
      <c r="F253" s="125"/>
    </row>
    <row r="254" spans="1:13" ht="12.75">
      <c r="A254" s="198"/>
      <c r="B254" s="199">
        <v>-20489117</v>
      </c>
      <c r="C254" s="198" t="s">
        <v>664</v>
      </c>
      <c r="D254" s="198" t="s">
        <v>682</v>
      </c>
      <c r="E254" s="198"/>
      <c r="F254" s="200"/>
      <c r="G254" s="119"/>
      <c r="H254" s="201">
        <v>20489117</v>
      </c>
      <c r="I254" s="202">
        <v>-48783.61190476191</v>
      </c>
      <c r="J254" s="203"/>
      <c r="K254" s="204">
        <v>420</v>
      </c>
      <c r="L254" s="205"/>
      <c r="M254" s="204">
        <v>420</v>
      </c>
    </row>
    <row r="255" spans="1:13" ht="12.75">
      <c r="A255" s="198"/>
      <c r="B255" s="199">
        <v>999275</v>
      </c>
      <c r="C255" s="198" t="s">
        <v>664</v>
      </c>
      <c r="D255" s="198" t="s">
        <v>678</v>
      </c>
      <c r="E255" s="198"/>
      <c r="F255" s="200"/>
      <c r="G255" s="119"/>
      <c r="H255" s="201">
        <v>19489842</v>
      </c>
      <c r="I255" s="202">
        <v>2379.2261904761904</v>
      </c>
      <c r="J255" s="203"/>
      <c r="K255" s="204">
        <v>420</v>
      </c>
      <c r="L255" s="205"/>
      <c r="M255" s="204">
        <v>420</v>
      </c>
    </row>
    <row r="256" spans="1:13" s="206" customFormat="1" ht="12.75">
      <c r="A256" s="198"/>
      <c r="B256" s="199">
        <v>3013800</v>
      </c>
      <c r="C256" s="198" t="s">
        <v>664</v>
      </c>
      <c r="D256" s="198" t="s">
        <v>668</v>
      </c>
      <c r="E256" s="198"/>
      <c r="F256" s="200"/>
      <c r="G256" s="119"/>
      <c r="H256" s="201">
        <v>16476042</v>
      </c>
      <c r="I256" s="202">
        <v>7262.168674698795</v>
      </c>
      <c r="J256" s="203"/>
      <c r="K256" s="204">
        <v>415</v>
      </c>
      <c r="L256" s="205"/>
      <c r="M256" s="204">
        <v>415</v>
      </c>
    </row>
    <row r="257" spans="1:13" s="206" customFormat="1" ht="12.75">
      <c r="A257" s="198"/>
      <c r="B257" s="199">
        <v>1214992</v>
      </c>
      <c r="C257" s="198" t="s">
        <v>664</v>
      </c>
      <c r="D257" s="198" t="s">
        <v>669</v>
      </c>
      <c r="E257" s="198"/>
      <c r="F257" s="200"/>
      <c r="G257" s="119"/>
      <c r="H257" s="201">
        <v>15261050</v>
      </c>
      <c r="I257" s="202">
        <v>2761.3454545454547</v>
      </c>
      <c r="J257" s="203"/>
      <c r="K257" s="50">
        <v>440</v>
      </c>
      <c r="L257" s="25"/>
      <c r="M257" s="50">
        <v>440</v>
      </c>
    </row>
    <row r="258" spans="1:13" s="206" customFormat="1" ht="12.75">
      <c r="A258" s="198"/>
      <c r="B258" s="199">
        <v>1493250</v>
      </c>
      <c r="C258" s="198" t="s">
        <v>664</v>
      </c>
      <c r="D258" s="198" t="s">
        <v>670</v>
      </c>
      <c r="E258" s="198"/>
      <c r="F258" s="200"/>
      <c r="G258" s="119"/>
      <c r="H258" s="201">
        <v>13767800</v>
      </c>
      <c r="I258" s="202">
        <v>3318.3333333333335</v>
      </c>
      <c r="J258" s="203"/>
      <c r="K258" s="50">
        <v>450</v>
      </c>
      <c r="L258" s="25"/>
      <c r="M258" s="50">
        <v>450</v>
      </c>
    </row>
    <row r="259" spans="1:13" s="206" customFormat="1" ht="12.75">
      <c r="A259" s="198"/>
      <c r="B259" s="199">
        <v>1420200</v>
      </c>
      <c r="C259" s="198" t="s">
        <v>664</v>
      </c>
      <c r="D259" s="198" t="s">
        <v>671</v>
      </c>
      <c r="E259" s="198"/>
      <c r="F259" s="200"/>
      <c r="G259" s="119"/>
      <c r="H259" s="201">
        <v>12347600</v>
      </c>
      <c r="I259" s="202">
        <v>2840.4</v>
      </c>
      <c r="J259" s="203"/>
      <c r="K259" s="50">
        <v>500</v>
      </c>
      <c r="L259" s="25"/>
      <c r="M259" s="50">
        <v>500</v>
      </c>
    </row>
    <row r="260" spans="1:13" s="206" customFormat="1" ht="12.75">
      <c r="A260" s="198"/>
      <c r="B260" s="199">
        <v>1603300</v>
      </c>
      <c r="C260" s="198" t="s">
        <v>664</v>
      </c>
      <c r="D260" s="198" t="s">
        <v>672</v>
      </c>
      <c r="E260" s="198"/>
      <c r="F260" s="200"/>
      <c r="G260" s="119"/>
      <c r="H260" s="201">
        <v>10744300</v>
      </c>
      <c r="I260" s="202">
        <v>3143.725490196078</v>
      </c>
      <c r="J260" s="203"/>
      <c r="K260" s="50">
        <v>510</v>
      </c>
      <c r="L260" s="25"/>
      <c r="M260" s="50">
        <v>510</v>
      </c>
    </row>
    <row r="261" spans="1:13" s="206" customFormat="1" ht="12.75">
      <c r="A261" s="198"/>
      <c r="B261" s="207">
        <v>1470445</v>
      </c>
      <c r="C261" s="198" t="s">
        <v>664</v>
      </c>
      <c r="D261" s="198" t="s">
        <v>673</v>
      </c>
      <c r="E261" s="198"/>
      <c r="F261" s="200"/>
      <c r="G261" s="119"/>
      <c r="H261" s="201">
        <v>9273855</v>
      </c>
      <c r="I261" s="202">
        <v>3063.4270833333335</v>
      </c>
      <c r="J261" s="203"/>
      <c r="K261" s="50">
        <v>480</v>
      </c>
      <c r="L261" s="25"/>
      <c r="M261" s="50">
        <v>480</v>
      </c>
    </row>
    <row r="262" spans="1:13" s="206" customFormat="1" ht="12.75">
      <c r="A262" s="198"/>
      <c r="B262" s="199">
        <v>1775000</v>
      </c>
      <c r="C262" s="198" t="s">
        <v>664</v>
      </c>
      <c r="D262" s="198" t="s">
        <v>674</v>
      </c>
      <c r="E262" s="198"/>
      <c r="F262" s="200"/>
      <c r="G262" s="119"/>
      <c r="H262" s="201">
        <v>7498855</v>
      </c>
      <c r="I262" s="202">
        <v>3550</v>
      </c>
      <c r="J262" s="203"/>
      <c r="K262" s="50">
        <v>500</v>
      </c>
      <c r="L262" s="25"/>
      <c r="M262" s="50">
        <v>500</v>
      </c>
    </row>
    <row r="263" spans="1:13" s="206" customFormat="1" ht="12.75">
      <c r="A263" s="198"/>
      <c r="B263" s="199">
        <v>1775000</v>
      </c>
      <c r="C263" s="198" t="s">
        <v>664</v>
      </c>
      <c r="D263" s="198" t="s">
        <v>681</v>
      </c>
      <c r="E263" s="198"/>
      <c r="F263" s="200"/>
      <c r="G263" s="119"/>
      <c r="H263" s="201">
        <v>5723855</v>
      </c>
      <c r="I263" s="202">
        <v>3446.6019417475727</v>
      </c>
      <c r="J263" s="203"/>
      <c r="K263" s="50">
        <v>515</v>
      </c>
      <c r="L263" s="25"/>
      <c r="M263" s="50">
        <v>515</v>
      </c>
    </row>
    <row r="264" spans="1:13" s="206" customFormat="1" ht="12.75">
      <c r="A264" s="198"/>
      <c r="B264" s="199">
        <v>1775000</v>
      </c>
      <c r="C264" s="198" t="s">
        <v>664</v>
      </c>
      <c r="D264" s="198" t="s">
        <v>675</v>
      </c>
      <c r="E264" s="198"/>
      <c r="F264" s="200"/>
      <c r="G264" s="119"/>
      <c r="H264" s="201">
        <v>3948855</v>
      </c>
      <c r="I264" s="202">
        <v>3514.8514851485147</v>
      </c>
      <c r="J264" s="203"/>
      <c r="K264" s="50">
        <v>505</v>
      </c>
      <c r="L264" s="25"/>
      <c r="M264" s="50">
        <v>505</v>
      </c>
    </row>
    <row r="265" spans="1:13" s="206" customFormat="1" ht="12.75">
      <c r="A265" s="198"/>
      <c r="B265" s="199">
        <v>1835660</v>
      </c>
      <c r="C265" s="198" t="s">
        <v>664</v>
      </c>
      <c r="D265" s="198" t="s">
        <v>676</v>
      </c>
      <c r="E265" s="198"/>
      <c r="F265" s="200"/>
      <c r="G265" s="119"/>
      <c r="H265" s="201">
        <v>2113195</v>
      </c>
      <c r="I265" s="202">
        <v>3746.2448979591836</v>
      </c>
      <c r="J265" s="203"/>
      <c r="K265" s="50">
        <v>490</v>
      </c>
      <c r="L265" s="25"/>
      <c r="M265" s="50">
        <v>490</v>
      </c>
    </row>
    <row r="266" spans="1:13" s="206" customFormat="1" ht="12.75">
      <c r="A266" s="198"/>
      <c r="B266" s="199">
        <v>2113096</v>
      </c>
      <c r="C266" s="198" t="s">
        <v>664</v>
      </c>
      <c r="D266" s="198" t="s">
        <v>689</v>
      </c>
      <c r="E266" s="198"/>
      <c r="F266" s="200"/>
      <c r="G266" s="119"/>
      <c r="H266" s="201">
        <v>99</v>
      </c>
      <c r="I266" s="202">
        <v>4448.623157894737</v>
      </c>
      <c r="J266" s="203"/>
      <c r="K266" s="50">
        <v>475</v>
      </c>
      <c r="L266" s="25"/>
      <c r="M266" s="50">
        <v>475</v>
      </c>
    </row>
    <row r="267" spans="1:13" ht="12.75">
      <c r="A267" s="208"/>
      <c r="B267" s="209">
        <v>-99</v>
      </c>
      <c r="C267" s="208" t="s">
        <v>683</v>
      </c>
      <c r="D267" s="208" t="s">
        <v>690</v>
      </c>
      <c r="E267" s="208"/>
      <c r="F267" s="210"/>
      <c r="G267" s="211"/>
      <c r="H267" s="212">
        <v>19489941</v>
      </c>
      <c r="I267" s="213">
        <v>-0.20842105263157895</v>
      </c>
      <c r="J267" s="214"/>
      <c r="K267" s="84">
        <v>475</v>
      </c>
      <c r="L267" s="83"/>
      <c r="M267" s="84">
        <v>475</v>
      </c>
    </row>
    <row r="268" spans="2:6" ht="12.75">
      <c r="B268" s="51"/>
      <c r="F268" s="125"/>
    </row>
    <row r="269" spans="2:6" ht="12.75">
      <c r="B269" s="51"/>
      <c r="F269" s="125"/>
    </row>
    <row r="270" spans="1:13" s="25" customFormat="1" ht="12.75">
      <c r="A270" s="217"/>
      <c r="B270" s="218"/>
      <c r="C270" s="217"/>
      <c r="D270" s="217"/>
      <c r="E270" s="217"/>
      <c r="F270" s="219"/>
      <c r="G270" s="220"/>
      <c r="H270" s="215"/>
      <c r="I270" s="216"/>
      <c r="J270" s="221"/>
      <c r="K270" s="50"/>
      <c r="M270" s="50"/>
    </row>
    <row r="271" spans="1:13" s="231" customFormat="1" ht="12.75">
      <c r="A271" s="222"/>
      <c r="B271" s="223">
        <v>-24453800</v>
      </c>
      <c r="C271" s="224" t="s">
        <v>665</v>
      </c>
      <c r="D271" s="222" t="s">
        <v>684</v>
      </c>
      <c r="E271" s="222"/>
      <c r="F271" s="225"/>
      <c r="G271" s="226"/>
      <c r="H271" s="227">
        <v>24453800</v>
      </c>
      <c r="I271" s="228">
        <v>-48423.36633663366</v>
      </c>
      <c r="J271" s="229"/>
      <c r="K271" s="229">
        <v>505</v>
      </c>
      <c r="L271" s="229"/>
      <c r="M271" s="230">
        <v>505</v>
      </c>
    </row>
    <row r="272" spans="1:13" s="231" customFormat="1" ht="12.75">
      <c r="A272" s="222"/>
      <c r="B272" s="223">
        <v>2162305</v>
      </c>
      <c r="C272" s="224" t="s">
        <v>665</v>
      </c>
      <c r="D272" s="222" t="s">
        <v>676</v>
      </c>
      <c r="E272" s="222"/>
      <c r="F272" s="225"/>
      <c r="G272" s="226"/>
      <c r="H272" s="227">
        <v>22291495</v>
      </c>
      <c r="I272" s="228">
        <v>4412.867346938776</v>
      </c>
      <c r="J272" s="229"/>
      <c r="K272" s="229">
        <v>490</v>
      </c>
      <c r="L272" s="229"/>
      <c r="M272" s="230">
        <v>490</v>
      </c>
    </row>
    <row r="273" spans="1:13" s="231" customFormat="1" ht="12.75">
      <c r="A273" s="222"/>
      <c r="B273" s="223">
        <v>2322394</v>
      </c>
      <c r="C273" s="224" t="s">
        <v>665</v>
      </c>
      <c r="D273" s="222" t="s">
        <v>689</v>
      </c>
      <c r="E273" s="222"/>
      <c r="F273" s="225"/>
      <c r="G273" s="226"/>
      <c r="H273" s="227">
        <v>19969101</v>
      </c>
      <c r="I273" s="228">
        <v>4889.250526315789</v>
      </c>
      <c r="J273" s="229"/>
      <c r="K273" s="229">
        <v>475</v>
      </c>
      <c r="L273" s="229"/>
      <c r="M273" s="230">
        <v>475</v>
      </c>
    </row>
    <row r="274" spans="1:13" s="229" customFormat="1" ht="12.75">
      <c r="A274" s="232"/>
      <c r="B274" s="233">
        <v>-19969101</v>
      </c>
      <c r="C274" s="232" t="s">
        <v>665</v>
      </c>
      <c r="D274" s="232" t="s">
        <v>688</v>
      </c>
      <c r="E274" s="232"/>
      <c r="F274" s="234"/>
      <c r="G274" s="235"/>
      <c r="H274" s="233">
        <v>39938202</v>
      </c>
      <c r="I274" s="236">
        <v>-42040.21263157895</v>
      </c>
      <c r="J274" s="231"/>
      <c r="K274" s="237">
        <v>475</v>
      </c>
      <c r="L274" s="231"/>
      <c r="M274" s="237">
        <v>475</v>
      </c>
    </row>
    <row r="275" spans="1:13" s="25" customFormat="1" ht="12.75">
      <c r="A275" s="217"/>
      <c r="B275" s="218"/>
      <c r="C275" s="217"/>
      <c r="D275" s="217"/>
      <c r="E275" s="217"/>
      <c r="F275" s="219"/>
      <c r="G275" s="220"/>
      <c r="H275" s="215"/>
      <c r="I275" s="216"/>
      <c r="J275" s="221"/>
      <c r="K275" s="50"/>
      <c r="M275" s="50"/>
    </row>
    <row r="276" spans="2:13" ht="12.75" hidden="1">
      <c r="B276" s="51"/>
      <c r="I276" s="32"/>
      <c r="M276" s="2"/>
    </row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43"/>
  <sheetViews>
    <sheetView workbookViewId="0" topLeftCell="A1">
      <pane ySplit="5" topLeftCell="BM2151" activePane="bottomLeft" state="frozen"/>
      <selection pane="topLeft" activeCell="A1" sqref="A1"/>
      <selection pane="bottomLeft" activeCell="A2159" sqref="A2159:IV2159"/>
    </sheetView>
  </sheetViews>
  <sheetFormatPr defaultColWidth="0" defaultRowHeight="12.75" zeroHeight="1"/>
  <cols>
    <col min="1" max="1" width="5.140625" style="1" customWidth="1"/>
    <col min="2" max="2" width="11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78" customWidth="1"/>
    <col min="7" max="7" width="6.8515625" style="37" customWidth="1"/>
    <col min="8" max="8" width="10.140625" style="7" customWidth="1"/>
    <col min="9" max="9" width="9.7109375" style="6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</cols>
  <sheetData>
    <row r="1" spans="1:9" ht="15.75" customHeight="1">
      <c r="A1" s="27"/>
      <c r="B1" s="18"/>
      <c r="C1" s="19"/>
      <c r="D1" s="19"/>
      <c r="E1" s="20"/>
      <c r="F1" s="254"/>
      <c r="G1" s="19"/>
      <c r="H1" s="18"/>
      <c r="I1" s="5"/>
    </row>
    <row r="2" spans="1:9" ht="17.25" customHeight="1">
      <c r="A2" s="21"/>
      <c r="B2" s="309" t="s">
        <v>1221</v>
      </c>
      <c r="C2" s="309"/>
      <c r="D2" s="309"/>
      <c r="E2" s="309"/>
      <c r="F2" s="309"/>
      <c r="G2" s="309"/>
      <c r="H2" s="309"/>
      <c r="I2" s="31"/>
    </row>
    <row r="3" spans="1:9" s="25" customFormat="1" ht="18" customHeight="1">
      <c r="A3" s="22"/>
      <c r="B3" s="23"/>
      <c r="C3" s="23"/>
      <c r="D3" s="23"/>
      <c r="E3" s="23"/>
      <c r="F3" s="255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56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3" t="s">
        <v>687</v>
      </c>
      <c r="C5" s="33"/>
      <c r="D5" s="33"/>
      <c r="E5" s="33"/>
      <c r="F5" s="257"/>
      <c r="G5" s="36"/>
      <c r="H5" s="34">
        <v>0</v>
      </c>
      <c r="I5" s="35">
        <v>475</v>
      </c>
      <c r="K5" t="s">
        <v>11</v>
      </c>
      <c r="L5" t="s">
        <v>12</v>
      </c>
      <c r="M5" s="2">
        <v>475</v>
      </c>
    </row>
    <row r="6" spans="2:13" ht="12.75">
      <c r="B6" s="39"/>
      <c r="C6" s="22"/>
      <c r="D6" s="22"/>
      <c r="E6" s="22"/>
      <c r="F6" s="241"/>
      <c r="I6" s="32"/>
      <c r="M6" s="2">
        <v>475</v>
      </c>
    </row>
    <row r="7" spans="4:13" ht="12.75">
      <c r="D7" s="22"/>
      <c r="I7" s="32"/>
      <c r="M7" s="2">
        <v>475</v>
      </c>
    </row>
    <row r="8" spans="2:13" ht="12.75">
      <c r="B8" s="39"/>
      <c r="D8" s="22"/>
      <c r="G8" s="41"/>
      <c r="I8" s="32"/>
      <c r="M8" s="2">
        <v>475</v>
      </c>
    </row>
    <row r="9" spans="1:13" ht="12.75">
      <c r="A9" s="54"/>
      <c r="B9" s="55" t="s">
        <v>13</v>
      </c>
      <c r="C9" s="56"/>
      <c r="D9" s="56" t="s">
        <v>14</v>
      </c>
      <c r="E9" s="56" t="s">
        <v>15</v>
      </c>
      <c r="F9" s="258"/>
      <c r="G9" s="57"/>
      <c r="H9" s="55"/>
      <c r="I9" s="58" t="s">
        <v>16</v>
      </c>
      <c r="J9" s="59"/>
      <c r="K9" s="2"/>
      <c r="M9" s="2">
        <v>475</v>
      </c>
    </row>
    <row r="10" spans="1:13" s="25" customFormat="1" ht="12.75">
      <c r="A10" s="54"/>
      <c r="B10" s="55">
        <f>+B22</f>
        <v>1877996</v>
      </c>
      <c r="C10" s="60"/>
      <c r="D10" s="56" t="s">
        <v>17</v>
      </c>
      <c r="E10" s="61" t="s">
        <v>694</v>
      </c>
      <c r="F10" s="259"/>
      <c r="G10" s="62"/>
      <c r="H10" s="63">
        <f aca="true" t="shared" si="0" ref="H10:H16">+B10</f>
        <v>1877996</v>
      </c>
      <c r="I10" s="64">
        <f aca="true" t="shared" si="1" ref="I10:I17">+B10/M10</f>
        <v>3953.6757894736843</v>
      </c>
      <c r="J10" s="50"/>
      <c r="K10" s="50"/>
      <c r="L10" s="50"/>
      <c r="M10" s="2">
        <v>475</v>
      </c>
    </row>
    <row r="11" spans="1:13" s="25" customFormat="1" ht="12.75">
      <c r="A11" s="54"/>
      <c r="B11" s="55">
        <f>+B989</f>
        <v>1550550</v>
      </c>
      <c r="C11" s="60"/>
      <c r="D11" s="56" t="s">
        <v>18</v>
      </c>
      <c r="E11" s="61" t="s">
        <v>1202</v>
      </c>
      <c r="F11" s="259"/>
      <c r="G11" s="62"/>
      <c r="H11" s="63">
        <f t="shared" si="0"/>
        <v>1550550</v>
      </c>
      <c r="I11" s="64">
        <f t="shared" si="1"/>
        <v>3264.315789473684</v>
      </c>
      <c r="J11" s="50"/>
      <c r="K11" s="50"/>
      <c r="L11" s="50"/>
      <c r="M11" s="2">
        <v>475</v>
      </c>
    </row>
    <row r="12" spans="1:13" s="65" customFormat="1" ht="12.75">
      <c r="A12" s="54"/>
      <c r="B12" s="55">
        <f>+B1209</f>
        <v>2507510</v>
      </c>
      <c r="C12" s="60"/>
      <c r="D12" s="56" t="s">
        <v>19</v>
      </c>
      <c r="E12" s="61" t="s">
        <v>1201</v>
      </c>
      <c r="F12" s="259"/>
      <c r="G12" s="62"/>
      <c r="H12" s="63">
        <f t="shared" si="0"/>
        <v>2507510</v>
      </c>
      <c r="I12" s="64">
        <f t="shared" si="1"/>
        <v>5278.968421052631</v>
      </c>
      <c r="J12" s="50"/>
      <c r="K12" s="50"/>
      <c r="L12" s="50"/>
      <c r="M12" s="2">
        <v>475</v>
      </c>
    </row>
    <row r="13" spans="1:13" s="65" customFormat="1" ht="12.75">
      <c r="A13" s="54"/>
      <c r="B13" s="55">
        <f>+B1998</f>
        <v>1543034</v>
      </c>
      <c r="C13" s="60"/>
      <c r="D13" s="56" t="s">
        <v>20</v>
      </c>
      <c r="E13" s="61" t="s">
        <v>693</v>
      </c>
      <c r="F13" s="259"/>
      <c r="G13" s="62"/>
      <c r="H13" s="63">
        <f t="shared" si="0"/>
        <v>1543034</v>
      </c>
      <c r="I13" s="64">
        <f t="shared" si="1"/>
        <v>3248.4926315789476</v>
      </c>
      <c r="J13" s="50"/>
      <c r="K13" s="50"/>
      <c r="L13" s="50"/>
      <c r="M13" s="2">
        <v>475</v>
      </c>
    </row>
    <row r="14" spans="1:13" s="65" customFormat="1" ht="12.75">
      <c r="A14" s="54"/>
      <c r="B14" s="55">
        <f>+B2245</f>
        <v>233500</v>
      </c>
      <c r="C14" s="60"/>
      <c r="D14" s="56" t="s">
        <v>21</v>
      </c>
      <c r="E14" s="61" t="s">
        <v>22</v>
      </c>
      <c r="F14" s="259"/>
      <c r="G14" s="62"/>
      <c r="H14" s="63">
        <f t="shared" si="0"/>
        <v>233500</v>
      </c>
      <c r="I14" s="64">
        <f t="shared" si="1"/>
        <v>491.57894736842104</v>
      </c>
      <c r="J14" s="50"/>
      <c r="K14" s="50"/>
      <c r="L14" s="50"/>
      <c r="M14" s="2">
        <v>475</v>
      </c>
    </row>
    <row r="15" spans="1:13" s="65" customFormat="1" ht="12.75">
      <c r="A15" s="54"/>
      <c r="B15" s="55">
        <f>+B2307</f>
        <v>932900</v>
      </c>
      <c r="C15" s="60"/>
      <c r="D15" s="56" t="s">
        <v>23</v>
      </c>
      <c r="E15" s="60" t="s">
        <v>24</v>
      </c>
      <c r="F15" s="259"/>
      <c r="G15" s="62" t="s">
        <v>25</v>
      </c>
      <c r="H15" s="63">
        <f t="shared" si="0"/>
        <v>932900</v>
      </c>
      <c r="I15" s="64">
        <f t="shared" si="1"/>
        <v>1964</v>
      </c>
      <c r="J15" s="50"/>
      <c r="K15" s="50"/>
      <c r="L15" s="50"/>
      <c r="M15" s="2">
        <v>475</v>
      </c>
    </row>
    <row r="16" spans="1:13" s="65" customFormat="1" ht="12.75">
      <c r="A16" s="54"/>
      <c r="B16" s="55">
        <f>+B2351</f>
        <v>1125063</v>
      </c>
      <c r="C16" s="60"/>
      <c r="D16" s="56" t="s">
        <v>26</v>
      </c>
      <c r="E16" s="60"/>
      <c r="F16" s="259"/>
      <c r="G16" s="62"/>
      <c r="H16" s="63">
        <f t="shared" si="0"/>
        <v>1125063</v>
      </c>
      <c r="I16" s="64">
        <f t="shared" si="1"/>
        <v>2368.553684210526</v>
      </c>
      <c r="J16" s="50"/>
      <c r="K16" s="50"/>
      <c r="L16" s="50"/>
      <c r="M16" s="2">
        <v>475</v>
      </c>
    </row>
    <row r="17" spans="1:13" ht="12.75">
      <c r="A17" s="66"/>
      <c r="B17" s="55">
        <f>SUM(B10:B16)</f>
        <v>9770553</v>
      </c>
      <c r="C17" s="56" t="s">
        <v>685</v>
      </c>
      <c r="D17" s="60"/>
      <c r="E17" s="60"/>
      <c r="F17" s="259"/>
      <c r="G17" s="62"/>
      <c r="H17" s="63">
        <v>0</v>
      </c>
      <c r="I17" s="64">
        <f t="shared" si="1"/>
        <v>20569.585263157896</v>
      </c>
      <c r="J17" s="2"/>
      <c r="K17" s="2"/>
      <c r="L17" s="2"/>
      <c r="M17" s="2">
        <v>475</v>
      </c>
    </row>
    <row r="18" spans="2:13" ht="12.75">
      <c r="B18" s="51"/>
      <c r="F18" s="125"/>
      <c r="I18" s="32"/>
      <c r="M18" s="2">
        <v>475</v>
      </c>
    </row>
    <row r="19" spans="1:13" s="74" customFormat="1" ht="13.5" thickBot="1">
      <c r="A19" s="67"/>
      <c r="B19" s="68">
        <f>+B22+B989+B1209+B1998+B2245+B2307+B2351</f>
        <v>9770553</v>
      </c>
      <c r="C19" s="69" t="s">
        <v>27</v>
      </c>
      <c r="D19" s="70"/>
      <c r="E19" s="70"/>
      <c r="F19" s="260"/>
      <c r="G19" s="71"/>
      <c r="H19" s="72"/>
      <c r="I19" s="73"/>
      <c r="M19" s="2">
        <v>475</v>
      </c>
    </row>
    <row r="20" spans="4:13" ht="12.75">
      <c r="D20" s="22"/>
      <c r="I20" s="32"/>
      <c r="M20" s="2">
        <v>475</v>
      </c>
    </row>
    <row r="21" spans="4:13" ht="12.75">
      <c r="D21" s="22"/>
      <c r="I21" s="32"/>
      <c r="M21" s="2">
        <v>475</v>
      </c>
    </row>
    <row r="22" spans="1:13" s="74" customFormat="1" ht="13.5" thickBot="1">
      <c r="A22" s="67"/>
      <c r="B22" s="272">
        <f>+B25+B38+B83+B119+B140+B175+B221+B253+B306+B324+B346+B382+B414+B453+B499+B533+B575+B608+B654+B699+B743+B805+B852+B893+B946+B972+B984</f>
        <v>1877996</v>
      </c>
      <c r="C22" s="67"/>
      <c r="D22" s="76" t="s">
        <v>28</v>
      </c>
      <c r="E22" s="70"/>
      <c r="F22" s="260"/>
      <c r="G22" s="71"/>
      <c r="H22" s="77">
        <f>H21-B22</f>
        <v>-1877996</v>
      </c>
      <c r="I22" s="73">
        <f>+B22/M22</f>
        <v>3953.6757894736843</v>
      </c>
      <c r="M22" s="2">
        <v>475</v>
      </c>
    </row>
    <row r="23" spans="2:13" ht="12.75">
      <c r="B23" s="199"/>
      <c r="I23" s="32"/>
      <c r="M23" s="2">
        <v>475</v>
      </c>
    </row>
    <row r="24" spans="2:13" ht="12.75">
      <c r="B24" s="199"/>
      <c r="I24" s="32"/>
      <c r="M24" s="2">
        <v>475</v>
      </c>
    </row>
    <row r="25" spans="1:13" s="83" customFormat="1" ht="12.75">
      <c r="A25" s="21"/>
      <c r="B25" s="209">
        <f>+B29+B33</f>
        <v>8800</v>
      </c>
      <c r="C25" s="238" t="s">
        <v>699</v>
      </c>
      <c r="D25" s="239">
        <v>39818</v>
      </c>
      <c r="E25" s="238" t="s">
        <v>700</v>
      </c>
      <c r="F25" s="261" t="s">
        <v>701</v>
      </c>
      <c r="G25" s="240" t="s">
        <v>803</v>
      </c>
      <c r="H25" s="81"/>
      <c r="I25" s="82">
        <f>+B25/M25</f>
        <v>18.526315789473685</v>
      </c>
      <c r="J25" s="82"/>
      <c r="K25" s="82"/>
      <c r="M25" s="2">
        <v>475</v>
      </c>
    </row>
    <row r="26" spans="2:13" ht="12.75">
      <c r="B26" s="199"/>
      <c r="D26" s="22"/>
      <c r="H26" s="7">
        <f>H25-B26</f>
        <v>0</v>
      </c>
      <c r="I26" s="32">
        <f>+B26/M26</f>
        <v>0</v>
      </c>
      <c r="M26" s="2">
        <v>475</v>
      </c>
    </row>
    <row r="27" spans="2:13" ht="12.75">
      <c r="B27" s="207">
        <v>4000</v>
      </c>
      <c r="C27" s="1" t="s">
        <v>702</v>
      </c>
      <c r="D27" s="22" t="s">
        <v>17</v>
      </c>
      <c r="E27" s="1" t="s">
        <v>703</v>
      </c>
      <c r="F27" s="78" t="s">
        <v>704</v>
      </c>
      <c r="G27" s="41" t="s">
        <v>240</v>
      </c>
      <c r="H27" s="7">
        <v>-4000</v>
      </c>
      <c r="I27" s="32">
        <v>8</v>
      </c>
      <c r="K27" t="s">
        <v>705</v>
      </c>
      <c r="L27">
        <v>1</v>
      </c>
      <c r="M27" s="2">
        <v>475</v>
      </c>
    </row>
    <row r="28" spans="2:13" ht="12.75">
      <c r="B28" s="207">
        <v>4000</v>
      </c>
      <c r="C28" s="22" t="s">
        <v>706</v>
      </c>
      <c r="D28" s="22" t="s">
        <v>17</v>
      </c>
      <c r="E28" s="45" t="s">
        <v>703</v>
      </c>
      <c r="F28" s="78" t="s">
        <v>707</v>
      </c>
      <c r="G28" s="46" t="s">
        <v>240</v>
      </c>
      <c r="H28" s="7">
        <v>-8800</v>
      </c>
      <c r="I28" s="32">
        <v>8</v>
      </c>
      <c r="K28" t="s">
        <v>705</v>
      </c>
      <c r="L28">
        <v>1</v>
      </c>
      <c r="M28" s="2">
        <v>475</v>
      </c>
    </row>
    <row r="29" spans="1:13" s="83" customFormat="1" ht="12.75">
      <c r="A29" s="21"/>
      <c r="B29" s="209">
        <f>SUM(B27:B28)</f>
        <v>8000</v>
      </c>
      <c r="C29" s="21" t="s">
        <v>708</v>
      </c>
      <c r="D29" s="21"/>
      <c r="E29" s="21"/>
      <c r="F29" s="256"/>
      <c r="G29" s="28"/>
      <c r="H29" s="81">
        <v>0</v>
      </c>
      <c r="I29" s="82">
        <f aca="true" t="shared" si="2" ref="I29:I39">+B29/M29</f>
        <v>16.842105263157894</v>
      </c>
      <c r="M29" s="2">
        <v>475</v>
      </c>
    </row>
    <row r="30" spans="2:13" ht="12.75">
      <c r="B30" s="199"/>
      <c r="D30" s="22"/>
      <c r="H30" s="7">
        <f>H29-B30</f>
        <v>0</v>
      </c>
      <c r="I30" s="32">
        <f t="shared" si="2"/>
        <v>0</v>
      </c>
      <c r="M30" s="2">
        <v>475</v>
      </c>
    </row>
    <row r="31" spans="2:13" ht="12.75">
      <c r="B31" s="199"/>
      <c r="D31" s="22"/>
      <c r="H31" s="7">
        <f>H30-B31</f>
        <v>0</v>
      </c>
      <c r="I31" s="32">
        <f t="shared" si="2"/>
        <v>0</v>
      </c>
      <c r="M31" s="2">
        <v>475</v>
      </c>
    </row>
    <row r="32" spans="2:13" ht="12.75">
      <c r="B32" s="207">
        <v>800</v>
      </c>
      <c r="C32" s="43" t="s">
        <v>560</v>
      </c>
      <c r="D32" s="22" t="s">
        <v>17</v>
      </c>
      <c r="E32" s="43" t="s">
        <v>709</v>
      </c>
      <c r="F32" s="78" t="s">
        <v>710</v>
      </c>
      <c r="G32" s="41" t="s">
        <v>240</v>
      </c>
      <c r="H32" s="7">
        <f>H31-B32</f>
        <v>-800</v>
      </c>
      <c r="I32" s="32">
        <f t="shared" si="2"/>
        <v>1.6842105263157894</v>
      </c>
      <c r="K32" t="s">
        <v>705</v>
      </c>
      <c r="L32">
        <v>1</v>
      </c>
      <c r="M32" s="2">
        <v>475</v>
      </c>
    </row>
    <row r="33" spans="1:13" s="83" customFormat="1" ht="12.75">
      <c r="A33" s="21"/>
      <c r="B33" s="209">
        <f>SUM(B32)</f>
        <v>800</v>
      </c>
      <c r="C33" s="21"/>
      <c r="D33" s="21"/>
      <c r="E33" s="21" t="s">
        <v>709</v>
      </c>
      <c r="F33" s="256"/>
      <c r="G33" s="28"/>
      <c r="H33" s="81">
        <v>0</v>
      </c>
      <c r="I33" s="82">
        <f t="shared" si="2"/>
        <v>1.6842105263157894</v>
      </c>
      <c r="M33" s="2">
        <v>475</v>
      </c>
    </row>
    <row r="34" spans="2:13" ht="12.75">
      <c r="B34" s="199"/>
      <c r="D34" s="22"/>
      <c r="H34" s="7">
        <f>H33-B34</f>
        <v>0</v>
      </c>
      <c r="I34" s="32">
        <f t="shared" si="2"/>
        <v>0</v>
      </c>
      <c r="M34" s="2">
        <v>475</v>
      </c>
    </row>
    <row r="35" spans="2:13" ht="12.75">
      <c r="B35" s="199"/>
      <c r="D35" s="22"/>
      <c r="H35" s="7">
        <f>H34-B35</f>
        <v>0</v>
      </c>
      <c r="I35" s="32">
        <f t="shared" si="2"/>
        <v>0</v>
      </c>
      <c r="M35" s="2">
        <v>475</v>
      </c>
    </row>
    <row r="36" spans="2:13" ht="12.75">
      <c r="B36" s="199"/>
      <c r="D36" s="22"/>
      <c r="H36" s="7">
        <f>H35-B36</f>
        <v>0</v>
      </c>
      <c r="I36" s="32">
        <f t="shared" si="2"/>
        <v>0</v>
      </c>
      <c r="M36" s="2">
        <v>475</v>
      </c>
    </row>
    <row r="37" spans="2:13" ht="12.75">
      <c r="B37" s="199"/>
      <c r="D37" s="22"/>
      <c r="H37" s="7">
        <f>H36-B37</f>
        <v>0</v>
      </c>
      <c r="I37" s="32">
        <f t="shared" si="2"/>
        <v>0</v>
      </c>
      <c r="M37" s="2">
        <v>475</v>
      </c>
    </row>
    <row r="38" spans="1:13" s="83" customFormat="1" ht="12.75">
      <c r="A38" s="21"/>
      <c r="B38" s="209">
        <f>+B44+B55+B62+B68+B78</f>
        <v>50000</v>
      </c>
      <c r="C38" s="238" t="s">
        <v>711</v>
      </c>
      <c r="D38" s="239" t="s">
        <v>712</v>
      </c>
      <c r="E38" s="238" t="s">
        <v>700</v>
      </c>
      <c r="F38" s="261" t="s">
        <v>713</v>
      </c>
      <c r="G38" s="240" t="s">
        <v>714</v>
      </c>
      <c r="H38" s="81"/>
      <c r="I38" s="82">
        <f t="shared" si="2"/>
        <v>105.26315789473684</v>
      </c>
      <c r="J38" s="82"/>
      <c r="K38" s="82"/>
      <c r="M38" s="2">
        <v>475</v>
      </c>
    </row>
    <row r="39" spans="2:13" ht="12.75">
      <c r="B39" s="199"/>
      <c r="D39" s="22"/>
      <c r="H39" s="7">
        <f>H38-B39</f>
        <v>0</v>
      </c>
      <c r="I39" s="32">
        <f t="shared" si="2"/>
        <v>0</v>
      </c>
      <c r="M39" s="2">
        <v>475</v>
      </c>
    </row>
    <row r="40" spans="2:13" ht="12.75">
      <c r="B40" s="199">
        <v>2500</v>
      </c>
      <c r="C40" s="22" t="s">
        <v>0</v>
      </c>
      <c r="D40" s="22" t="s">
        <v>28</v>
      </c>
      <c r="E40" s="1" t="s">
        <v>715</v>
      </c>
      <c r="F40" s="78" t="s">
        <v>716</v>
      </c>
      <c r="G40" s="37" t="s">
        <v>35</v>
      </c>
      <c r="H40" s="7">
        <f>H39-B40</f>
        <v>-2500</v>
      </c>
      <c r="I40" s="32">
        <v>5</v>
      </c>
      <c r="K40" t="s">
        <v>33</v>
      </c>
      <c r="L40">
        <v>2</v>
      </c>
      <c r="M40" s="2">
        <v>475</v>
      </c>
    </row>
    <row r="41" spans="2:13" ht="12.75">
      <c r="B41" s="199">
        <v>2500</v>
      </c>
      <c r="C41" s="22" t="s">
        <v>0</v>
      </c>
      <c r="D41" s="22" t="s">
        <v>28</v>
      </c>
      <c r="E41" s="1" t="s">
        <v>715</v>
      </c>
      <c r="F41" s="78" t="s">
        <v>717</v>
      </c>
      <c r="G41" s="37" t="s">
        <v>37</v>
      </c>
      <c r="H41" s="7">
        <f>H40-B41</f>
        <v>-5000</v>
      </c>
      <c r="I41" s="32">
        <v>5</v>
      </c>
      <c r="K41" t="s">
        <v>33</v>
      </c>
      <c r="L41">
        <v>2</v>
      </c>
      <c r="M41" s="2">
        <v>475</v>
      </c>
    </row>
    <row r="42" spans="2:13" ht="12.75">
      <c r="B42" s="199">
        <v>2500</v>
      </c>
      <c r="C42" s="22" t="s">
        <v>0</v>
      </c>
      <c r="D42" s="22" t="s">
        <v>28</v>
      </c>
      <c r="E42" s="1" t="s">
        <v>715</v>
      </c>
      <c r="F42" s="78" t="s">
        <v>718</v>
      </c>
      <c r="G42" s="37" t="s">
        <v>39</v>
      </c>
      <c r="H42" s="7">
        <f>H41-B42</f>
        <v>-7500</v>
      </c>
      <c r="I42" s="32">
        <v>5</v>
      </c>
      <c r="K42" t="s">
        <v>33</v>
      </c>
      <c r="L42">
        <v>2</v>
      </c>
      <c r="M42" s="2">
        <v>475</v>
      </c>
    </row>
    <row r="43" spans="2:13" ht="12.75">
      <c r="B43" s="199">
        <v>2500</v>
      </c>
      <c r="C43" s="22" t="s">
        <v>0</v>
      </c>
      <c r="D43" s="22" t="s">
        <v>28</v>
      </c>
      <c r="E43" s="1" t="s">
        <v>715</v>
      </c>
      <c r="F43" s="78" t="s">
        <v>719</v>
      </c>
      <c r="G43" s="37" t="s">
        <v>41</v>
      </c>
      <c r="H43" s="7">
        <f>H42-B43</f>
        <v>-10000</v>
      </c>
      <c r="I43" s="32">
        <v>5</v>
      </c>
      <c r="K43" t="s">
        <v>33</v>
      </c>
      <c r="L43">
        <v>2</v>
      </c>
      <c r="M43" s="2">
        <v>475</v>
      </c>
    </row>
    <row r="44" spans="1:13" s="83" customFormat="1" ht="12.75">
      <c r="A44" s="21"/>
      <c r="B44" s="209">
        <f>SUM(B40:B43)</f>
        <v>10000</v>
      </c>
      <c r="C44" s="21" t="s">
        <v>0</v>
      </c>
      <c r="D44" s="21"/>
      <c r="E44" s="21"/>
      <c r="F44" s="256"/>
      <c r="G44" s="28"/>
      <c r="H44" s="81">
        <v>0</v>
      </c>
      <c r="I44" s="82">
        <f aca="true" t="shared" si="3" ref="I44:I57">+B44/M44</f>
        <v>21.05263157894737</v>
      </c>
      <c r="M44" s="2">
        <v>475</v>
      </c>
    </row>
    <row r="45" spans="2:13" ht="12.75">
      <c r="B45" s="199"/>
      <c r="D45" s="22"/>
      <c r="H45" s="7">
        <f aca="true" t="shared" si="4" ref="H45:H54">H44-B45</f>
        <v>0</v>
      </c>
      <c r="I45" s="32">
        <f t="shared" si="3"/>
        <v>0</v>
      </c>
      <c r="M45" s="2">
        <v>475</v>
      </c>
    </row>
    <row r="46" spans="2:13" ht="12.75">
      <c r="B46" s="199"/>
      <c r="D46" s="22"/>
      <c r="H46" s="7">
        <f t="shared" si="4"/>
        <v>0</v>
      </c>
      <c r="I46" s="32">
        <f t="shared" si="3"/>
        <v>0</v>
      </c>
      <c r="M46" s="2">
        <v>475</v>
      </c>
    </row>
    <row r="47" spans="2:13" ht="12.75">
      <c r="B47" s="207">
        <v>1000</v>
      </c>
      <c r="C47" s="1" t="s">
        <v>720</v>
      </c>
      <c r="D47" s="22" t="s">
        <v>17</v>
      </c>
      <c r="E47" s="1" t="s">
        <v>721</v>
      </c>
      <c r="F47" s="78" t="s">
        <v>722</v>
      </c>
      <c r="G47" s="41" t="s">
        <v>35</v>
      </c>
      <c r="H47" s="7">
        <f t="shared" si="4"/>
        <v>-1000</v>
      </c>
      <c r="I47" s="32">
        <f t="shared" si="3"/>
        <v>2.1052631578947367</v>
      </c>
      <c r="K47" t="s">
        <v>715</v>
      </c>
      <c r="L47">
        <v>2</v>
      </c>
      <c r="M47" s="2">
        <v>475</v>
      </c>
    </row>
    <row r="48" spans="2:13" ht="12.75">
      <c r="B48" s="207">
        <v>7000</v>
      </c>
      <c r="C48" s="43" t="s">
        <v>723</v>
      </c>
      <c r="D48" s="22" t="s">
        <v>17</v>
      </c>
      <c r="E48" s="43" t="s">
        <v>721</v>
      </c>
      <c r="F48" s="78" t="s">
        <v>724</v>
      </c>
      <c r="G48" s="41" t="s">
        <v>35</v>
      </c>
      <c r="H48" s="7">
        <f t="shared" si="4"/>
        <v>-8000</v>
      </c>
      <c r="I48" s="32">
        <f t="shared" si="3"/>
        <v>14.736842105263158</v>
      </c>
      <c r="K48" t="s">
        <v>715</v>
      </c>
      <c r="L48">
        <v>2</v>
      </c>
      <c r="M48" s="2">
        <v>475</v>
      </c>
    </row>
    <row r="49" spans="2:13" ht="12.75">
      <c r="B49" s="199">
        <v>900</v>
      </c>
      <c r="C49" s="1" t="s">
        <v>725</v>
      </c>
      <c r="D49" s="22" t="s">
        <v>17</v>
      </c>
      <c r="E49" s="1" t="s">
        <v>721</v>
      </c>
      <c r="F49" s="78" t="s">
        <v>726</v>
      </c>
      <c r="G49" s="37" t="s">
        <v>39</v>
      </c>
      <c r="H49" s="7">
        <f t="shared" si="4"/>
        <v>-8900</v>
      </c>
      <c r="I49" s="32">
        <f t="shared" si="3"/>
        <v>1.894736842105263</v>
      </c>
      <c r="K49" t="s">
        <v>715</v>
      </c>
      <c r="L49">
        <v>2</v>
      </c>
      <c r="M49" s="2">
        <v>475</v>
      </c>
    </row>
    <row r="50" spans="2:13" ht="12.75">
      <c r="B50" s="199">
        <v>900</v>
      </c>
      <c r="C50" s="1" t="s">
        <v>727</v>
      </c>
      <c r="D50" s="22" t="s">
        <v>17</v>
      </c>
      <c r="E50" s="1" t="s">
        <v>721</v>
      </c>
      <c r="F50" s="78" t="s">
        <v>726</v>
      </c>
      <c r="G50" s="37" t="s">
        <v>39</v>
      </c>
      <c r="H50" s="7">
        <f t="shared" si="4"/>
        <v>-9800</v>
      </c>
      <c r="I50" s="32">
        <f t="shared" si="3"/>
        <v>1.894736842105263</v>
      </c>
      <c r="J50" t="s">
        <v>728</v>
      </c>
      <c r="K50" t="s">
        <v>715</v>
      </c>
      <c r="L50">
        <v>2</v>
      </c>
      <c r="M50" s="2">
        <v>475</v>
      </c>
    </row>
    <row r="51" spans="1:13" ht="12.75">
      <c r="A51" s="22"/>
      <c r="B51" s="207">
        <v>4000</v>
      </c>
      <c r="C51" s="22" t="s">
        <v>729</v>
      </c>
      <c r="D51" s="22" t="s">
        <v>17</v>
      </c>
      <c r="E51" s="22" t="s">
        <v>721</v>
      </c>
      <c r="F51" s="241" t="s">
        <v>726</v>
      </c>
      <c r="G51" s="40" t="s">
        <v>41</v>
      </c>
      <c r="H51" s="39">
        <f t="shared" si="4"/>
        <v>-13800</v>
      </c>
      <c r="I51" s="174">
        <f t="shared" si="3"/>
        <v>8.421052631578947</v>
      </c>
      <c r="J51" s="25"/>
      <c r="K51" s="25" t="s">
        <v>715</v>
      </c>
      <c r="L51" s="25">
        <v>2</v>
      </c>
      <c r="M51" s="2">
        <v>475</v>
      </c>
    </row>
    <row r="52" spans="1:13" ht="12.75">
      <c r="A52" s="22"/>
      <c r="B52" s="207">
        <v>2000</v>
      </c>
      <c r="C52" s="22" t="s">
        <v>730</v>
      </c>
      <c r="D52" s="22" t="s">
        <v>17</v>
      </c>
      <c r="E52" s="22" t="s">
        <v>721</v>
      </c>
      <c r="F52" s="241" t="s">
        <v>726</v>
      </c>
      <c r="G52" s="40" t="s">
        <v>41</v>
      </c>
      <c r="H52" s="39">
        <f t="shared" si="4"/>
        <v>-15800</v>
      </c>
      <c r="I52" s="174">
        <f t="shared" si="3"/>
        <v>4.2105263157894735</v>
      </c>
      <c r="J52" s="25"/>
      <c r="K52" s="25" t="s">
        <v>715</v>
      </c>
      <c r="L52" s="25">
        <v>2</v>
      </c>
      <c r="M52" s="2">
        <v>475</v>
      </c>
    </row>
    <row r="53" spans="2:13" ht="12.75">
      <c r="B53" s="199">
        <v>700</v>
      </c>
      <c r="C53" s="1" t="s">
        <v>731</v>
      </c>
      <c r="D53" s="22" t="s">
        <v>17</v>
      </c>
      <c r="E53" s="1" t="s">
        <v>721</v>
      </c>
      <c r="F53" s="78" t="s">
        <v>732</v>
      </c>
      <c r="G53" s="37" t="s">
        <v>41</v>
      </c>
      <c r="H53" s="7">
        <f t="shared" si="4"/>
        <v>-16500</v>
      </c>
      <c r="I53" s="32">
        <f t="shared" si="3"/>
        <v>1.4736842105263157</v>
      </c>
      <c r="K53" t="s">
        <v>715</v>
      </c>
      <c r="L53">
        <v>2</v>
      </c>
      <c r="M53" s="2">
        <v>475</v>
      </c>
    </row>
    <row r="54" spans="2:13" ht="12.75">
      <c r="B54" s="199">
        <v>3000</v>
      </c>
      <c r="C54" s="1" t="s">
        <v>733</v>
      </c>
      <c r="D54" s="22" t="s">
        <v>17</v>
      </c>
      <c r="E54" s="1" t="s">
        <v>721</v>
      </c>
      <c r="F54" s="78" t="s">
        <v>734</v>
      </c>
      <c r="G54" s="37" t="s">
        <v>41</v>
      </c>
      <c r="H54" s="7">
        <f t="shared" si="4"/>
        <v>-19500</v>
      </c>
      <c r="I54" s="32">
        <f t="shared" si="3"/>
        <v>6.315789473684211</v>
      </c>
      <c r="K54" t="s">
        <v>715</v>
      </c>
      <c r="L54">
        <v>2</v>
      </c>
      <c r="M54" s="2">
        <v>475</v>
      </c>
    </row>
    <row r="55" spans="1:13" s="83" customFormat="1" ht="12.75">
      <c r="A55" s="21"/>
      <c r="B55" s="209">
        <f>SUM(B47:B54)</f>
        <v>19500</v>
      </c>
      <c r="C55" s="21" t="s">
        <v>708</v>
      </c>
      <c r="D55" s="21"/>
      <c r="E55" s="21"/>
      <c r="F55" s="256"/>
      <c r="G55" s="28"/>
      <c r="H55" s="81">
        <v>0</v>
      </c>
      <c r="I55" s="82">
        <f t="shared" si="3"/>
        <v>41.05263157894737</v>
      </c>
      <c r="M55" s="2">
        <v>475</v>
      </c>
    </row>
    <row r="56" spans="2:13" ht="12.75">
      <c r="B56" s="199"/>
      <c r="D56" s="22"/>
      <c r="H56" s="7">
        <f aca="true" t="shared" si="5" ref="H56:H61">H55-B56</f>
        <v>0</v>
      </c>
      <c r="I56" s="32">
        <f t="shared" si="3"/>
        <v>0</v>
      </c>
      <c r="M56" s="2">
        <v>475</v>
      </c>
    </row>
    <row r="57" spans="2:13" ht="12.75">
      <c r="B57" s="199"/>
      <c r="D57" s="22"/>
      <c r="H57" s="7">
        <f t="shared" si="5"/>
        <v>0</v>
      </c>
      <c r="I57" s="32">
        <f t="shared" si="3"/>
        <v>0</v>
      </c>
      <c r="M57" s="2">
        <v>475</v>
      </c>
    </row>
    <row r="58" spans="1:13" s="53" customFormat="1" ht="12.75">
      <c r="A58" s="1"/>
      <c r="B58" s="199">
        <v>800</v>
      </c>
      <c r="C58" s="1" t="s">
        <v>560</v>
      </c>
      <c r="D58" s="22" t="s">
        <v>17</v>
      </c>
      <c r="E58" s="1" t="s">
        <v>709</v>
      </c>
      <c r="F58" s="78" t="s">
        <v>726</v>
      </c>
      <c r="G58" s="37" t="s">
        <v>35</v>
      </c>
      <c r="H58" s="7">
        <f t="shared" si="5"/>
        <v>-800</v>
      </c>
      <c r="I58" s="32">
        <v>1.6</v>
      </c>
      <c r="J58"/>
      <c r="K58" t="s">
        <v>715</v>
      </c>
      <c r="L58">
        <v>2</v>
      </c>
      <c r="M58" s="2">
        <v>475</v>
      </c>
    </row>
    <row r="59" spans="2:13" ht="12.75">
      <c r="B59" s="199">
        <v>1400</v>
      </c>
      <c r="C59" s="1" t="s">
        <v>560</v>
      </c>
      <c r="D59" s="22" t="s">
        <v>17</v>
      </c>
      <c r="E59" s="1" t="s">
        <v>709</v>
      </c>
      <c r="F59" s="78" t="s">
        <v>726</v>
      </c>
      <c r="G59" s="37" t="s">
        <v>37</v>
      </c>
      <c r="H59" s="7">
        <f t="shared" si="5"/>
        <v>-2200</v>
      </c>
      <c r="I59" s="32">
        <v>2.8</v>
      </c>
      <c r="K59" t="s">
        <v>715</v>
      </c>
      <c r="L59">
        <v>2</v>
      </c>
      <c r="M59" s="2">
        <v>475</v>
      </c>
    </row>
    <row r="60" spans="2:13" ht="12.75">
      <c r="B60" s="199">
        <v>500</v>
      </c>
      <c r="C60" s="1" t="s">
        <v>560</v>
      </c>
      <c r="D60" s="22" t="s">
        <v>17</v>
      </c>
      <c r="E60" s="1" t="s">
        <v>709</v>
      </c>
      <c r="F60" s="78" t="s">
        <v>726</v>
      </c>
      <c r="G60" s="37" t="s">
        <v>39</v>
      </c>
      <c r="H60" s="7">
        <f t="shared" si="5"/>
        <v>-2700</v>
      </c>
      <c r="I60" s="32">
        <v>1</v>
      </c>
      <c r="K60" t="s">
        <v>715</v>
      </c>
      <c r="L60">
        <v>2</v>
      </c>
      <c r="M60" s="2">
        <v>475</v>
      </c>
    </row>
    <row r="61" spans="1:13" s="53" customFormat="1" ht="12.75">
      <c r="A61" s="1"/>
      <c r="B61" s="199">
        <v>800</v>
      </c>
      <c r="C61" s="1" t="s">
        <v>560</v>
      </c>
      <c r="D61" s="22" t="s">
        <v>17</v>
      </c>
      <c r="E61" s="1" t="s">
        <v>709</v>
      </c>
      <c r="F61" s="78" t="s">
        <v>726</v>
      </c>
      <c r="G61" s="37" t="s">
        <v>41</v>
      </c>
      <c r="H61" s="7">
        <f t="shared" si="5"/>
        <v>-3500</v>
      </c>
      <c r="I61" s="32">
        <v>1.6</v>
      </c>
      <c r="J61"/>
      <c r="K61" t="s">
        <v>715</v>
      </c>
      <c r="L61">
        <v>2</v>
      </c>
      <c r="M61" s="2">
        <v>475</v>
      </c>
    </row>
    <row r="62" spans="1:13" s="83" customFormat="1" ht="12.75">
      <c r="A62" s="21"/>
      <c r="B62" s="209">
        <f>SUM(B58:B61)</f>
        <v>3500</v>
      </c>
      <c r="C62" s="21"/>
      <c r="D62" s="21"/>
      <c r="E62" s="21" t="s">
        <v>709</v>
      </c>
      <c r="F62" s="256"/>
      <c r="G62" s="28"/>
      <c r="H62" s="81">
        <v>0</v>
      </c>
      <c r="I62" s="82">
        <f>+B62/M62</f>
        <v>7.368421052631579</v>
      </c>
      <c r="M62" s="2">
        <v>475</v>
      </c>
    </row>
    <row r="63" spans="2:13" ht="12.75">
      <c r="B63" s="199"/>
      <c r="D63" s="22"/>
      <c r="H63" s="7">
        <f>H62-B63</f>
        <v>0</v>
      </c>
      <c r="I63" s="32">
        <f>+B63/M63</f>
        <v>0</v>
      </c>
      <c r="M63" s="2">
        <v>475</v>
      </c>
    </row>
    <row r="64" spans="2:13" ht="12.75">
      <c r="B64" s="199"/>
      <c r="D64" s="22"/>
      <c r="H64" s="7">
        <f>H63-B64</f>
        <v>0</v>
      </c>
      <c r="I64" s="32">
        <f>+B64/M64</f>
        <v>0</v>
      </c>
      <c r="M64" s="2">
        <v>475</v>
      </c>
    </row>
    <row r="65" spans="2:13" ht="12.75">
      <c r="B65" s="207">
        <v>2500</v>
      </c>
      <c r="C65" s="22" t="s">
        <v>735</v>
      </c>
      <c r="D65" s="22" t="s">
        <v>17</v>
      </c>
      <c r="E65" s="45" t="s">
        <v>721</v>
      </c>
      <c r="F65" s="78" t="s">
        <v>726</v>
      </c>
      <c r="G65" s="46" t="s">
        <v>35</v>
      </c>
      <c r="H65" s="7">
        <f>H64-B65</f>
        <v>-2500</v>
      </c>
      <c r="I65" s="32">
        <v>5</v>
      </c>
      <c r="K65" t="s">
        <v>715</v>
      </c>
      <c r="L65">
        <v>2</v>
      </c>
      <c r="M65" s="2">
        <v>475</v>
      </c>
    </row>
    <row r="66" spans="2:13" ht="12.75">
      <c r="B66" s="199">
        <v>2500</v>
      </c>
      <c r="C66" s="22" t="s">
        <v>735</v>
      </c>
      <c r="D66" s="22" t="s">
        <v>17</v>
      </c>
      <c r="E66" s="1" t="s">
        <v>721</v>
      </c>
      <c r="F66" s="78" t="s">
        <v>726</v>
      </c>
      <c r="G66" s="37" t="s">
        <v>37</v>
      </c>
      <c r="H66" s="7">
        <f>H65-B66</f>
        <v>-5000</v>
      </c>
      <c r="I66" s="32">
        <v>5</v>
      </c>
      <c r="K66" t="s">
        <v>715</v>
      </c>
      <c r="L66">
        <v>2</v>
      </c>
      <c r="M66" s="2">
        <v>475</v>
      </c>
    </row>
    <row r="67" spans="2:13" ht="12.75">
      <c r="B67" s="199">
        <v>2500</v>
      </c>
      <c r="C67" s="1" t="s">
        <v>735</v>
      </c>
      <c r="D67" s="22" t="s">
        <v>17</v>
      </c>
      <c r="E67" s="1" t="s">
        <v>721</v>
      </c>
      <c r="F67" s="78" t="s">
        <v>726</v>
      </c>
      <c r="G67" s="37" t="s">
        <v>39</v>
      </c>
      <c r="H67" s="7">
        <f>H66-B67</f>
        <v>-7500</v>
      </c>
      <c r="I67" s="32">
        <v>5</v>
      </c>
      <c r="K67" t="s">
        <v>715</v>
      </c>
      <c r="L67">
        <v>2</v>
      </c>
      <c r="M67" s="2">
        <v>475</v>
      </c>
    </row>
    <row r="68" spans="1:13" s="83" customFormat="1" ht="12.75">
      <c r="A68" s="21"/>
      <c r="B68" s="209">
        <f>SUM(B65:B67)</f>
        <v>7500</v>
      </c>
      <c r="C68" s="21" t="s">
        <v>735</v>
      </c>
      <c r="D68" s="21"/>
      <c r="E68" s="21"/>
      <c r="F68" s="256"/>
      <c r="G68" s="28"/>
      <c r="H68" s="81">
        <v>0</v>
      </c>
      <c r="I68" s="82">
        <f>+B68/M68</f>
        <v>15.789473684210526</v>
      </c>
      <c r="M68" s="2">
        <v>475</v>
      </c>
    </row>
    <row r="69" spans="2:13" ht="12.75">
      <c r="B69" s="199"/>
      <c r="D69" s="22"/>
      <c r="H69" s="7">
        <f aca="true" t="shared" si="6" ref="H69:H77">H68-B69</f>
        <v>0</v>
      </c>
      <c r="I69" s="32">
        <f>+B69/M69</f>
        <v>0</v>
      </c>
      <c r="M69" s="2">
        <v>475</v>
      </c>
    </row>
    <row r="70" spans="2:13" ht="12.75">
      <c r="B70" s="199"/>
      <c r="D70" s="22"/>
      <c r="H70" s="7">
        <f t="shared" si="6"/>
        <v>0</v>
      </c>
      <c r="I70" s="32">
        <f>+B70/M70</f>
        <v>0</v>
      </c>
      <c r="M70" s="2">
        <v>475</v>
      </c>
    </row>
    <row r="71" spans="2:13" ht="12.75">
      <c r="B71" s="207">
        <v>2000</v>
      </c>
      <c r="C71" s="22" t="s">
        <v>736</v>
      </c>
      <c r="D71" s="22" t="s">
        <v>17</v>
      </c>
      <c r="E71" s="22" t="s">
        <v>721</v>
      </c>
      <c r="F71" s="78" t="s">
        <v>726</v>
      </c>
      <c r="G71" s="40" t="s">
        <v>35</v>
      </c>
      <c r="H71" s="7">
        <f t="shared" si="6"/>
        <v>-2000</v>
      </c>
      <c r="I71" s="32">
        <v>4</v>
      </c>
      <c r="K71" t="s">
        <v>715</v>
      </c>
      <c r="L71">
        <v>2</v>
      </c>
      <c r="M71" s="2">
        <v>475</v>
      </c>
    </row>
    <row r="72" spans="1:13" ht="12.75">
      <c r="A72" s="22"/>
      <c r="B72" s="207">
        <v>500</v>
      </c>
      <c r="C72" s="22" t="s">
        <v>736</v>
      </c>
      <c r="D72" s="22" t="s">
        <v>17</v>
      </c>
      <c r="E72" s="22" t="s">
        <v>721</v>
      </c>
      <c r="F72" s="78" t="s">
        <v>726</v>
      </c>
      <c r="G72" s="40" t="s">
        <v>35</v>
      </c>
      <c r="H72" s="7">
        <f t="shared" si="6"/>
        <v>-2500</v>
      </c>
      <c r="I72" s="32">
        <v>1</v>
      </c>
      <c r="J72" s="25"/>
      <c r="K72" t="s">
        <v>715</v>
      </c>
      <c r="L72">
        <v>2</v>
      </c>
      <c r="M72" s="2">
        <v>475</v>
      </c>
    </row>
    <row r="73" spans="1:13" ht="12.75">
      <c r="A73" s="22"/>
      <c r="B73" s="207">
        <v>500</v>
      </c>
      <c r="C73" s="22" t="s">
        <v>736</v>
      </c>
      <c r="D73" s="22" t="s">
        <v>17</v>
      </c>
      <c r="E73" s="22" t="s">
        <v>721</v>
      </c>
      <c r="F73" s="78" t="s">
        <v>726</v>
      </c>
      <c r="G73" s="40" t="s">
        <v>37</v>
      </c>
      <c r="H73" s="7">
        <f t="shared" si="6"/>
        <v>-3000</v>
      </c>
      <c r="I73" s="32">
        <v>1</v>
      </c>
      <c r="J73" s="25"/>
      <c r="K73" t="s">
        <v>715</v>
      </c>
      <c r="L73">
        <v>2</v>
      </c>
      <c r="M73" s="2">
        <v>475</v>
      </c>
    </row>
    <row r="74" spans="2:13" ht="12.75">
      <c r="B74" s="199">
        <v>2000</v>
      </c>
      <c r="C74" s="48" t="s">
        <v>736</v>
      </c>
      <c r="D74" s="22" t="s">
        <v>17</v>
      </c>
      <c r="E74" s="48" t="s">
        <v>721</v>
      </c>
      <c r="F74" s="78" t="s">
        <v>726</v>
      </c>
      <c r="G74" s="37" t="s">
        <v>37</v>
      </c>
      <c r="H74" s="7">
        <f t="shared" si="6"/>
        <v>-5000</v>
      </c>
      <c r="I74" s="32">
        <v>4</v>
      </c>
      <c r="J74" s="47"/>
      <c r="K74" t="s">
        <v>715</v>
      </c>
      <c r="L74">
        <v>2</v>
      </c>
      <c r="M74" s="2">
        <v>475</v>
      </c>
    </row>
    <row r="75" spans="2:13" ht="12.75">
      <c r="B75" s="199">
        <v>2000</v>
      </c>
      <c r="C75" s="1" t="s">
        <v>736</v>
      </c>
      <c r="D75" s="22" t="s">
        <v>17</v>
      </c>
      <c r="E75" s="1" t="s">
        <v>721</v>
      </c>
      <c r="F75" s="78" t="s">
        <v>726</v>
      </c>
      <c r="G75" s="37" t="s">
        <v>39</v>
      </c>
      <c r="H75" s="7">
        <f t="shared" si="6"/>
        <v>-7000</v>
      </c>
      <c r="I75" s="32">
        <v>4</v>
      </c>
      <c r="K75" t="s">
        <v>715</v>
      </c>
      <c r="L75">
        <v>2</v>
      </c>
      <c r="M75" s="2">
        <v>475</v>
      </c>
    </row>
    <row r="76" spans="1:13" ht="12.75">
      <c r="A76" s="22"/>
      <c r="B76" s="207">
        <v>500</v>
      </c>
      <c r="C76" s="22" t="s">
        <v>736</v>
      </c>
      <c r="D76" s="22" t="s">
        <v>17</v>
      </c>
      <c r="E76" s="22" t="s">
        <v>721</v>
      </c>
      <c r="F76" s="78" t="s">
        <v>726</v>
      </c>
      <c r="G76" s="40" t="s">
        <v>39</v>
      </c>
      <c r="H76" s="7">
        <f t="shared" si="6"/>
        <v>-7500</v>
      </c>
      <c r="I76" s="32">
        <v>1</v>
      </c>
      <c r="J76" s="25"/>
      <c r="K76" t="s">
        <v>715</v>
      </c>
      <c r="L76">
        <v>2</v>
      </c>
      <c r="M76" s="2">
        <v>475</v>
      </c>
    </row>
    <row r="77" spans="2:13" ht="12.75">
      <c r="B77" s="199">
        <v>2000</v>
      </c>
      <c r="C77" s="1" t="s">
        <v>736</v>
      </c>
      <c r="D77" s="22" t="s">
        <v>17</v>
      </c>
      <c r="E77" s="1" t="s">
        <v>721</v>
      </c>
      <c r="F77" s="78" t="s">
        <v>726</v>
      </c>
      <c r="G77" s="37" t="s">
        <v>41</v>
      </c>
      <c r="H77" s="7">
        <f t="shared" si="6"/>
        <v>-9500</v>
      </c>
      <c r="I77" s="32">
        <v>4</v>
      </c>
      <c r="K77" t="s">
        <v>715</v>
      </c>
      <c r="L77">
        <v>2</v>
      </c>
      <c r="M77" s="2">
        <v>475</v>
      </c>
    </row>
    <row r="78" spans="1:13" s="83" customFormat="1" ht="12.75">
      <c r="A78" s="21"/>
      <c r="B78" s="209">
        <f>SUM(B71:B77)</f>
        <v>9500</v>
      </c>
      <c r="C78" s="21" t="s">
        <v>736</v>
      </c>
      <c r="D78" s="21"/>
      <c r="E78" s="21"/>
      <c r="F78" s="256"/>
      <c r="G78" s="28"/>
      <c r="H78" s="81">
        <v>0</v>
      </c>
      <c r="I78" s="82">
        <f aca="true" t="shared" si="7" ref="I78:I84">+B78/M78</f>
        <v>20</v>
      </c>
      <c r="M78" s="2">
        <v>475</v>
      </c>
    </row>
    <row r="79" spans="2:13" ht="12.75">
      <c r="B79" s="199"/>
      <c r="H79" s="7">
        <f>H78-B79</f>
        <v>0</v>
      </c>
      <c r="I79" s="32">
        <f t="shared" si="7"/>
        <v>0</v>
      </c>
      <c r="M79" s="2">
        <v>475</v>
      </c>
    </row>
    <row r="80" spans="2:13" ht="12.75">
      <c r="B80" s="199"/>
      <c r="H80" s="7">
        <f>H79-B80</f>
        <v>0</v>
      </c>
      <c r="I80" s="32">
        <f t="shared" si="7"/>
        <v>0</v>
      </c>
      <c r="M80" s="2">
        <v>475</v>
      </c>
    </row>
    <row r="81" spans="2:13" ht="12.75">
      <c r="B81" s="199"/>
      <c r="H81" s="7">
        <f>H80-B81</f>
        <v>0</v>
      </c>
      <c r="I81" s="32">
        <f t="shared" si="7"/>
        <v>0</v>
      </c>
      <c r="M81" s="2">
        <v>475</v>
      </c>
    </row>
    <row r="82" spans="2:13" ht="12.75">
      <c r="B82" s="199"/>
      <c r="H82" s="7">
        <f>H81-B82</f>
        <v>0</v>
      </c>
      <c r="I82" s="32">
        <f t="shared" si="7"/>
        <v>0</v>
      </c>
      <c r="M82" s="2">
        <v>475</v>
      </c>
    </row>
    <row r="83" spans="1:13" s="83" customFormat="1" ht="12.75">
      <c r="A83" s="21"/>
      <c r="B83" s="209">
        <f>+B87+B92+B97+B101+B106+B110+B114</f>
        <v>21800</v>
      </c>
      <c r="C83" s="238" t="s">
        <v>737</v>
      </c>
      <c r="D83" s="239" t="s">
        <v>738</v>
      </c>
      <c r="E83" s="238" t="s">
        <v>700</v>
      </c>
      <c r="F83" s="261" t="s">
        <v>739</v>
      </c>
      <c r="G83" s="240" t="s">
        <v>740</v>
      </c>
      <c r="H83" s="81"/>
      <c r="I83" s="82">
        <f t="shared" si="7"/>
        <v>45.89473684210526</v>
      </c>
      <c r="J83" s="82"/>
      <c r="K83" s="82"/>
      <c r="M83" s="2">
        <v>475</v>
      </c>
    </row>
    <row r="84" spans="2:13" ht="12.75">
      <c r="B84" s="199"/>
      <c r="H84" s="7">
        <f>H83-B84</f>
        <v>0</v>
      </c>
      <c r="I84" s="32">
        <f t="shared" si="7"/>
        <v>0</v>
      </c>
      <c r="M84" s="2">
        <v>475</v>
      </c>
    </row>
    <row r="85" spans="2:13" ht="12.75">
      <c r="B85" s="199">
        <v>2500</v>
      </c>
      <c r="C85" s="22" t="s">
        <v>0</v>
      </c>
      <c r="D85" s="22" t="s">
        <v>28</v>
      </c>
      <c r="E85" s="1" t="s">
        <v>705</v>
      </c>
      <c r="F85" s="78" t="s">
        <v>741</v>
      </c>
      <c r="G85" s="37" t="s">
        <v>37</v>
      </c>
      <c r="H85" s="7">
        <f>H84-B85</f>
        <v>-2500</v>
      </c>
      <c r="I85" s="32">
        <v>5</v>
      </c>
      <c r="K85" t="s">
        <v>33</v>
      </c>
      <c r="L85">
        <v>3</v>
      </c>
      <c r="M85" s="2">
        <v>475</v>
      </c>
    </row>
    <row r="86" spans="2:13" ht="12.75">
      <c r="B86" s="199">
        <v>2500</v>
      </c>
      <c r="C86" s="22" t="s">
        <v>0</v>
      </c>
      <c r="D86" s="22" t="s">
        <v>28</v>
      </c>
      <c r="E86" s="1" t="s">
        <v>705</v>
      </c>
      <c r="F86" s="78" t="s">
        <v>742</v>
      </c>
      <c r="G86" s="37" t="s">
        <v>39</v>
      </c>
      <c r="H86" s="7">
        <f>H85-B86</f>
        <v>-5000</v>
      </c>
      <c r="I86" s="32">
        <v>5</v>
      </c>
      <c r="K86" t="s">
        <v>33</v>
      </c>
      <c r="L86">
        <v>3</v>
      </c>
      <c r="M86" s="2">
        <v>475</v>
      </c>
    </row>
    <row r="87" spans="1:13" s="83" customFormat="1" ht="12.75">
      <c r="A87" s="21"/>
      <c r="B87" s="209">
        <f>SUM(B85:B86)</f>
        <v>5000</v>
      </c>
      <c r="C87" s="21" t="s">
        <v>0</v>
      </c>
      <c r="D87" s="21"/>
      <c r="E87" s="21"/>
      <c r="F87" s="256"/>
      <c r="G87" s="28"/>
      <c r="H87" s="81">
        <v>0</v>
      </c>
      <c r="I87" s="82">
        <f aca="true" t="shared" si="8" ref="I87:I94">+B87/M87</f>
        <v>10.526315789473685</v>
      </c>
      <c r="M87" s="2">
        <v>475</v>
      </c>
    </row>
    <row r="88" spans="2:13" ht="12.75">
      <c r="B88" s="199"/>
      <c r="H88" s="7">
        <f>H87-B88</f>
        <v>0</v>
      </c>
      <c r="I88" s="32">
        <f t="shared" si="8"/>
        <v>0</v>
      </c>
      <c r="M88" s="2">
        <v>475</v>
      </c>
    </row>
    <row r="89" spans="2:13" ht="12.75">
      <c r="B89" s="199"/>
      <c r="H89" s="7">
        <f>H88-B89</f>
        <v>0</v>
      </c>
      <c r="I89" s="32">
        <f t="shared" si="8"/>
        <v>0</v>
      </c>
      <c r="M89" s="2">
        <v>475</v>
      </c>
    </row>
    <row r="90" spans="2:13" ht="12.75">
      <c r="B90" s="207">
        <v>2000</v>
      </c>
      <c r="C90" s="22" t="s">
        <v>743</v>
      </c>
      <c r="D90" s="22" t="s">
        <v>17</v>
      </c>
      <c r="E90" s="22" t="s">
        <v>703</v>
      </c>
      <c r="F90" s="78" t="s">
        <v>744</v>
      </c>
      <c r="G90" s="40" t="s">
        <v>37</v>
      </c>
      <c r="H90" s="7">
        <f>H89-B90</f>
        <v>-2000</v>
      </c>
      <c r="I90" s="32">
        <f t="shared" si="8"/>
        <v>4.2105263157894735</v>
      </c>
      <c r="K90" t="s">
        <v>705</v>
      </c>
      <c r="L90">
        <v>3</v>
      </c>
      <c r="M90" s="2">
        <v>475</v>
      </c>
    </row>
    <row r="91" spans="2:13" ht="12.75">
      <c r="B91" s="199">
        <v>2000</v>
      </c>
      <c r="C91" s="1" t="s">
        <v>745</v>
      </c>
      <c r="D91" s="22" t="s">
        <v>17</v>
      </c>
      <c r="E91" s="1" t="s">
        <v>703</v>
      </c>
      <c r="F91" s="78" t="s">
        <v>744</v>
      </c>
      <c r="G91" s="37" t="s">
        <v>39</v>
      </c>
      <c r="H91" s="7">
        <f>H90-B91</f>
        <v>-4000</v>
      </c>
      <c r="I91" s="32">
        <f t="shared" si="8"/>
        <v>4.2105263157894735</v>
      </c>
      <c r="K91" t="s">
        <v>705</v>
      </c>
      <c r="L91">
        <v>3</v>
      </c>
      <c r="M91" s="2">
        <v>475</v>
      </c>
    </row>
    <row r="92" spans="1:13" s="83" customFormat="1" ht="12.75">
      <c r="A92" s="21"/>
      <c r="B92" s="209">
        <f>SUM(B90:B91)</f>
        <v>4000</v>
      </c>
      <c r="C92" s="21" t="s">
        <v>708</v>
      </c>
      <c r="D92" s="21"/>
      <c r="E92" s="21"/>
      <c r="F92" s="256"/>
      <c r="G92" s="28"/>
      <c r="H92" s="81">
        <v>0</v>
      </c>
      <c r="I92" s="82">
        <f t="shared" si="8"/>
        <v>8.421052631578947</v>
      </c>
      <c r="M92" s="2">
        <v>475</v>
      </c>
    </row>
    <row r="93" spans="2:13" ht="12.75">
      <c r="B93" s="199"/>
      <c r="H93" s="7">
        <f>H92-B93</f>
        <v>0</v>
      </c>
      <c r="I93" s="32">
        <f t="shared" si="8"/>
        <v>0</v>
      </c>
      <c r="M93" s="2">
        <v>475</v>
      </c>
    </row>
    <row r="94" spans="2:13" ht="12.75">
      <c r="B94" s="199"/>
      <c r="H94" s="7">
        <f>H93-B94</f>
        <v>0</v>
      </c>
      <c r="I94" s="32">
        <f t="shared" si="8"/>
        <v>0</v>
      </c>
      <c r="M94" s="2">
        <v>475</v>
      </c>
    </row>
    <row r="95" spans="2:13" ht="12.75">
      <c r="B95" s="199">
        <v>1000</v>
      </c>
      <c r="C95" s="22" t="s">
        <v>560</v>
      </c>
      <c r="D95" s="22" t="s">
        <v>17</v>
      </c>
      <c r="E95" s="1" t="s">
        <v>709</v>
      </c>
      <c r="F95" s="78" t="s">
        <v>744</v>
      </c>
      <c r="G95" s="37" t="s">
        <v>37</v>
      </c>
      <c r="H95" s="7">
        <f>H94-B95</f>
        <v>-1000</v>
      </c>
      <c r="I95" s="32">
        <v>2</v>
      </c>
      <c r="K95" t="s">
        <v>705</v>
      </c>
      <c r="L95">
        <v>3</v>
      </c>
      <c r="M95" s="2">
        <v>475</v>
      </c>
    </row>
    <row r="96" spans="2:13" ht="12.75">
      <c r="B96" s="199">
        <v>800</v>
      </c>
      <c r="C96" s="1" t="s">
        <v>560</v>
      </c>
      <c r="D96" s="22" t="s">
        <v>17</v>
      </c>
      <c r="E96" s="1" t="s">
        <v>709</v>
      </c>
      <c r="F96" s="78" t="s">
        <v>744</v>
      </c>
      <c r="G96" s="37" t="s">
        <v>39</v>
      </c>
      <c r="H96" s="7">
        <f>H95-B96</f>
        <v>-1800</v>
      </c>
      <c r="I96" s="32">
        <v>1.6</v>
      </c>
      <c r="K96" t="s">
        <v>705</v>
      </c>
      <c r="L96">
        <v>3</v>
      </c>
      <c r="M96" s="2">
        <v>475</v>
      </c>
    </row>
    <row r="97" spans="1:13" s="83" customFormat="1" ht="12.75">
      <c r="A97" s="21"/>
      <c r="B97" s="209">
        <f>SUM(B95:B96)</f>
        <v>1800</v>
      </c>
      <c r="C97" s="21"/>
      <c r="D97" s="21"/>
      <c r="E97" s="21" t="s">
        <v>709</v>
      </c>
      <c r="F97" s="256"/>
      <c r="G97" s="28"/>
      <c r="H97" s="81">
        <v>0</v>
      </c>
      <c r="I97" s="82">
        <f aca="true" t="shared" si="9" ref="I97:I103">+B97/M97</f>
        <v>3.789473684210526</v>
      </c>
      <c r="M97" s="2">
        <v>475</v>
      </c>
    </row>
    <row r="98" spans="2:13" ht="12.75">
      <c r="B98" s="199"/>
      <c r="H98" s="7">
        <f>H97-B98</f>
        <v>0</v>
      </c>
      <c r="I98" s="32">
        <f t="shared" si="9"/>
        <v>0</v>
      </c>
      <c r="M98" s="2">
        <v>475</v>
      </c>
    </row>
    <row r="99" spans="2:13" ht="12.75">
      <c r="B99" s="199"/>
      <c r="H99" s="7">
        <f>H98-B99</f>
        <v>0</v>
      </c>
      <c r="I99" s="32">
        <f t="shared" si="9"/>
        <v>0</v>
      </c>
      <c r="M99" s="2">
        <v>475</v>
      </c>
    </row>
    <row r="100" spans="1:13" ht="12.75">
      <c r="A100" s="22"/>
      <c r="B100" s="207">
        <v>5000</v>
      </c>
      <c r="C100" s="22" t="s">
        <v>735</v>
      </c>
      <c r="D100" s="22" t="s">
        <v>17</v>
      </c>
      <c r="E100" s="22" t="s">
        <v>703</v>
      </c>
      <c r="F100" s="78" t="s">
        <v>746</v>
      </c>
      <c r="G100" s="40" t="s">
        <v>37</v>
      </c>
      <c r="H100" s="7">
        <f>H99-B100</f>
        <v>-5000</v>
      </c>
      <c r="I100" s="32">
        <f t="shared" si="9"/>
        <v>10.526315789473685</v>
      </c>
      <c r="J100" s="25"/>
      <c r="K100" t="s">
        <v>705</v>
      </c>
      <c r="L100">
        <v>3</v>
      </c>
      <c r="M100" s="2">
        <v>475</v>
      </c>
    </row>
    <row r="101" spans="1:13" s="83" customFormat="1" ht="12.75">
      <c r="A101" s="21"/>
      <c r="B101" s="209">
        <f>SUM(B100)</f>
        <v>5000</v>
      </c>
      <c r="C101" s="21" t="s">
        <v>735</v>
      </c>
      <c r="D101" s="21"/>
      <c r="E101" s="21"/>
      <c r="F101" s="256"/>
      <c r="G101" s="28"/>
      <c r="H101" s="81">
        <v>0</v>
      </c>
      <c r="I101" s="82">
        <f t="shared" si="9"/>
        <v>10.526315789473685</v>
      </c>
      <c r="M101" s="2">
        <v>475</v>
      </c>
    </row>
    <row r="102" spans="2:13" ht="12.75">
      <c r="B102" s="273"/>
      <c r="H102" s="7">
        <f>H101-B102</f>
        <v>0</v>
      </c>
      <c r="I102" s="32">
        <f t="shared" si="9"/>
        <v>0</v>
      </c>
      <c r="M102" s="2">
        <v>475</v>
      </c>
    </row>
    <row r="103" spans="2:13" ht="12.75">
      <c r="B103" s="199"/>
      <c r="C103" s="4"/>
      <c r="H103" s="7">
        <f>H102-B103</f>
        <v>0</v>
      </c>
      <c r="I103" s="32">
        <f t="shared" si="9"/>
        <v>0</v>
      </c>
      <c r="M103" s="2">
        <v>475</v>
      </c>
    </row>
    <row r="104" spans="2:13" ht="12.75">
      <c r="B104" s="199">
        <v>2000</v>
      </c>
      <c r="C104" s="1" t="s">
        <v>736</v>
      </c>
      <c r="D104" s="22" t="s">
        <v>17</v>
      </c>
      <c r="E104" s="1" t="s">
        <v>703</v>
      </c>
      <c r="F104" s="78" t="s">
        <v>744</v>
      </c>
      <c r="G104" s="37" t="s">
        <v>37</v>
      </c>
      <c r="H104" s="7">
        <f>H103-B104</f>
        <v>-2000</v>
      </c>
      <c r="I104" s="32">
        <v>4</v>
      </c>
      <c r="K104" t="s">
        <v>705</v>
      </c>
      <c r="L104">
        <v>3</v>
      </c>
      <c r="M104" s="2">
        <v>475</v>
      </c>
    </row>
    <row r="105" spans="2:13" ht="12.75">
      <c r="B105" s="199">
        <v>2000</v>
      </c>
      <c r="C105" s="1" t="s">
        <v>736</v>
      </c>
      <c r="D105" s="22" t="s">
        <v>17</v>
      </c>
      <c r="E105" s="1" t="s">
        <v>703</v>
      </c>
      <c r="F105" s="78" t="s">
        <v>744</v>
      </c>
      <c r="G105" s="37" t="s">
        <v>39</v>
      </c>
      <c r="H105" s="7">
        <f>H104-B105</f>
        <v>-4000</v>
      </c>
      <c r="I105" s="32">
        <v>4</v>
      </c>
      <c r="K105" t="s">
        <v>705</v>
      </c>
      <c r="L105">
        <v>3</v>
      </c>
      <c r="M105" s="2">
        <v>475</v>
      </c>
    </row>
    <row r="106" spans="1:13" s="83" customFormat="1" ht="12.75">
      <c r="A106" s="21"/>
      <c r="B106" s="209">
        <f>SUM(B104:B105)</f>
        <v>4000</v>
      </c>
      <c r="C106" s="21" t="s">
        <v>736</v>
      </c>
      <c r="D106" s="21"/>
      <c r="E106" s="21"/>
      <c r="F106" s="256"/>
      <c r="G106" s="28"/>
      <c r="H106" s="81">
        <v>0</v>
      </c>
      <c r="I106" s="82">
        <f aca="true" t="shared" si="10" ref="I106:I124">+B106/M106</f>
        <v>8.421052631578947</v>
      </c>
      <c r="M106" s="2">
        <v>475</v>
      </c>
    </row>
    <row r="107" spans="2:13" ht="12.75">
      <c r="B107" s="199"/>
      <c r="H107" s="7">
        <f>H106-B107</f>
        <v>0</v>
      </c>
      <c r="I107" s="32">
        <f t="shared" si="10"/>
        <v>0</v>
      </c>
      <c r="M107" s="2">
        <v>475</v>
      </c>
    </row>
    <row r="108" spans="2:13" ht="12.75">
      <c r="B108" s="199"/>
      <c r="H108" s="7">
        <f>H107-B108</f>
        <v>0</v>
      </c>
      <c r="I108" s="32">
        <f t="shared" si="10"/>
        <v>0</v>
      </c>
      <c r="M108" s="2">
        <v>475</v>
      </c>
    </row>
    <row r="109" spans="2:13" ht="12.75">
      <c r="B109" s="199">
        <v>1000</v>
      </c>
      <c r="C109" s="1" t="s">
        <v>747</v>
      </c>
      <c r="D109" s="22" t="s">
        <v>17</v>
      </c>
      <c r="E109" s="1" t="s">
        <v>748</v>
      </c>
      <c r="F109" s="78" t="s">
        <v>744</v>
      </c>
      <c r="G109" s="37" t="s">
        <v>37</v>
      </c>
      <c r="H109" s="7">
        <f>H108-B109</f>
        <v>-1000</v>
      </c>
      <c r="I109" s="32">
        <f t="shared" si="10"/>
        <v>2.1052631578947367</v>
      </c>
      <c r="K109" t="s">
        <v>705</v>
      </c>
      <c r="L109">
        <v>3</v>
      </c>
      <c r="M109" s="2">
        <v>475</v>
      </c>
    </row>
    <row r="110" spans="1:13" s="83" customFormat="1" ht="12.75">
      <c r="A110" s="21"/>
      <c r="B110" s="209">
        <f>SUM(B109)</f>
        <v>1000</v>
      </c>
      <c r="C110" s="21"/>
      <c r="D110" s="21"/>
      <c r="E110" s="21" t="s">
        <v>748</v>
      </c>
      <c r="F110" s="256"/>
      <c r="G110" s="28"/>
      <c r="H110" s="81">
        <v>0</v>
      </c>
      <c r="I110" s="82">
        <f t="shared" si="10"/>
        <v>2.1052631578947367</v>
      </c>
      <c r="M110" s="2">
        <v>475</v>
      </c>
    </row>
    <row r="111" spans="2:13" ht="12.75">
      <c r="B111" s="199"/>
      <c r="H111" s="7">
        <f>H110-B111</f>
        <v>0</v>
      </c>
      <c r="I111" s="32">
        <f t="shared" si="10"/>
        <v>0</v>
      </c>
      <c r="M111" s="2">
        <v>475</v>
      </c>
    </row>
    <row r="112" spans="2:13" ht="12.75">
      <c r="B112" s="199"/>
      <c r="H112" s="7">
        <f>H111-B112</f>
        <v>0</v>
      </c>
      <c r="I112" s="32">
        <f t="shared" si="10"/>
        <v>0</v>
      </c>
      <c r="M112" s="2">
        <v>475</v>
      </c>
    </row>
    <row r="113" spans="2:13" ht="12.75">
      <c r="B113" s="274">
        <v>1000</v>
      </c>
      <c r="C113" s="48" t="s">
        <v>749</v>
      </c>
      <c r="D113" s="22" t="s">
        <v>17</v>
      </c>
      <c r="E113" s="48" t="s">
        <v>26</v>
      </c>
      <c r="F113" s="78" t="s">
        <v>750</v>
      </c>
      <c r="G113" s="37" t="s">
        <v>43</v>
      </c>
      <c r="H113" s="7">
        <f>H112-B113</f>
        <v>-1000</v>
      </c>
      <c r="I113" s="32">
        <f t="shared" si="10"/>
        <v>2.1052631578947367</v>
      </c>
      <c r="J113" s="47"/>
      <c r="K113" t="s">
        <v>705</v>
      </c>
      <c r="L113">
        <v>3</v>
      </c>
      <c r="M113" s="2">
        <v>475</v>
      </c>
    </row>
    <row r="114" spans="1:13" s="83" customFormat="1" ht="12.75">
      <c r="A114" s="21"/>
      <c r="B114" s="209">
        <f>SUM(B113)</f>
        <v>1000</v>
      </c>
      <c r="C114" s="21"/>
      <c r="D114" s="21"/>
      <c r="E114" s="21" t="s">
        <v>26</v>
      </c>
      <c r="F114" s="256"/>
      <c r="G114" s="28"/>
      <c r="H114" s="81">
        <v>0</v>
      </c>
      <c r="I114" s="82">
        <f t="shared" si="10"/>
        <v>2.1052631578947367</v>
      </c>
      <c r="M114" s="2">
        <v>475</v>
      </c>
    </row>
    <row r="115" spans="2:13" ht="12.75">
      <c r="B115" s="199"/>
      <c r="H115" s="7">
        <f>H114-B115</f>
        <v>0</v>
      </c>
      <c r="I115" s="32">
        <f t="shared" si="10"/>
        <v>0</v>
      </c>
      <c r="M115" s="2">
        <v>475</v>
      </c>
    </row>
    <row r="116" spans="2:13" ht="12.75">
      <c r="B116" s="199"/>
      <c r="H116" s="7">
        <f>H115-B116</f>
        <v>0</v>
      </c>
      <c r="I116" s="32">
        <f t="shared" si="10"/>
        <v>0</v>
      </c>
      <c r="M116" s="2">
        <v>475</v>
      </c>
    </row>
    <row r="117" spans="2:13" ht="12.75">
      <c r="B117" s="199"/>
      <c r="H117" s="7">
        <f>H116-B117</f>
        <v>0</v>
      </c>
      <c r="I117" s="32">
        <f t="shared" si="10"/>
        <v>0</v>
      </c>
      <c r="M117" s="2">
        <v>475</v>
      </c>
    </row>
    <row r="118" spans="2:13" ht="12.75">
      <c r="B118" s="199"/>
      <c r="H118" s="7">
        <f>H117-B118</f>
        <v>0</v>
      </c>
      <c r="I118" s="32">
        <f t="shared" si="10"/>
        <v>0</v>
      </c>
      <c r="M118" s="2">
        <v>475</v>
      </c>
    </row>
    <row r="119" spans="1:13" s="83" customFormat="1" ht="12.75">
      <c r="A119" s="21"/>
      <c r="B119" s="209">
        <f>+B122+B127+B131+B135</f>
        <v>12500</v>
      </c>
      <c r="C119" s="238" t="s">
        <v>751</v>
      </c>
      <c r="D119" s="239" t="s">
        <v>752</v>
      </c>
      <c r="E119" s="238" t="s">
        <v>753</v>
      </c>
      <c r="F119" s="261" t="s">
        <v>754</v>
      </c>
      <c r="G119" s="240" t="s">
        <v>755</v>
      </c>
      <c r="H119" s="81"/>
      <c r="I119" s="82">
        <f t="shared" si="10"/>
        <v>26.31578947368421</v>
      </c>
      <c r="J119" s="82"/>
      <c r="K119" s="82"/>
      <c r="M119" s="2">
        <v>475</v>
      </c>
    </row>
    <row r="120" spans="2:13" ht="12.75">
      <c r="B120" s="199"/>
      <c r="H120" s="7">
        <f>H119-B120</f>
        <v>0</v>
      </c>
      <c r="I120" s="32">
        <f t="shared" si="10"/>
        <v>0</v>
      </c>
      <c r="M120" s="2">
        <v>475</v>
      </c>
    </row>
    <row r="121" spans="2:13" ht="12.75">
      <c r="B121" s="199">
        <v>2500</v>
      </c>
      <c r="C121" s="22" t="s">
        <v>0</v>
      </c>
      <c r="D121" s="22" t="s">
        <v>28</v>
      </c>
      <c r="E121" s="1" t="s">
        <v>756</v>
      </c>
      <c r="F121" s="78" t="s">
        <v>757</v>
      </c>
      <c r="G121" s="37" t="s">
        <v>37</v>
      </c>
      <c r="H121" s="7">
        <f>H120-B121</f>
        <v>-2500</v>
      </c>
      <c r="I121" s="32">
        <f t="shared" si="10"/>
        <v>5.2631578947368425</v>
      </c>
      <c r="K121" t="s">
        <v>33</v>
      </c>
      <c r="L121">
        <v>4</v>
      </c>
      <c r="M121" s="2">
        <v>475</v>
      </c>
    </row>
    <row r="122" spans="1:13" s="83" customFormat="1" ht="12.75">
      <c r="A122" s="21"/>
      <c r="B122" s="209">
        <f>SUM(B121)</f>
        <v>2500</v>
      </c>
      <c r="C122" s="21" t="s">
        <v>0</v>
      </c>
      <c r="D122" s="21"/>
      <c r="E122" s="21"/>
      <c r="F122" s="256"/>
      <c r="G122" s="28"/>
      <c r="H122" s="81">
        <v>0</v>
      </c>
      <c r="I122" s="82">
        <f t="shared" si="10"/>
        <v>5.2631578947368425</v>
      </c>
      <c r="M122" s="2">
        <v>475</v>
      </c>
    </row>
    <row r="123" spans="2:13" ht="12.75">
      <c r="B123" s="199"/>
      <c r="H123" s="7">
        <f>H122-B123</f>
        <v>0</v>
      </c>
      <c r="I123" s="32">
        <f t="shared" si="10"/>
        <v>0</v>
      </c>
      <c r="M123" s="2">
        <v>475</v>
      </c>
    </row>
    <row r="124" spans="2:13" ht="12.75">
      <c r="B124" s="275"/>
      <c r="H124" s="7">
        <f>H123-B124</f>
        <v>0</v>
      </c>
      <c r="I124" s="32">
        <f t="shared" si="10"/>
        <v>0</v>
      </c>
      <c r="M124" s="2">
        <v>475</v>
      </c>
    </row>
    <row r="125" spans="2:13" ht="12.75">
      <c r="B125" s="207">
        <v>3000</v>
      </c>
      <c r="C125" s="43" t="s">
        <v>758</v>
      </c>
      <c r="D125" s="22" t="s">
        <v>17</v>
      </c>
      <c r="E125" s="43" t="s">
        <v>759</v>
      </c>
      <c r="F125" s="78" t="s">
        <v>760</v>
      </c>
      <c r="G125" s="41" t="s">
        <v>39</v>
      </c>
      <c r="H125" s="7">
        <f>H124-B125</f>
        <v>-3000</v>
      </c>
      <c r="I125" s="32">
        <v>6</v>
      </c>
      <c r="K125" t="s">
        <v>761</v>
      </c>
      <c r="L125">
        <v>4</v>
      </c>
      <c r="M125" s="2">
        <v>475</v>
      </c>
    </row>
    <row r="126" spans="1:13" ht="12.75">
      <c r="A126" s="22"/>
      <c r="B126" s="207">
        <v>3000</v>
      </c>
      <c r="C126" s="22" t="s">
        <v>762</v>
      </c>
      <c r="D126" s="22" t="s">
        <v>17</v>
      </c>
      <c r="E126" s="22" t="s">
        <v>759</v>
      </c>
      <c r="F126" s="78" t="s">
        <v>760</v>
      </c>
      <c r="G126" s="40" t="s">
        <v>39</v>
      </c>
      <c r="H126" s="7">
        <f>H125-B126</f>
        <v>-6000</v>
      </c>
      <c r="I126" s="32">
        <v>6</v>
      </c>
      <c r="J126" s="25"/>
      <c r="K126" t="s">
        <v>761</v>
      </c>
      <c r="L126">
        <v>4</v>
      </c>
      <c r="M126" s="2">
        <v>475</v>
      </c>
    </row>
    <row r="127" spans="1:13" s="83" customFormat="1" ht="12.75">
      <c r="A127" s="21"/>
      <c r="B127" s="209">
        <f>SUM(B125:B126)</f>
        <v>6000</v>
      </c>
      <c r="C127" s="21" t="s">
        <v>708</v>
      </c>
      <c r="D127" s="21"/>
      <c r="E127" s="21"/>
      <c r="F127" s="256"/>
      <c r="G127" s="28"/>
      <c r="H127" s="81">
        <v>0</v>
      </c>
      <c r="I127" s="82">
        <f aca="true" t="shared" si="11" ref="I127:I141">+B127/M127</f>
        <v>12.631578947368421</v>
      </c>
      <c r="M127" s="2">
        <v>475</v>
      </c>
    </row>
    <row r="128" spans="2:13" ht="12.75">
      <c r="B128" s="199"/>
      <c r="H128" s="7">
        <f>H127-B128</f>
        <v>0</v>
      </c>
      <c r="I128" s="32">
        <f t="shared" si="11"/>
        <v>0</v>
      </c>
      <c r="M128" s="2">
        <v>475</v>
      </c>
    </row>
    <row r="129" spans="2:13" ht="12.75">
      <c r="B129" s="199"/>
      <c r="H129" s="7">
        <f>H128-B129</f>
        <v>0</v>
      </c>
      <c r="I129" s="32">
        <f t="shared" si="11"/>
        <v>0</v>
      </c>
      <c r="M129" s="2">
        <v>475</v>
      </c>
    </row>
    <row r="130" spans="2:13" ht="12.75">
      <c r="B130" s="207">
        <v>2000</v>
      </c>
      <c r="C130" s="22" t="s">
        <v>560</v>
      </c>
      <c r="D130" s="22" t="s">
        <v>17</v>
      </c>
      <c r="E130" s="45" t="s">
        <v>709</v>
      </c>
      <c r="F130" s="78" t="s">
        <v>760</v>
      </c>
      <c r="G130" s="46" t="s">
        <v>39</v>
      </c>
      <c r="H130" s="7">
        <f>H129-B130</f>
        <v>-2000</v>
      </c>
      <c r="I130" s="32">
        <f t="shared" si="11"/>
        <v>4.2105263157894735</v>
      </c>
      <c r="K130" t="s">
        <v>761</v>
      </c>
      <c r="L130">
        <v>4</v>
      </c>
      <c r="M130" s="2">
        <v>475</v>
      </c>
    </row>
    <row r="131" spans="1:13" s="83" customFormat="1" ht="12.75">
      <c r="A131" s="21"/>
      <c r="B131" s="209">
        <f>SUM(B130)</f>
        <v>2000</v>
      </c>
      <c r="C131" s="21"/>
      <c r="D131" s="21"/>
      <c r="E131" s="21" t="s">
        <v>709</v>
      </c>
      <c r="F131" s="256"/>
      <c r="G131" s="28"/>
      <c r="H131" s="81">
        <v>0</v>
      </c>
      <c r="I131" s="82">
        <f t="shared" si="11"/>
        <v>4.2105263157894735</v>
      </c>
      <c r="M131" s="2">
        <v>475</v>
      </c>
    </row>
    <row r="132" spans="2:13" ht="12.75">
      <c r="B132" s="199"/>
      <c r="H132" s="7">
        <f>H131-B132</f>
        <v>0</v>
      </c>
      <c r="I132" s="32">
        <f t="shared" si="11"/>
        <v>0</v>
      </c>
      <c r="M132" s="2">
        <v>475</v>
      </c>
    </row>
    <row r="133" spans="2:13" ht="12.75">
      <c r="B133" s="199"/>
      <c r="H133" s="7">
        <f>H132-B133</f>
        <v>0</v>
      </c>
      <c r="I133" s="32">
        <f t="shared" si="11"/>
        <v>0</v>
      </c>
      <c r="M133" s="2">
        <v>475</v>
      </c>
    </row>
    <row r="134" spans="2:13" ht="12.75">
      <c r="B134" s="207">
        <v>2000</v>
      </c>
      <c r="C134" s="22" t="s">
        <v>736</v>
      </c>
      <c r="D134" s="22" t="s">
        <v>17</v>
      </c>
      <c r="E134" s="22" t="s">
        <v>759</v>
      </c>
      <c r="F134" s="78" t="s">
        <v>760</v>
      </c>
      <c r="G134" s="40" t="s">
        <v>39</v>
      </c>
      <c r="H134" s="7">
        <f>H133-B134</f>
        <v>-2000</v>
      </c>
      <c r="I134" s="32">
        <f t="shared" si="11"/>
        <v>4.2105263157894735</v>
      </c>
      <c r="K134" t="s">
        <v>761</v>
      </c>
      <c r="L134">
        <v>4</v>
      </c>
      <c r="M134" s="2">
        <v>475</v>
      </c>
    </row>
    <row r="135" spans="1:13" s="83" customFormat="1" ht="12.75">
      <c r="A135" s="21"/>
      <c r="B135" s="209">
        <f>SUM(B134)</f>
        <v>2000</v>
      </c>
      <c r="C135" s="21" t="s">
        <v>736</v>
      </c>
      <c r="D135" s="21"/>
      <c r="E135" s="21"/>
      <c r="F135" s="256"/>
      <c r="G135" s="28"/>
      <c r="H135" s="81">
        <v>0</v>
      </c>
      <c r="I135" s="82">
        <f t="shared" si="11"/>
        <v>4.2105263157894735</v>
      </c>
      <c r="M135" s="2">
        <v>475</v>
      </c>
    </row>
    <row r="136" spans="2:13" ht="12.75">
      <c r="B136" s="199"/>
      <c r="H136" s="7">
        <f>H135-B136</f>
        <v>0</v>
      </c>
      <c r="I136" s="32">
        <f t="shared" si="11"/>
        <v>0</v>
      </c>
      <c r="M136" s="2">
        <v>475</v>
      </c>
    </row>
    <row r="137" spans="2:13" ht="12.75">
      <c r="B137" s="199"/>
      <c r="H137" s="7">
        <f>H136-B137</f>
        <v>0</v>
      </c>
      <c r="I137" s="32">
        <f t="shared" si="11"/>
        <v>0</v>
      </c>
      <c r="M137" s="2">
        <v>475</v>
      </c>
    </row>
    <row r="138" spans="2:13" ht="12.75">
      <c r="B138" s="199"/>
      <c r="H138" s="7">
        <f>H137-B138</f>
        <v>0</v>
      </c>
      <c r="I138" s="32">
        <f t="shared" si="11"/>
        <v>0</v>
      </c>
      <c r="M138" s="2">
        <v>475</v>
      </c>
    </row>
    <row r="139" spans="2:13" ht="12.75">
      <c r="B139" s="199"/>
      <c r="H139" s="7">
        <f>H138-B139</f>
        <v>0</v>
      </c>
      <c r="I139" s="32">
        <f t="shared" si="11"/>
        <v>0</v>
      </c>
      <c r="M139" s="2">
        <v>475</v>
      </c>
    </row>
    <row r="140" spans="1:13" s="83" customFormat="1" ht="12.75">
      <c r="A140" s="21"/>
      <c r="B140" s="209">
        <f>+B145+B150+B156+B160+B165+B170</f>
        <v>25500</v>
      </c>
      <c r="C140" s="238" t="s">
        <v>763</v>
      </c>
      <c r="D140" s="239" t="s">
        <v>764</v>
      </c>
      <c r="E140" s="238" t="s">
        <v>765</v>
      </c>
      <c r="F140" s="261" t="s">
        <v>766</v>
      </c>
      <c r="G140" s="240" t="s">
        <v>714</v>
      </c>
      <c r="H140" s="81"/>
      <c r="I140" s="82">
        <f t="shared" si="11"/>
        <v>53.68421052631579</v>
      </c>
      <c r="J140" s="82"/>
      <c r="K140" s="82"/>
      <c r="M140" s="2">
        <v>475</v>
      </c>
    </row>
    <row r="141" spans="2:13" ht="12.75">
      <c r="B141" s="199"/>
      <c r="H141" s="7">
        <f>H140-B141</f>
        <v>0</v>
      </c>
      <c r="I141" s="32">
        <f t="shared" si="11"/>
        <v>0</v>
      </c>
      <c r="M141" s="2">
        <v>475</v>
      </c>
    </row>
    <row r="142" spans="2:13" ht="12.75">
      <c r="B142" s="199">
        <v>2500</v>
      </c>
      <c r="C142" s="22" t="s">
        <v>0</v>
      </c>
      <c r="D142" s="22" t="s">
        <v>28</v>
      </c>
      <c r="E142" s="1" t="s">
        <v>767</v>
      </c>
      <c r="F142" s="78" t="s">
        <v>768</v>
      </c>
      <c r="G142" s="37" t="s">
        <v>37</v>
      </c>
      <c r="H142" s="7">
        <f>H141-B142</f>
        <v>-2500</v>
      </c>
      <c r="I142" s="32">
        <v>5</v>
      </c>
      <c r="K142" t="s">
        <v>33</v>
      </c>
      <c r="L142">
        <v>5</v>
      </c>
      <c r="M142" s="2">
        <v>475</v>
      </c>
    </row>
    <row r="143" spans="2:13" ht="12.75">
      <c r="B143" s="199">
        <v>3000</v>
      </c>
      <c r="C143" s="22" t="s">
        <v>0</v>
      </c>
      <c r="D143" s="22" t="s">
        <v>28</v>
      </c>
      <c r="E143" s="1" t="s">
        <v>769</v>
      </c>
      <c r="F143" s="78" t="s">
        <v>770</v>
      </c>
      <c r="G143" s="37" t="s">
        <v>37</v>
      </c>
      <c r="H143" s="7">
        <f>H142-B143</f>
        <v>-5500</v>
      </c>
      <c r="I143" s="32">
        <v>6</v>
      </c>
      <c r="K143" t="s">
        <v>33</v>
      </c>
      <c r="L143">
        <v>5</v>
      </c>
      <c r="M143" s="2">
        <v>475</v>
      </c>
    </row>
    <row r="144" spans="2:13" ht="12.75">
      <c r="B144" s="199">
        <v>2500</v>
      </c>
      <c r="C144" s="22" t="s">
        <v>0</v>
      </c>
      <c r="D144" s="22" t="s">
        <v>28</v>
      </c>
      <c r="E144" s="1" t="s">
        <v>767</v>
      </c>
      <c r="F144" s="78" t="s">
        <v>771</v>
      </c>
      <c r="G144" s="37" t="s">
        <v>41</v>
      </c>
      <c r="H144" s="7">
        <f>H143-B144</f>
        <v>-8000</v>
      </c>
      <c r="I144" s="32">
        <v>5</v>
      </c>
      <c r="K144" t="s">
        <v>33</v>
      </c>
      <c r="L144">
        <v>5</v>
      </c>
      <c r="M144" s="2">
        <v>475</v>
      </c>
    </row>
    <row r="145" spans="1:13" s="83" customFormat="1" ht="12.75">
      <c r="A145" s="21"/>
      <c r="B145" s="209">
        <f>SUM(B142:B144)</f>
        <v>8000</v>
      </c>
      <c r="C145" s="21" t="s">
        <v>0</v>
      </c>
      <c r="D145" s="21"/>
      <c r="E145" s="21"/>
      <c r="F145" s="256"/>
      <c r="G145" s="28"/>
      <c r="H145" s="81">
        <v>0</v>
      </c>
      <c r="I145" s="82">
        <f aca="true" t="shared" si="12" ref="I145:I152">+B145/M145</f>
        <v>16.842105263157894</v>
      </c>
      <c r="M145" s="2">
        <v>475</v>
      </c>
    </row>
    <row r="146" spans="2:13" ht="12.75">
      <c r="B146" s="199"/>
      <c r="H146" s="7">
        <f>H145-B146</f>
        <v>0</v>
      </c>
      <c r="I146" s="32">
        <f t="shared" si="12"/>
        <v>0</v>
      </c>
      <c r="M146" s="2">
        <v>475</v>
      </c>
    </row>
    <row r="147" spans="2:13" ht="12.75">
      <c r="B147" s="199"/>
      <c r="H147" s="7">
        <f>H146-B147</f>
        <v>0</v>
      </c>
      <c r="I147" s="32">
        <f t="shared" si="12"/>
        <v>0</v>
      </c>
      <c r="M147" s="2">
        <v>475</v>
      </c>
    </row>
    <row r="148" spans="2:13" ht="12.75">
      <c r="B148" s="207">
        <v>2000</v>
      </c>
      <c r="C148" s="43" t="s">
        <v>772</v>
      </c>
      <c r="D148" s="22" t="s">
        <v>17</v>
      </c>
      <c r="E148" s="43" t="s">
        <v>721</v>
      </c>
      <c r="F148" s="78" t="s">
        <v>773</v>
      </c>
      <c r="G148" s="41" t="s">
        <v>39</v>
      </c>
      <c r="H148" s="7">
        <f>H147-B148</f>
        <v>-2000</v>
      </c>
      <c r="I148" s="32">
        <f t="shared" si="12"/>
        <v>4.2105263157894735</v>
      </c>
      <c r="K148" t="s">
        <v>767</v>
      </c>
      <c r="L148">
        <v>5</v>
      </c>
      <c r="M148" s="2">
        <v>475</v>
      </c>
    </row>
    <row r="149" spans="2:13" ht="12.75">
      <c r="B149" s="199">
        <v>2000</v>
      </c>
      <c r="C149" s="22" t="s">
        <v>774</v>
      </c>
      <c r="D149" s="22" t="s">
        <v>17</v>
      </c>
      <c r="E149" s="1" t="s">
        <v>721</v>
      </c>
      <c r="F149" s="78" t="s">
        <v>775</v>
      </c>
      <c r="G149" s="37" t="s">
        <v>41</v>
      </c>
      <c r="H149" s="7">
        <f>H148-B149</f>
        <v>-4000</v>
      </c>
      <c r="I149" s="32">
        <f t="shared" si="12"/>
        <v>4.2105263157894735</v>
      </c>
      <c r="K149" t="s">
        <v>767</v>
      </c>
      <c r="L149">
        <v>5</v>
      </c>
      <c r="M149" s="2">
        <v>475</v>
      </c>
    </row>
    <row r="150" spans="1:13" s="83" customFormat="1" ht="12.75">
      <c r="A150" s="21"/>
      <c r="B150" s="209">
        <f>SUM(B148:B149)</f>
        <v>4000</v>
      </c>
      <c r="C150" s="21" t="s">
        <v>708</v>
      </c>
      <c r="D150" s="21"/>
      <c r="E150" s="21"/>
      <c r="F150" s="256"/>
      <c r="G150" s="28"/>
      <c r="H150" s="81">
        <v>0</v>
      </c>
      <c r="I150" s="82">
        <f t="shared" si="12"/>
        <v>8.421052631578947</v>
      </c>
      <c r="M150" s="2">
        <v>475</v>
      </c>
    </row>
    <row r="151" spans="2:13" ht="12.75">
      <c r="B151" s="199"/>
      <c r="H151" s="7">
        <f>H150-B151</f>
        <v>0</v>
      </c>
      <c r="I151" s="32">
        <f t="shared" si="12"/>
        <v>0</v>
      </c>
      <c r="M151" s="2">
        <v>475</v>
      </c>
    </row>
    <row r="152" spans="2:13" ht="12.75">
      <c r="B152" s="199"/>
      <c r="H152" s="7">
        <f>H151-B152</f>
        <v>0</v>
      </c>
      <c r="I152" s="32">
        <f t="shared" si="12"/>
        <v>0</v>
      </c>
      <c r="M152" s="2">
        <v>475</v>
      </c>
    </row>
    <row r="153" spans="2:13" ht="12.75">
      <c r="B153" s="207">
        <v>800</v>
      </c>
      <c r="C153" s="1" t="s">
        <v>560</v>
      </c>
      <c r="D153" s="22" t="s">
        <v>17</v>
      </c>
      <c r="E153" s="1" t="s">
        <v>709</v>
      </c>
      <c r="F153" s="78" t="s">
        <v>775</v>
      </c>
      <c r="G153" s="41" t="s">
        <v>37</v>
      </c>
      <c r="H153" s="7">
        <f>H152-B153</f>
        <v>-800</v>
      </c>
      <c r="I153" s="32">
        <v>1.6</v>
      </c>
      <c r="K153" t="s">
        <v>767</v>
      </c>
      <c r="L153">
        <v>5</v>
      </c>
      <c r="M153" s="2">
        <v>475</v>
      </c>
    </row>
    <row r="154" spans="2:13" ht="12.75">
      <c r="B154" s="207">
        <v>1100</v>
      </c>
      <c r="C154" s="22" t="s">
        <v>560</v>
      </c>
      <c r="D154" s="22" t="s">
        <v>17</v>
      </c>
      <c r="E154" s="45" t="s">
        <v>709</v>
      </c>
      <c r="F154" s="78" t="s">
        <v>775</v>
      </c>
      <c r="G154" s="46" t="s">
        <v>39</v>
      </c>
      <c r="H154" s="7">
        <f>H153-B154</f>
        <v>-1900</v>
      </c>
      <c r="I154" s="32">
        <v>2.2</v>
      </c>
      <c r="K154" t="s">
        <v>767</v>
      </c>
      <c r="L154">
        <v>5</v>
      </c>
      <c r="M154" s="2">
        <v>475</v>
      </c>
    </row>
    <row r="155" spans="2:13" ht="12.75">
      <c r="B155" s="199">
        <v>600</v>
      </c>
      <c r="C155" s="1" t="s">
        <v>560</v>
      </c>
      <c r="D155" s="22" t="s">
        <v>17</v>
      </c>
      <c r="E155" s="1" t="s">
        <v>709</v>
      </c>
      <c r="F155" s="78" t="s">
        <v>775</v>
      </c>
      <c r="G155" s="37" t="s">
        <v>41</v>
      </c>
      <c r="H155" s="7">
        <f>H154-B155</f>
        <v>-2500</v>
      </c>
      <c r="I155" s="32">
        <v>1.2</v>
      </c>
      <c r="K155" t="s">
        <v>767</v>
      </c>
      <c r="L155">
        <v>5</v>
      </c>
      <c r="M155" s="2">
        <v>475</v>
      </c>
    </row>
    <row r="156" spans="1:13" s="83" customFormat="1" ht="12.75">
      <c r="A156" s="21"/>
      <c r="B156" s="209">
        <f>SUM(B153:B155)</f>
        <v>2500</v>
      </c>
      <c r="C156" s="21"/>
      <c r="D156" s="21"/>
      <c r="E156" s="21" t="s">
        <v>709</v>
      </c>
      <c r="F156" s="256"/>
      <c r="G156" s="28"/>
      <c r="H156" s="81">
        <v>0</v>
      </c>
      <c r="I156" s="82">
        <f aca="true" t="shared" si="13" ref="I156:I162">+B156/M156</f>
        <v>5.2631578947368425</v>
      </c>
      <c r="M156" s="2">
        <v>475</v>
      </c>
    </row>
    <row r="157" spans="2:13" ht="12.75">
      <c r="B157" s="199"/>
      <c r="H157" s="7">
        <f>H156-B157</f>
        <v>0</v>
      </c>
      <c r="I157" s="32">
        <f t="shared" si="13"/>
        <v>0</v>
      </c>
      <c r="M157" s="2">
        <v>475</v>
      </c>
    </row>
    <row r="158" spans="2:13" ht="12.75">
      <c r="B158" s="199"/>
      <c r="H158" s="7">
        <f>H157-B158</f>
        <v>0</v>
      </c>
      <c r="I158" s="32">
        <f t="shared" si="13"/>
        <v>0</v>
      </c>
      <c r="M158" s="2">
        <v>475</v>
      </c>
    </row>
    <row r="159" spans="2:13" ht="12.75">
      <c r="B159" s="199">
        <v>5000</v>
      </c>
      <c r="C159" s="1" t="s">
        <v>735</v>
      </c>
      <c r="D159" s="22" t="s">
        <v>17</v>
      </c>
      <c r="E159" s="1" t="s">
        <v>721</v>
      </c>
      <c r="F159" s="78" t="s">
        <v>776</v>
      </c>
      <c r="G159" s="37" t="s">
        <v>39</v>
      </c>
      <c r="H159" s="7">
        <f>H158-B159</f>
        <v>-5000</v>
      </c>
      <c r="I159" s="32">
        <f t="shared" si="13"/>
        <v>10.526315789473685</v>
      </c>
      <c r="K159" t="s">
        <v>767</v>
      </c>
      <c r="L159">
        <v>5</v>
      </c>
      <c r="M159" s="2">
        <v>475</v>
      </c>
    </row>
    <row r="160" spans="1:13" s="83" customFormat="1" ht="12.75">
      <c r="A160" s="21"/>
      <c r="B160" s="209">
        <f>SUM(B159)</f>
        <v>5000</v>
      </c>
      <c r="C160" s="21" t="s">
        <v>735</v>
      </c>
      <c r="D160" s="21"/>
      <c r="E160" s="21"/>
      <c r="F160" s="256"/>
      <c r="G160" s="28"/>
      <c r="H160" s="81">
        <v>0</v>
      </c>
      <c r="I160" s="82">
        <f t="shared" si="13"/>
        <v>10.526315789473685</v>
      </c>
      <c r="M160" s="2">
        <v>475</v>
      </c>
    </row>
    <row r="161" spans="2:13" ht="12.75">
      <c r="B161" s="199"/>
      <c r="H161" s="7">
        <f>H160-B161</f>
        <v>0</v>
      </c>
      <c r="I161" s="32">
        <f t="shared" si="13"/>
        <v>0</v>
      </c>
      <c r="M161" s="2">
        <v>475</v>
      </c>
    </row>
    <row r="162" spans="2:13" ht="12.75">
      <c r="B162" s="199"/>
      <c r="H162" s="7">
        <f>H161-B162</f>
        <v>0</v>
      </c>
      <c r="I162" s="32">
        <f t="shared" si="13"/>
        <v>0</v>
      </c>
      <c r="M162" s="2">
        <v>475</v>
      </c>
    </row>
    <row r="163" spans="2:13" ht="12.75">
      <c r="B163" s="207">
        <v>2000</v>
      </c>
      <c r="C163" s="22" t="s">
        <v>736</v>
      </c>
      <c r="D163" s="22" t="s">
        <v>17</v>
      </c>
      <c r="E163" s="22" t="s">
        <v>721</v>
      </c>
      <c r="F163" s="78" t="s">
        <v>775</v>
      </c>
      <c r="G163" s="40" t="s">
        <v>39</v>
      </c>
      <c r="H163" s="7">
        <f>H162-B163</f>
        <v>-2000</v>
      </c>
      <c r="I163" s="32">
        <v>4</v>
      </c>
      <c r="K163" t="s">
        <v>767</v>
      </c>
      <c r="L163">
        <v>5</v>
      </c>
      <c r="M163" s="2">
        <v>475</v>
      </c>
    </row>
    <row r="164" spans="2:13" ht="12.75">
      <c r="B164" s="199">
        <v>2000</v>
      </c>
      <c r="C164" s="1" t="s">
        <v>736</v>
      </c>
      <c r="D164" s="22" t="s">
        <v>17</v>
      </c>
      <c r="E164" s="1" t="s">
        <v>721</v>
      </c>
      <c r="F164" s="78" t="s">
        <v>775</v>
      </c>
      <c r="G164" s="37" t="s">
        <v>41</v>
      </c>
      <c r="H164" s="7">
        <f>H163-B164</f>
        <v>-4000</v>
      </c>
      <c r="I164" s="32">
        <v>4</v>
      </c>
      <c r="K164" t="s">
        <v>767</v>
      </c>
      <c r="L164">
        <v>5</v>
      </c>
      <c r="M164" s="2">
        <v>475</v>
      </c>
    </row>
    <row r="165" spans="1:13" s="83" customFormat="1" ht="12.75">
      <c r="A165" s="21"/>
      <c r="B165" s="209">
        <f>SUM(B163:B164)</f>
        <v>4000</v>
      </c>
      <c r="C165" s="21" t="s">
        <v>736</v>
      </c>
      <c r="D165" s="21"/>
      <c r="E165" s="21"/>
      <c r="F165" s="256"/>
      <c r="G165" s="28"/>
      <c r="H165" s="81">
        <v>0</v>
      </c>
      <c r="I165" s="82">
        <f>+B165/M165</f>
        <v>8.421052631578947</v>
      </c>
      <c r="M165" s="2">
        <v>475</v>
      </c>
    </row>
    <row r="166" spans="2:13" ht="12.75">
      <c r="B166" s="199"/>
      <c r="H166" s="7">
        <f>H165-B166</f>
        <v>0</v>
      </c>
      <c r="I166" s="32">
        <f>+B166/M166</f>
        <v>0</v>
      </c>
      <c r="M166" s="2">
        <v>475</v>
      </c>
    </row>
    <row r="167" spans="2:13" ht="12.75">
      <c r="B167" s="199"/>
      <c r="H167" s="7">
        <f>H166-B167</f>
        <v>0</v>
      </c>
      <c r="I167" s="32">
        <f>+B167/M167</f>
        <v>0</v>
      </c>
      <c r="M167" s="2">
        <v>475</v>
      </c>
    </row>
    <row r="168" spans="1:13" ht="12.75">
      <c r="A168" s="22"/>
      <c r="B168" s="207">
        <v>1000</v>
      </c>
      <c r="C168" s="22" t="s">
        <v>747</v>
      </c>
      <c r="D168" s="22" t="s">
        <v>17</v>
      </c>
      <c r="E168" s="22" t="s">
        <v>748</v>
      </c>
      <c r="F168" s="78" t="s">
        <v>775</v>
      </c>
      <c r="G168" s="40" t="s">
        <v>39</v>
      </c>
      <c r="H168" s="7">
        <f>H167-B168</f>
        <v>-1000</v>
      </c>
      <c r="I168" s="32">
        <v>2</v>
      </c>
      <c r="J168" s="25"/>
      <c r="K168" t="s">
        <v>767</v>
      </c>
      <c r="L168">
        <v>5</v>
      </c>
      <c r="M168" s="2">
        <v>475</v>
      </c>
    </row>
    <row r="169" spans="2:13" ht="12.75">
      <c r="B169" s="207">
        <v>1000</v>
      </c>
      <c r="C169" s="48" t="s">
        <v>747</v>
      </c>
      <c r="D169" s="22" t="s">
        <v>17</v>
      </c>
      <c r="E169" s="48" t="s">
        <v>748</v>
      </c>
      <c r="F169" s="78" t="s">
        <v>775</v>
      </c>
      <c r="G169" s="37" t="s">
        <v>41</v>
      </c>
      <c r="H169" s="7">
        <f>H168-B169</f>
        <v>-2000</v>
      </c>
      <c r="I169" s="32">
        <v>2</v>
      </c>
      <c r="J169" s="47"/>
      <c r="K169" t="s">
        <v>767</v>
      </c>
      <c r="L169">
        <v>5</v>
      </c>
      <c r="M169" s="2">
        <v>475</v>
      </c>
    </row>
    <row r="170" spans="1:13" s="83" customFormat="1" ht="12.75">
      <c r="A170" s="21"/>
      <c r="B170" s="209">
        <f>SUM(B168:B169)</f>
        <v>2000</v>
      </c>
      <c r="C170" s="21"/>
      <c r="D170" s="21"/>
      <c r="E170" s="243" t="s">
        <v>748</v>
      </c>
      <c r="F170" s="256"/>
      <c r="G170" s="28"/>
      <c r="H170" s="81">
        <v>0</v>
      </c>
      <c r="I170" s="82">
        <f aca="true" t="shared" si="14" ref="I170:I176">+B170/M170</f>
        <v>4.2105263157894735</v>
      </c>
      <c r="M170" s="2">
        <v>475</v>
      </c>
    </row>
    <row r="171" spans="2:13" ht="12.75">
      <c r="B171" s="199"/>
      <c r="H171" s="7">
        <f>H170-B171</f>
        <v>0</v>
      </c>
      <c r="I171" s="32">
        <f t="shared" si="14"/>
        <v>0</v>
      </c>
      <c r="M171" s="2">
        <v>475</v>
      </c>
    </row>
    <row r="172" spans="2:13" ht="12.75">
      <c r="B172" s="199"/>
      <c r="H172" s="7">
        <f>H171-B172</f>
        <v>0</v>
      </c>
      <c r="I172" s="32">
        <f t="shared" si="14"/>
        <v>0</v>
      </c>
      <c r="M172" s="2">
        <v>475</v>
      </c>
    </row>
    <row r="173" spans="2:13" ht="12.75">
      <c r="B173" s="199"/>
      <c r="H173" s="7">
        <f>H172-B173</f>
        <v>0</v>
      </c>
      <c r="I173" s="32">
        <f t="shared" si="14"/>
        <v>0</v>
      </c>
      <c r="M173" s="2">
        <v>475</v>
      </c>
    </row>
    <row r="174" spans="2:13" ht="12.75">
      <c r="B174" s="199"/>
      <c r="H174" s="7">
        <f>H173-B174</f>
        <v>0</v>
      </c>
      <c r="I174" s="32">
        <f t="shared" si="14"/>
        <v>0</v>
      </c>
      <c r="M174" s="2">
        <v>475</v>
      </c>
    </row>
    <row r="175" spans="1:13" s="83" customFormat="1" ht="12.75">
      <c r="A175" s="21"/>
      <c r="B175" s="209">
        <f>+B185+B194+B200+B205+B211+B216</f>
        <v>51000</v>
      </c>
      <c r="C175" s="238" t="s">
        <v>777</v>
      </c>
      <c r="D175" s="239" t="s">
        <v>778</v>
      </c>
      <c r="E175" s="238" t="s">
        <v>779</v>
      </c>
      <c r="F175" s="261" t="s">
        <v>1206</v>
      </c>
      <c r="G175" s="240" t="s">
        <v>781</v>
      </c>
      <c r="H175" s="81"/>
      <c r="I175" s="82">
        <f t="shared" si="14"/>
        <v>107.36842105263158</v>
      </c>
      <c r="J175" s="82"/>
      <c r="K175" s="82"/>
      <c r="M175" s="2">
        <v>475</v>
      </c>
    </row>
    <row r="176" spans="2:13" ht="12.75">
      <c r="B176" s="199"/>
      <c r="H176" s="7">
        <f aca="true" t="shared" si="15" ref="H176:H184">H175-B176</f>
        <v>0</v>
      </c>
      <c r="I176" s="32">
        <f t="shared" si="14"/>
        <v>0</v>
      </c>
      <c r="M176" s="2">
        <v>475</v>
      </c>
    </row>
    <row r="177" spans="2:13" ht="12.75">
      <c r="B177" s="199">
        <v>3000</v>
      </c>
      <c r="C177" s="22" t="s">
        <v>0</v>
      </c>
      <c r="D177" s="22" t="s">
        <v>28</v>
      </c>
      <c r="E177" s="1" t="s">
        <v>782</v>
      </c>
      <c r="F177" s="78" t="s">
        <v>783</v>
      </c>
      <c r="G177" s="37" t="s">
        <v>35</v>
      </c>
      <c r="H177" s="7">
        <f t="shared" si="15"/>
        <v>-3000</v>
      </c>
      <c r="I177" s="32">
        <v>6</v>
      </c>
      <c r="K177" t="s">
        <v>33</v>
      </c>
      <c r="L177">
        <v>6</v>
      </c>
      <c r="M177" s="2">
        <v>475</v>
      </c>
    </row>
    <row r="178" spans="2:13" ht="12.75">
      <c r="B178" s="199">
        <v>3000</v>
      </c>
      <c r="C178" s="22" t="s">
        <v>0</v>
      </c>
      <c r="D178" s="22" t="s">
        <v>28</v>
      </c>
      <c r="E178" s="1" t="s">
        <v>782</v>
      </c>
      <c r="F178" s="78" t="s">
        <v>784</v>
      </c>
      <c r="G178" s="37" t="s">
        <v>39</v>
      </c>
      <c r="H178" s="7">
        <f t="shared" si="15"/>
        <v>-6000</v>
      </c>
      <c r="I178" s="32">
        <v>6</v>
      </c>
      <c r="K178" t="s">
        <v>33</v>
      </c>
      <c r="L178">
        <v>6</v>
      </c>
      <c r="M178" s="2">
        <v>475</v>
      </c>
    </row>
    <row r="179" spans="2:13" ht="12.75">
      <c r="B179" s="199">
        <v>3000</v>
      </c>
      <c r="C179" s="22" t="s">
        <v>0</v>
      </c>
      <c r="D179" s="22" t="s">
        <v>28</v>
      </c>
      <c r="E179" s="1" t="s">
        <v>769</v>
      </c>
      <c r="F179" s="78" t="s">
        <v>785</v>
      </c>
      <c r="G179" s="37" t="s">
        <v>39</v>
      </c>
      <c r="H179" s="7">
        <f t="shared" si="15"/>
        <v>-9000</v>
      </c>
      <c r="I179" s="32">
        <v>6</v>
      </c>
      <c r="K179" t="s">
        <v>33</v>
      </c>
      <c r="L179">
        <v>6</v>
      </c>
      <c r="M179" s="2">
        <v>475</v>
      </c>
    </row>
    <row r="180" spans="2:13" ht="12.75">
      <c r="B180" s="199">
        <v>3000</v>
      </c>
      <c r="C180" s="22" t="s">
        <v>0</v>
      </c>
      <c r="D180" s="22" t="s">
        <v>28</v>
      </c>
      <c r="E180" s="1" t="s">
        <v>782</v>
      </c>
      <c r="F180" s="78" t="s">
        <v>786</v>
      </c>
      <c r="G180" s="37" t="s">
        <v>41</v>
      </c>
      <c r="H180" s="7">
        <f t="shared" si="15"/>
        <v>-12000</v>
      </c>
      <c r="I180" s="32">
        <v>6</v>
      </c>
      <c r="K180" t="s">
        <v>33</v>
      </c>
      <c r="L180">
        <v>6</v>
      </c>
      <c r="M180" s="2">
        <v>475</v>
      </c>
    </row>
    <row r="181" spans="2:13" ht="12.75">
      <c r="B181" s="199">
        <v>3000</v>
      </c>
      <c r="C181" s="22" t="s">
        <v>0</v>
      </c>
      <c r="D181" s="22" t="s">
        <v>28</v>
      </c>
      <c r="E181" s="1" t="s">
        <v>769</v>
      </c>
      <c r="F181" s="78" t="s">
        <v>787</v>
      </c>
      <c r="G181" s="37" t="s">
        <v>41</v>
      </c>
      <c r="H181" s="7">
        <f t="shared" si="15"/>
        <v>-15000</v>
      </c>
      <c r="I181" s="32">
        <v>6</v>
      </c>
      <c r="K181" t="s">
        <v>33</v>
      </c>
      <c r="L181">
        <v>6</v>
      </c>
      <c r="M181" s="2">
        <v>475</v>
      </c>
    </row>
    <row r="182" spans="2:13" ht="12.75">
      <c r="B182" s="199">
        <v>3000</v>
      </c>
      <c r="C182" s="22" t="s">
        <v>0</v>
      </c>
      <c r="D182" s="22" t="s">
        <v>28</v>
      </c>
      <c r="E182" s="1" t="s">
        <v>769</v>
      </c>
      <c r="F182" s="78" t="s">
        <v>788</v>
      </c>
      <c r="G182" s="37" t="s">
        <v>43</v>
      </c>
      <c r="H182" s="7">
        <f t="shared" si="15"/>
        <v>-18000</v>
      </c>
      <c r="I182" s="32">
        <v>6</v>
      </c>
      <c r="K182" t="s">
        <v>33</v>
      </c>
      <c r="L182">
        <v>6</v>
      </c>
      <c r="M182" s="2">
        <v>475</v>
      </c>
    </row>
    <row r="183" spans="2:13" ht="12.75">
      <c r="B183" s="199">
        <v>3000</v>
      </c>
      <c r="C183" s="22" t="s">
        <v>0</v>
      </c>
      <c r="D183" s="22" t="s">
        <v>28</v>
      </c>
      <c r="E183" s="1" t="s">
        <v>782</v>
      </c>
      <c r="F183" s="78" t="s">
        <v>789</v>
      </c>
      <c r="G183" s="37" t="s">
        <v>43</v>
      </c>
      <c r="H183" s="7">
        <f t="shared" si="15"/>
        <v>-21000</v>
      </c>
      <c r="I183" s="32">
        <v>6</v>
      </c>
      <c r="K183" t="s">
        <v>33</v>
      </c>
      <c r="L183">
        <v>6</v>
      </c>
      <c r="M183" s="2">
        <v>475</v>
      </c>
    </row>
    <row r="184" spans="2:13" ht="12.75">
      <c r="B184" s="199">
        <v>3000</v>
      </c>
      <c r="C184" s="22" t="s">
        <v>0</v>
      </c>
      <c r="D184" s="1" t="s">
        <v>28</v>
      </c>
      <c r="E184" s="1" t="s">
        <v>782</v>
      </c>
      <c r="F184" s="78" t="s">
        <v>790</v>
      </c>
      <c r="G184" s="37" t="s">
        <v>45</v>
      </c>
      <c r="H184" s="7">
        <f t="shared" si="15"/>
        <v>-24000</v>
      </c>
      <c r="I184" s="32">
        <v>6</v>
      </c>
      <c r="K184" t="s">
        <v>33</v>
      </c>
      <c r="L184">
        <v>6</v>
      </c>
      <c r="M184" s="2">
        <v>475</v>
      </c>
    </row>
    <row r="185" spans="1:13" s="83" customFormat="1" ht="12.75">
      <c r="A185" s="21"/>
      <c r="B185" s="209">
        <f>SUM(B177:B184)</f>
        <v>24000</v>
      </c>
      <c r="C185" s="21" t="s">
        <v>0</v>
      </c>
      <c r="D185" s="21"/>
      <c r="E185" s="21"/>
      <c r="F185" s="256"/>
      <c r="G185" s="28"/>
      <c r="H185" s="81">
        <v>0</v>
      </c>
      <c r="I185" s="82">
        <f aca="true" t="shared" si="16" ref="I185:I196">+B185/M185</f>
        <v>50.526315789473685</v>
      </c>
      <c r="M185" s="2">
        <v>475</v>
      </c>
    </row>
    <row r="186" spans="2:13" ht="12.75">
      <c r="B186" s="199"/>
      <c r="H186" s="7">
        <f aca="true" t="shared" si="17" ref="H186:H193">H185-B186</f>
        <v>0</v>
      </c>
      <c r="I186" s="32">
        <f t="shared" si="16"/>
        <v>0</v>
      </c>
      <c r="M186" s="2">
        <v>475</v>
      </c>
    </row>
    <row r="187" spans="2:13" ht="12.75">
      <c r="B187" s="199"/>
      <c r="H187" s="7">
        <f t="shared" si="17"/>
        <v>0</v>
      </c>
      <c r="I187" s="32">
        <f t="shared" si="16"/>
        <v>0</v>
      </c>
      <c r="M187" s="2">
        <v>475</v>
      </c>
    </row>
    <row r="188" spans="2:13" ht="12.75">
      <c r="B188" s="207">
        <v>1000</v>
      </c>
      <c r="C188" s="1" t="s">
        <v>791</v>
      </c>
      <c r="D188" s="22" t="s">
        <v>17</v>
      </c>
      <c r="E188" s="1" t="s">
        <v>721</v>
      </c>
      <c r="F188" s="78" t="s">
        <v>792</v>
      </c>
      <c r="G188" s="41" t="s">
        <v>41</v>
      </c>
      <c r="H188" s="7">
        <f t="shared" si="17"/>
        <v>-1000</v>
      </c>
      <c r="I188" s="32">
        <f t="shared" si="16"/>
        <v>2.1052631578947367</v>
      </c>
      <c r="K188" t="s">
        <v>782</v>
      </c>
      <c r="L188">
        <v>6</v>
      </c>
      <c r="M188" s="2">
        <v>475</v>
      </c>
    </row>
    <row r="189" spans="1:13" ht="12.75">
      <c r="A189" s="22"/>
      <c r="B189" s="207">
        <v>1000</v>
      </c>
      <c r="C189" s="22" t="s">
        <v>793</v>
      </c>
      <c r="D189" s="22" t="s">
        <v>17</v>
      </c>
      <c r="E189" s="22" t="s">
        <v>721</v>
      </c>
      <c r="F189" s="78" t="s">
        <v>792</v>
      </c>
      <c r="G189" s="40" t="s">
        <v>43</v>
      </c>
      <c r="H189" s="7">
        <f t="shared" si="17"/>
        <v>-2000</v>
      </c>
      <c r="I189" s="32">
        <f t="shared" si="16"/>
        <v>2.1052631578947367</v>
      </c>
      <c r="J189" s="25"/>
      <c r="K189" t="s">
        <v>782</v>
      </c>
      <c r="L189">
        <v>6</v>
      </c>
      <c r="M189" s="2">
        <v>475</v>
      </c>
    </row>
    <row r="190" spans="2:13" ht="12.75">
      <c r="B190" s="199">
        <v>1000</v>
      </c>
      <c r="C190" s="22" t="s">
        <v>794</v>
      </c>
      <c r="D190" s="22" t="s">
        <v>17</v>
      </c>
      <c r="E190" s="1" t="s">
        <v>721</v>
      </c>
      <c r="F190" s="78" t="s">
        <v>792</v>
      </c>
      <c r="G190" s="37" t="s">
        <v>43</v>
      </c>
      <c r="H190" s="7">
        <f t="shared" si="17"/>
        <v>-3000</v>
      </c>
      <c r="I190" s="32">
        <f t="shared" si="16"/>
        <v>2.1052631578947367</v>
      </c>
      <c r="K190" t="s">
        <v>782</v>
      </c>
      <c r="L190">
        <v>6</v>
      </c>
      <c r="M190" s="2">
        <v>475</v>
      </c>
    </row>
    <row r="191" spans="2:13" ht="12.75">
      <c r="B191" s="199">
        <v>500</v>
      </c>
      <c r="C191" s="1" t="s">
        <v>795</v>
      </c>
      <c r="D191" s="22" t="s">
        <v>17</v>
      </c>
      <c r="E191" s="1" t="s">
        <v>721</v>
      </c>
      <c r="F191" s="78" t="s">
        <v>792</v>
      </c>
      <c r="G191" s="37" t="s">
        <v>45</v>
      </c>
      <c r="H191" s="7">
        <f t="shared" si="17"/>
        <v>-3500</v>
      </c>
      <c r="I191" s="32">
        <f t="shared" si="16"/>
        <v>1.0526315789473684</v>
      </c>
      <c r="K191" t="s">
        <v>782</v>
      </c>
      <c r="L191">
        <v>6</v>
      </c>
      <c r="M191" s="2">
        <v>475</v>
      </c>
    </row>
    <row r="192" spans="2:13" ht="12.75">
      <c r="B192" s="199">
        <v>500</v>
      </c>
      <c r="C192" s="1" t="s">
        <v>796</v>
      </c>
      <c r="D192" s="22" t="s">
        <v>17</v>
      </c>
      <c r="E192" s="1" t="s">
        <v>721</v>
      </c>
      <c r="F192" s="78" t="s">
        <v>792</v>
      </c>
      <c r="G192" s="37" t="s">
        <v>45</v>
      </c>
      <c r="H192" s="7">
        <f t="shared" si="17"/>
        <v>-4000</v>
      </c>
      <c r="I192" s="32">
        <f t="shared" si="16"/>
        <v>1.0526315789473684</v>
      </c>
      <c r="K192" t="s">
        <v>782</v>
      </c>
      <c r="L192">
        <v>6</v>
      </c>
      <c r="M192" s="2">
        <v>475</v>
      </c>
    </row>
    <row r="193" spans="2:13" ht="12.75">
      <c r="B193" s="199">
        <v>1000</v>
      </c>
      <c r="C193" s="1" t="s">
        <v>797</v>
      </c>
      <c r="D193" s="22" t="s">
        <v>17</v>
      </c>
      <c r="E193" s="1" t="s">
        <v>721</v>
      </c>
      <c r="F193" s="78" t="s">
        <v>792</v>
      </c>
      <c r="G193" s="37" t="s">
        <v>45</v>
      </c>
      <c r="H193" s="7">
        <f t="shared" si="17"/>
        <v>-5000</v>
      </c>
      <c r="I193" s="32">
        <f t="shared" si="16"/>
        <v>2.1052631578947367</v>
      </c>
      <c r="K193" t="s">
        <v>782</v>
      </c>
      <c r="L193">
        <v>6</v>
      </c>
      <c r="M193" s="2">
        <v>475</v>
      </c>
    </row>
    <row r="194" spans="1:13" s="83" customFormat="1" ht="12.75">
      <c r="A194" s="21"/>
      <c r="B194" s="209">
        <f>SUM(B188:B193)</f>
        <v>5000</v>
      </c>
      <c r="C194" s="21" t="s">
        <v>708</v>
      </c>
      <c r="D194" s="21"/>
      <c r="E194" s="21"/>
      <c r="F194" s="256"/>
      <c r="G194" s="28"/>
      <c r="H194" s="81">
        <v>0</v>
      </c>
      <c r="I194" s="82">
        <f t="shared" si="16"/>
        <v>10.526315789473685</v>
      </c>
      <c r="M194" s="2">
        <v>475</v>
      </c>
    </row>
    <row r="195" spans="2:13" ht="12.75">
      <c r="B195" s="199"/>
      <c r="H195" s="7">
        <f>H194-B195</f>
        <v>0</v>
      </c>
      <c r="I195" s="32">
        <f t="shared" si="16"/>
        <v>0</v>
      </c>
      <c r="M195" s="2">
        <v>475</v>
      </c>
    </row>
    <row r="196" spans="2:13" ht="12.75">
      <c r="B196" s="199"/>
      <c r="H196" s="7">
        <f>H195-B196</f>
        <v>0</v>
      </c>
      <c r="I196" s="32">
        <f t="shared" si="16"/>
        <v>0</v>
      </c>
      <c r="M196" s="2">
        <v>475</v>
      </c>
    </row>
    <row r="197" spans="2:13" ht="12.75">
      <c r="B197" s="207">
        <v>1500</v>
      </c>
      <c r="C197" s="22" t="s">
        <v>560</v>
      </c>
      <c r="D197" s="22" t="s">
        <v>17</v>
      </c>
      <c r="E197" s="45" t="s">
        <v>709</v>
      </c>
      <c r="F197" s="78" t="s">
        <v>792</v>
      </c>
      <c r="G197" s="46" t="s">
        <v>41</v>
      </c>
      <c r="H197" s="7">
        <f>H196-B197</f>
        <v>-1500</v>
      </c>
      <c r="I197" s="32">
        <v>3</v>
      </c>
      <c r="K197" t="s">
        <v>782</v>
      </c>
      <c r="L197">
        <v>6</v>
      </c>
      <c r="M197" s="2">
        <v>475</v>
      </c>
    </row>
    <row r="198" spans="2:13" ht="12.75">
      <c r="B198" s="199">
        <v>1500</v>
      </c>
      <c r="C198" s="1" t="s">
        <v>560</v>
      </c>
      <c r="D198" s="22" t="s">
        <v>17</v>
      </c>
      <c r="E198" s="1" t="s">
        <v>709</v>
      </c>
      <c r="F198" s="78" t="s">
        <v>792</v>
      </c>
      <c r="G198" s="37" t="s">
        <v>43</v>
      </c>
      <c r="H198" s="7">
        <f>H197-B198</f>
        <v>-3000</v>
      </c>
      <c r="I198" s="32">
        <v>3</v>
      </c>
      <c r="K198" t="s">
        <v>782</v>
      </c>
      <c r="L198">
        <v>6</v>
      </c>
      <c r="M198" s="2">
        <v>475</v>
      </c>
    </row>
    <row r="199" spans="2:13" ht="12.75">
      <c r="B199" s="199">
        <v>1500</v>
      </c>
      <c r="C199" s="1" t="s">
        <v>560</v>
      </c>
      <c r="D199" s="22" t="s">
        <v>17</v>
      </c>
      <c r="E199" s="1" t="s">
        <v>709</v>
      </c>
      <c r="F199" s="78" t="s">
        <v>792</v>
      </c>
      <c r="G199" s="37" t="s">
        <v>45</v>
      </c>
      <c r="H199" s="7">
        <f>H198-B199</f>
        <v>-4500</v>
      </c>
      <c r="I199" s="32">
        <v>3</v>
      </c>
      <c r="K199" t="s">
        <v>782</v>
      </c>
      <c r="L199">
        <v>6</v>
      </c>
      <c r="M199" s="2">
        <v>475</v>
      </c>
    </row>
    <row r="200" spans="1:13" s="83" customFormat="1" ht="12.75">
      <c r="A200" s="21"/>
      <c r="B200" s="209">
        <f>SUM(B197:B199)</f>
        <v>4500</v>
      </c>
      <c r="C200" s="21"/>
      <c r="D200" s="21"/>
      <c r="E200" s="21" t="s">
        <v>709</v>
      </c>
      <c r="F200" s="256"/>
      <c r="G200" s="28"/>
      <c r="H200" s="81">
        <v>0</v>
      </c>
      <c r="I200" s="82">
        <f>+B200/M200</f>
        <v>9.473684210526315</v>
      </c>
      <c r="M200" s="2">
        <v>475</v>
      </c>
    </row>
    <row r="201" spans="2:13" ht="12.75">
      <c r="B201" s="275"/>
      <c r="H201" s="7">
        <f>H200-B201</f>
        <v>0</v>
      </c>
      <c r="I201" s="32">
        <f>+B201/M201</f>
        <v>0</v>
      </c>
      <c r="M201" s="2">
        <v>475</v>
      </c>
    </row>
    <row r="202" spans="2:13" ht="12.75">
      <c r="B202" s="275"/>
      <c r="H202" s="7">
        <f>H201-B202</f>
        <v>0</v>
      </c>
      <c r="I202" s="32">
        <f>+B202/M202</f>
        <v>0</v>
      </c>
      <c r="M202" s="2">
        <v>475</v>
      </c>
    </row>
    <row r="203" spans="2:13" ht="12.75">
      <c r="B203" s="207">
        <v>5000</v>
      </c>
      <c r="C203" s="43" t="s">
        <v>735</v>
      </c>
      <c r="D203" s="22" t="s">
        <v>17</v>
      </c>
      <c r="E203" s="43" t="s">
        <v>721</v>
      </c>
      <c r="F203" s="78" t="s">
        <v>798</v>
      </c>
      <c r="G203" s="41" t="s">
        <v>41</v>
      </c>
      <c r="H203" s="7">
        <f>H202-B203</f>
        <v>-5000</v>
      </c>
      <c r="I203" s="32">
        <v>10</v>
      </c>
      <c r="K203" t="s">
        <v>782</v>
      </c>
      <c r="L203">
        <v>6</v>
      </c>
      <c r="M203" s="2">
        <v>475</v>
      </c>
    </row>
    <row r="204" spans="2:13" ht="12.75">
      <c r="B204" s="199">
        <v>5000</v>
      </c>
      <c r="C204" s="1" t="s">
        <v>735</v>
      </c>
      <c r="D204" s="22" t="s">
        <v>17</v>
      </c>
      <c r="E204" s="1" t="s">
        <v>721</v>
      </c>
      <c r="F204" s="78" t="s">
        <v>798</v>
      </c>
      <c r="G204" s="37" t="s">
        <v>43</v>
      </c>
      <c r="H204" s="7">
        <f>H203-B204</f>
        <v>-10000</v>
      </c>
      <c r="I204" s="32">
        <v>10</v>
      </c>
      <c r="K204" t="s">
        <v>782</v>
      </c>
      <c r="L204">
        <v>6</v>
      </c>
      <c r="M204" s="2">
        <v>475</v>
      </c>
    </row>
    <row r="205" spans="1:13" s="83" customFormat="1" ht="12.75">
      <c r="A205" s="21"/>
      <c r="B205" s="209">
        <f>SUM(B203:B204)</f>
        <v>10000</v>
      </c>
      <c r="C205" s="21" t="s">
        <v>735</v>
      </c>
      <c r="D205" s="21"/>
      <c r="E205" s="21"/>
      <c r="F205" s="256"/>
      <c r="G205" s="28"/>
      <c r="H205" s="81">
        <v>0</v>
      </c>
      <c r="I205" s="82">
        <f>+B205/M205</f>
        <v>21.05263157894737</v>
      </c>
      <c r="M205" s="2">
        <v>475</v>
      </c>
    </row>
    <row r="206" spans="2:13" ht="12.75">
      <c r="B206" s="199"/>
      <c r="H206" s="7">
        <f>H205-B206</f>
        <v>0</v>
      </c>
      <c r="I206" s="32">
        <f>+B206/M206</f>
        <v>0</v>
      </c>
      <c r="M206" s="2">
        <v>475</v>
      </c>
    </row>
    <row r="207" spans="2:13" ht="12.75">
      <c r="B207" s="199"/>
      <c r="H207" s="7">
        <f>H206-B207</f>
        <v>0</v>
      </c>
      <c r="I207" s="32">
        <f>+B207/M207</f>
        <v>0</v>
      </c>
      <c r="M207" s="2">
        <v>475</v>
      </c>
    </row>
    <row r="208" spans="2:13" ht="12.75">
      <c r="B208" s="207">
        <v>2000</v>
      </c>
      <c r="C208" s="22" t="s">
        <v>736</v>
      </c>
      <c r="D208" s="22" t="s">
        <v>17</v>
      </c>
      <c r="E208" s="22" t="s">
        <v>721</v>
      </c>
      <c r="F208" s="78" t="s">
        <v>792</v>
      </c>
      <c r="G208" s="40" t="s">
        <v>41</v>
      </c>
      <c r="H208" s="7">
        <f>H207-B208</f>
        <v>-2000</v>
      </c>
      <c r="I208" s="32">
        <v>4</v>
      </c>
      <c r="K208" t="s">
        <v>782</v>
      </c>
      <c r="L208">
        <v>6</v>
      </c>
      <c r="M208" s="2">
        <v>475</v>
      </c>
    </row>
    <row r="209" spans="2:13" ht="12.75">
      <c r="B209" s="199">
        <v>2000</v>
      </c>
      <c r="C209" s="48" t="s">
        <v>736</v>
      </c>
      <c r="D209" s="22" t="s">
        <v>17</v>
      </c>
      <c r="E209" s="48" t="s">
        <v>721</v>
      </c>
      <c r="F209" s="78" t="s">
        <v>792</v>
      </c>
      <c r="G209" s="37" t="s">
        <v>43</v>
      </c>
      <c r="H209" s="7">
        <f>H208-B209</f>
        <v>-4000</v>
      </c>
      <c r="I209" s="32">
        <v>4</v>
      </c>
      <c r="J209" s="47"/>
      <c r="K209" t="s">
        <v>782</v>
      </c>
      <c r="L209">
        <v>6</v>
      </c>
      <c r="M209" s="2">
        <v>475</v>
      </c>
    </row>
    <row r="210" spans="2:13" ht="12.75">
      <c r="B210" s="199">
        <v>2000</v>
      </c>
      <c r="C210" s="1" t="s">
        <v>736</v>
      </c>
      <c r="D210" s="22" t="s">
        <v>17</v>
      </c>
      <c r="E210" s="1" t="s">
        <v>721</v>
      </c>
      <c r="F210" s="78" t="s">
        <v>792</v>
      </c>
      <c r="G210" s="37" t="s">
        <v>45</v>
      </c>
      <c r="H210" s="7">
        <f>H209-B210</f>
        <v>-6000</v>
      </c>
      <c r="I210" s="32">
        <v>4</v>
      </c>
      <c r="K210" t="s">
        <v>782</v>
      </c>
      <c r="L210">
        <v>6</v>
      </c>
      <c r="M210" s="2">
        <v>475</v>
      </c>
    </row>
    <row r="211" spans="1:13" s="83" customFormat="1" ht="12.75">
      <c r="A211" s="21"/>
      <c r="B211" s="209">
        <f>SUM(B208:B210)</f>
        <v>6000</v>
      </c>
      <c r="C211" s="21" t="s">
        <v>736</v>
      </c>
      <c r="D211" s="21"/>
      <c r="E211" s="21"/>
      <c r="F211" s="256"/>
      <c r="G211" s="28"/>
      <c r="H211" s="81">
        <v>0</v>
      </c>
      <c r="I211" s="82">
        <f>+B211/M211</f>
        <v>12.631578947368421</v>
      </c>
      <c r="M211" s="2">
        <v>475</v>
      </c>
    </row>
    <row r="212" spans="2:13" ht="12.75">
      <c r="B212" s="199"/>
      <c r="H212" s="7">
        <f>H211-B212</f>
        <v>0</v>
      </c>
      <c r="I212" s="32">
        <f>+B212/M212</f>
        <v>0</v>
      </c>
      <c r="M212" s="2">
        <v>475</v>
      </c>
    </row>
    <row r="213" spans="2:13" ht="12.75">
      <c r="B213" s="199"/>
      <c r="H213" s="7">
        <f>H212-B213</f>
        <v>0</v>
      </c>
      <c r="I213" s="32">
        <f>+B213/M213</f>
        <v>0</v>
      </c>
      <c r="M213" s="2">
        <v>475</v>
      </c>
    </row>
    <row r="214" spans="2:13" ht="12.75">
      <c r="B214" s="199">
        <v>1000</v>
      </c>
      <c r="C214" s="1" t="s">
        <v>747</v>
      </c>
      <c r="D214" s="22" t="s">
        <v>17</v>
      </c>
      <c r="E214" s="1" t="s">
        <v>799</v>
      </c>
      <c r="F214" s="78" t="s">
        <v>792</v>
      </c>
      <c r="G214" s="37" t="s">
        <v>43</v>
      </c>
      <c r="H214" s="7">
        <f>H213-B214</f>
        <v>-1000</v>
      </c>
      <c r="I214" s="32">
        <v>2</v>
      </c>
      <c r="K214" t="s">
        <v>782</v>
      </c>
      <c r="L214">
        <v>6</v>
      </c>
      <c r="M214" s="2">
        <v>475</v>
      </c>
    </row>
    <row r="215" spans="2:13" ht="12.75">
      <c r="B215" s="199">
        <v>500</v>
      </c>
      <c r="C215" s="1" t="s">
        <v>747</v>
      </c>
      <c r="D215" s="22" t="s">
        <v>17</v>
      </c>
      <c r="E215" s="1" t="s">
        <v>799</v>
      </c>
      <c r="F215" s="78" t="s">
        <v>792</v>
      </c>
      <c r="G215" s="37" t="s">
        <v>45</v>
      </c>
      <c r="H215" s="7">
        <f>H214-B215</f>
        <v>-1500</v>
      </c>
      <c r="I215" s="32">
        <v>1</v>
      </c>
      <c r="K215" t="s">
        <v>782</v>
      </c>
      <c r="L215">
        <v>6</v>
      </c>
      <c r="M215" s="2">
        <v>475</v>
      </c>
    </row>
    <row r="216" spans="1:13" s="83" customFormat="1" ht="12.75">
      <c r="A216" s="21"/>
      <c r="B216" s="209">
        <f>SUM(B214:B215)</f>
        <v>1500</v>
      </c>
      <c r="C216" s="21"/>
      <c r="D216" s="21"/>
      <c r="E216" s="21" t="s">
        <v>748</v>
      </c>
      <c r="F216" s="256"/>
      <c r="G216" s="28"/>
      <c r="H216" s="81">
        <v>0</v>
      </c>
      <c r="I216" s="82">
        <f aca="true" t="shared" si="18" ref="I216:I222">+B216/M216</f>
        <v>3.1578947368421053</v>
      </c>
      <c r="M216" s="2">
        <v>475</v>
      </c>
    </row>
    <row r="217" spans="2:13" ht="12.75">
      <c r="B217" s="199"/>
      <c r="H217" s="7">
        <f>H216-B217</f>
        <v>0</v>
      </c>
      <c r="I217" s="32">
        <f t="shared" si="18"/>
        <v>0</v>
      </c>
      <c r="M217" s="2">
        <v>475</v>
      </c>
    </row>
    <row r="218" spans="2:13" ht="12.75">
      <c r="B218" s="199"/>
      <c r="H218" s="7">
        <f>H217-B218</f>
        <v>0</v>
      </c>
      <c r="I218" s="32">
        <f t="shared" si="18"/>
        <v>0</v>
      </c>
      <c r="M218" s="2">
        <v>475</v>
      </c>
    </row>
    <row r="219" spans="2:13" ht="12.75">
      <c r="B219" s="199"/>
      <c r="H219" s="7">
        <f>H218-B219</f>
        <v>0</v>
      </c>
      <c r="I219" s="32">
        <f t="shared" si="18"/>
        <v>0</v>
      </c>
      <c r="M219" s="2">
        <v>475</v>
      </c>
    </row>
    <row r="220" spans="2:13" ht="12.75">
      <c r="B220" s="199"/>
      <c r="H220" s="7">
        <f>H219-B220</f>
        <v>0</v>
      </c>
      <c r="I220" s="32">
        <f t="shared" si="18"/>
        <v>0</v>
      </c>
      <c r="M220" s="2">
        <v>475</v>
      </c>
    </row>
    <row r="221" spans="1:13" s="83" customFormat="1" ht="12.75">
      <c r="A221" s="21"/>
      <c r="B221" s="209">
        <f>+B225+B229+B234+B239+B244+B248</f>
        <v>26700</v>
      </c>
      <c r="C221" s="238" t="s">
        <v>800</v>
      </c>
      <c r="D221" s="239" t="s">
        <v>801</v>
      </c>
      <c r="E221" s="238" t="s">
        <v>765</v>
      </c>
      <c r="F221" s="261" t="s">
        <v>802</v>
      </c>
      <c r="G221" s="240" t="s">
        <v>803</v>
      </c>
      <c r="H221" s="81"/>
      <c r="I221" s="82">
        <f t="shared" si="18"/>
        <v>56.21052631578947</v>
      </c>
      <c r="J221" s="82"/>
      <c r="K221" s="82"/>
      <c r="M221" s="2">
        <v>475</v>
      </c>
    </row>
    <row r="222" spans="2:13" ht="12.75">
      <c r="B222" s="199"/>
      <c r="H222" s="7">
        <f>H221-B222</f>
        <v>0</v>
      </c>
      <c r="I222" s="32">
        <f t="shared" si="18"/>
        <v>0</v>
      </c>
      <c r="M222" s="2">
        <v>475</v>
      </c>
    </row>
    <row r="223" spans="2:13" ht="12.75">
      <c r="B223" s="199">
        <v>2500</v>
      </c>
      <c r="C223" s="22" t="s">
        <v>0</v>
      </c>
      <c r="D223" s="1" t="s">
        <v>28</v>
      </c>
      <c r="E223" s="1" t="s">
        <v>715</v>
      </c>
      <c r="F223" s="78" t="s">
        <v>804</v>
      </c>
      <c r="G223" s="37" t="s">
        <v>45</v>
      </c>
      <c r="H223" s="7">
        <f>H222-B223</f>
        <v>-2500</v>
      </c>
      <c r="I223" s="32">
        <v>5</v>
      </c>
      <c r="K223" t="s">
        <v>33</v>
      </c>
      <c r="L223">
        <v>7</v>
      </c>
      <c r="M223" s="2">
        <v>475</v>
      </c>
    </row>
    <row r="224" spans="2:13" ht="12.75">
      <c r="B224" s="199">
        <v>2500</v>
      </c>
      <c r="C224" s="22" t="s">
        <v>0</v>
      </c>
      <c r="D224" s="1" t="s">
        <v>28</v>
      </c>
      <c r="E224" s="1" t="s">
        <v>715</v>
      </c>
      <c r="F224" s="78" t="s">
        <v>805</v>
      </c>
      <c r="G224" s="37" t="s">
        <v>47</v>
      </c>
      <c r="H224" s="7">
        <f>H223-B224</f>
        <v>-5000</v>
      </c>
      <c r="I224" s="32">
        <v>5</v>
      </c>
      <c r="K224" t="s">
        <v>33</v>
      </c>
      <c r="L224">
        <v>7</v>
      </c>
      <c r="M224" s="2">
        <v>475</v>
      </c>
    </row>
    <row r="225" spans="1:13" s="83" customFormat="1" ht="12.75">
      <c r="A225" s="21"/>
      <c r="B225" s="209">
        <f>SUM(B223:B224)</f>
        <v>5000</v>
      </c>
      <c r="C225" s="21" t="s">
        <v>0</v>
      </c>
      <c r="D225" s="21"/>
      <c r="E225" s="21"/>
      <c r="F225" s="256"/>
      <c r="G225" s="28"/>
      <c r="H225" s="81">
        <v>0</v>
      </c>
      <c r="I225" s="82">
        <f aca="true" t="shared" si="19" ref="I225:I231">+B225/M225</f>
        <v>10.526315789473685</v>
      </c>
      <c r="M225" s="2">
        <v>475</v>
      </c>
    </row>
    <row r="226" spans="2:13" ht="12.75">
      <c r="B226" s="199"/>
      <c r="H226" s="7">
        <f>H225-B226</f>
        <v>0</v>
      </c>
      <c r="I226" s="32">
        <f t="shared" si="19"/>
        <v>0</v>
      </c>
      <c r="M226" s="2">
        <v>475</v>
      </c>
    </row>
    <row r="227" spans="2:13" ht="12.75">
      <c r="B227" s="199"/>
      <c r="H227" s="7">
        <f>H226-B227</f>
        <v>0</v>
      </c>
      <c r="I227" s="32">
        <f t="shared" si="19"/>
        <v>0</v>
      </c>
      <c r="M227" s="2">
        <v>475</v>
      </c>
    </row>
    <row r="228" spans="2:13" ht="12.75">
      <c r="B228" s="199">
        <v>3000</v>
      </c>
      <c r="C228" s="1" t="s">
        <v>806</v>
      </c>
      <c r="D228" s="22" t="s">
        <v>17</v>
      </c>
      <c r="E228" s="1" t="s">
        <v>721</v>
      </c>
      <c r="F228" s="78" t="s">
        <v>807</v>
      </c>
      <c r="G228" s="37" t="s">
        <v>45</v>
      </c>
      <c r="H228" s="7">
        <f>H227-B228</f>
        <v>-3000</v>
      </c>
      <c r="I228" s="32">
        <f t="shared" si="19"/>
        <v>6.315789473684211</v>
      </c>
      <c r="K228" t="s">
        <v>715</v>
      </c>
      <c r="L228">
        <v>7</v>
      </c>
      <c r="M228" s="2">
        <v>475</v>
      </c>
    </row>
    <row r="229" spans="1:13" s="83" customFormat="1" ht="12.75">
      <c r="A229" s="21"/>
      <c r="B229" s="209">
        <f>SUM(B228)</f>
        <v>3000</v>
      </c>
      <c r="C229" s="21" t="s">
        <v>708</v>
      </c>
      <c r="D229" s="21"/>
      <c r="E229" s="21"/>
      <c r="F229" s="256"/>
      <c r="G229" s="28"/>
      <c r="H229" s="81">
        <v>0</v>
      </c>
      <c r="I229" s="82">
        <f t="shared" si="19"/>
        <v>6.315789473684211</v>
      </c>
      <c r="M229" s="2">
        <v>475</v>
      </c>
    </row>
    <row r="230" spans="2:13" ht="12.75">
      <c r="B230" s="199"/>
      <c r="H230" s="7">
        <f>H229-B230</f>
        <v>0</v>
      </c>
      <c r="I230" s="32">
        <f t="shared" si="19"/>
        <v>0</v>
      </c>
      <c r="M230" s="2">
        <v>475</v>
      </c>
    </row>
    <row r="231" spans="2:13" ht="12.75">
      <c r="B231" s="199"/>
      <c r="H231" s="7">
        <f>H230-B231</f>
        <v>0</v>
      </c>
      <c r="I231" s="32">
        <f t="shared" si="19"/>
        <v>0</v>
      </c>
      <c r="M231" s="2">
        <v>475</v>
      </c>
    </row>
    <row r="232" spans="2:13" ht="12.75">
      <c r="B232" s="199">
        <v>1200</v>
      </c>
      <c r="C232" s="1" t="s">
        <v>560</v>
      </c>
      <c r="D232" s="22" t="s">
        <v>17</v>
      </c>
      <c r="E232" s="1" t="s">
        <v>709</v>
      </c>
      <c r="F232" s="78" t="s">
        <v>808</v>
      </c>
      <c r="G232" s="37" t="s">
        <v>45</v>
      </c>
      <c r="H232" s="7">
        <f>H231-B232</f>
        <v>-1200</v>
      </c>
      <c r="I232" s="32">
        <v>2.4</v>
      </c>
      <c r="K232" t="s">
        <v>715</v>
      </c>
      <c r="L232">
        <v>7</v>
      </c>
      <c r="M232" s="2">
        <v>475</v>
      </c>
    </row>
    <row r="233" spans="2:13" ht="12.75">
      <c r="B233" s="199">
        <v>1500</v>
      </c>
      <c r="C233" s="1" t="s">
        <v>560</v>
      </c>
      <c r="D233" s="22" t="s">
        <v>17</v>
      </c>
      <c r="E233" s="1" t="s">
        <v>709</v>
      </c>
      <c r="F233" s="78" t="s">
        <v>808</v>
      </c>
      <c r="G233" s="37" t="s">
        <v>47</v>
      </c>
      <c r="H233" s="7">
        <f>H232-B233</f>
        <v>-2700</v>
      </c>
      <c r="I233" s="32">
        <v>3</v>
      </c>
      <c r="K233" t="s">
        <v>715</v>
      </c>
      <c r="L233">
        <v>7</v>
      </c>
      <c r="M233" s="2">
        <v>475</v>
      </c>
    </row>
    <row r="234" spans="1:13" s="83" customFormat="1" ht="12.75">
      <c r="A234" s="21"/>
      <c r="B234" s="209">
        <f>SUM(B232:B233)</f>
        <v>2700</v>
      </c>
      <c r="C234" s="21"/>
      <c r="D234" s="21"/>
      <c r="E234" s="21" t="s">
        <v>709</v>
      </c>
      <c r="F234" s="256"/>
      <c r="G234" s="28"/>
      <c r="H234" s="81">
        <v>0</v>
      </c>
      <c r="I234" s="82">
        <f>+B234/M234</f>
        <v>5.684210526315789</v>
      </c>
      <c r="M234" s="2">
        <v>475</v>
      </c>
    </row>
    <row r="235" spans="2:13" ht="12.75">
      <c r="B235" s="199"/>
      <c r="H235" s="7">
        <f>H234-B235</f>
        <v>0</v>
      </c>
      <c r="I235" s="32">
        <f>+B235/M235</f>
        <v>0</v>
      </c>
      <c r="M235" s="2">
        <v>475</v>
      </c>
    </row>
    <row r="236" spans="2:13" ht="12.75">
      <c r="B236" s="199"/>
      <c r="H236" s="7">
        <f>H235-B236</f>
        <v>0</v>
      </c>
      <c r="I236" s="32">
        <f>+B236/M236</f>
        <v>0</v>
      </c>
      <c r="M236" s="2">
        <v>475</v>
      </c>
    </row>
    <row r="237" spans="2:13" ht="12.75">
      <c r="B237" s="199">
        <v>5000</v>
      </c>
      <c r="C237" s="1" t="s">
        <v>735</v>
      </c>
      <c r="D237" s="22" t="s">
        <v>17</v>
      </c>
      <c r="E237" s="1" t="s">
        <v>721</v>
      </c>
      <c r="F237" s="78" t="s">
        <v>809</v>
      </c>
      <c r="G237" s="37" t="s">
        <v>45</v>
      </c>
      <c r="H237" s="7">
        <f>H236-B237</f>
        <v>-5000</v>
      </c>
      <c r="I237" s="32">
        <v>10</v>
      </c>
      <c r="K237" t="s">
        <v>715</v>
      </c>
      <c r="L237">
        <v>7</v>
      </c>
      <c r="M237" s="2">
        <v>475</v>
      </c>
    </row>
    <row r="238" spans="2:13" ht="12.75">
      <c r="B238" s="199">
        <v>5000</v>
      </c>
      <c r="C238" s="1" t="s">
        <v>735</v>
      </c>
      <c r="D238" s="22" t="s">
        <v>17</v>
      </c>
      <c r="E238" s="1" t="s">
        <v>721</v>
      </c>
      <c r="F238" s="78" t="s">
        <v>809</v>
      </c>
      <c r="G238" s="37" t="s">
        <v>47</v>
      </c>
      <c r="H238" s="7">
        <f>H237-B238</f>
        <v>-10000</v>
      </c>
      <c r="I238" s="32">
        <v>10</v>
      </c>
      <c r="K238" t="s">
        <v>715</v>
      </c>
      <c r="L238">
        <v>7</v>
      </c>
      <c r="M238" s="2">
        <v>475</v>
      </c>
    </row>
    <row r="239" spans="1:13" s="83" customFormat="1" ht="12.75">
      <c r="A239" s="21"/>
      <c r="B239" s="209">
        <f>SUM(B237:B238)</f>
        <v>10000</v>
      </c>
      <c r="C239" s="21" t="s">
        <v>735</v>
      </c>
      <c r="D239" s="21"/>
      <c r="E239" s="21"/>
      <c r="F239" s="256"/>
      <c r="G239" s="28"/>
      <c r="H239" s="81">
        <v>0</v>
      </c>
      <c r="I239" s="82">
        <f>+B239/M239</f>
        <v>21.05263157894737</v>
      </c>
      <c r="M239" s="2">
        <v>475</v>
      </c>
    </row>
    <row r="240" spans="2:13" ht="12.75">
      <c r="B240" s="199"/>
      <c r="H240" s="7">
        <f>H239-B240</f>
        <v>0</v>
      </c>
      <c r="I240" s="32">
        <f>+B240/M240</f>
        <v>0</v>
      </c>
      <c r="M240" s="2">
        <v>475</v>
      </c>
    </row>
    <row r="241" spans="2:13" ht="12.75">
      <c r="B241" s="199"/>
      <c r="H241" s="7">
        <f>H240-B241</f>
        <v>0</v>
      </c>
      <c r="I241" s="32">
        <f>+B241/M241</f>
        <v>0</v>
      </c>
      <c r="M241" s="2">
        <v>475</v>
      </c>
    </row>
    <row r="242" spans="2:13" ht="12.75">
      <c r="B242" s="199">
        <v>2000</v>
      </c>
      <c r="C242" s="1" t="s">
        <v>736</v>
      </c>
      <c r="D242" s="22" t="s">
        <v>17</v>
      </c>
      <c r="E242" s="1" t="s">
        <v>721</v>
      </c>
      <c r="F242" s="78" t="s">
        <v>808</v>
      </c>
      <c r="G242" s="37" t="s">
        <v>45</v>
      </c>
      <c r="H242" s="7">
        <f>H241-B242</f>
        <v>-2000</v>
      </c>
      <c r="I242" s="32">
        <v>4</v>
      </c>
      <c r="K242" t="s">
        <v>715</v>
      </c>
      <c r="L242">
        <v>7</v>
      </c>
      <c r="M242" s="2">
        <v>475</v>
      </c>
    </row>
    <row r="243" spans="2:13" ht="12.75">
      <c r="B243" s="199">
        <v>2000</v>
      </c>
      <c r="C243" s="1" t="s">
        <v>736</v>
      </c>
      <c r="D243" s="22" t="s">
        <v>17</v>
      </c>
      <c r="E243" s="1" t="s">
        <v>721</v>
      </c>
      <c r="F243" s="78" t="s">
        <v>808</v>
      </c>
      <c r="G243" s="37" t="s">
        <v>47</v>
      </c>
      <c r="H243" s="7">
        <f>H242-B243</f>
        <v>-4000</v>
      </c>
      <c r="I243" s="32">
        <v>4</v>
      </c>
      <c r="K243" t="s">
        <v>715</v>
      </c>
      <c r="L243">
        <v>7</v>
      </c>
      <c r="M243" s="2">
        <v>475</v>
      </c>
    </row>
    <row r="244" spans="1:13" s="83" customFormat="1" ht="12.75">
      <c r="A244" s="21"/>
      <c r="B244" s="209">
        <f>SUM(B242:B243)</f>
        <v>4000</v>
      </c>
      <c r="C244" s="21" t="s">
        <v>736</v>
      </c>
      <c r="D244" s="21"/>
      <c r="E244" s="21"/>
      <c r="F244" s="256"/>
      <c r="G244" s="28"/>
      <c r="H244" s="81">
        <v>0</v>
      </c>
      <c r="I244" s="82">
        <f aca="true" t="shared" si="20" ref="I244:I254">+B244/M244</f>
        <v>8.421052631578947</v>
      </c>
      <c r="M244" s="2">
        <v>475</v>
      </c>
    </row>
    <row r="245" spans="2:13" ht="12.75">
      <c r="B245" s="199"/>
      <c r="H245" s="7">
        <f>H244-B245</f>
        <v>0</v>
      </c>
      <c r="I245" s="32">
        <f t="shared" si="20"/>
        <v>0</v>
      </c>
      <c r="M245" s="2">
        <v>475</v>
      </c>
    </row>
    <row r="246" spans="2:13" ht="12.75">
      <c r="B246" s="199"/>
      <c r="H246" s="7">
        <f>H245-B246</f>
        <v>0</v>
      </c>
      <c r="I246" s="32">
        <f t="shared" si="20"/>
        <v>0</v>
      </c>
      <c r="M246" s="2">
        <v>475</v>
      </c>
    </row>
    <row r="247" spans="2:13" ht="12.75">
      <c r="B247" s="199">
        <v>2000</v>
      </c>
      <c r="C247" s="1" t="s">
        <v>747</v>
      </c>
      <c r="D247" s="22" t="s">
        <v>17</v>
      </c>
      <c r="E247" s="1" t="s">
        <v>748</v>
      </c>
      <c r="F247" s="78" t="s">
        <v>808</v>
      </c>
      <c r="G247" s="37" t="s">
        <v>45</v>
      </c>
      <c r="H247" s="7">
        <f>H246-B247</f>
        <v>-2000</v>
      </c>
      <c r="I247" s="32">
        <f t="shared" si="20"/>
        <v>4.2105263157894735</v>
      </c>
      <c r="K247" t="s">
        <v>715</v>
      </c>
      <c r="L247">
        <v>7</v>
      </c>
      <c r="M247" s="2">
        <v>475</v>
      </c>
    </row>
    <row r="248" spans="1:13" s="83" customFormat="1" ht="12.75">
      <c r="A248" s="21"/>
      <c r="B248" s="209">
        <f>SUM(B247)</f>
        <v>2000</v>
      </c>
      <c r="C248" s="21"/>
      <c r="D248" s="21"/>
      <c r="E248" s="21" t="s">
        <v>799</v>
      </c>
      <c r="F248" s="256"/>
      <c r="G248" s="28"/>
      <c r="H248" s="81">
        <v>0</v>
      </c>
      <c r="I248" s="82">
        <f t="shared" si="20"/>
        <v>4.2105263157894735</v>
      </c>
      <c r="M248" s="2">
        <v>475</v>
      </c>
    </row>
    <row r="249" spans="2:13" ht="12.75">
      <c r="B249" s="199"/>
      <c r="H249" s="7">
        <f>H248-B249</f>
        <v>0</v>
      </c>
      <c r="I249" s="32">
        <f t="shared" si="20"/>
        <v>0</v>
      </c>
      <c r="M249" s="2">
        <v>475</v>
      </c>
    </row>
    <row r="250" spans="2:13" ht="12.75">
      <c r="B250" s="199"/>
      <c r="H250" s="7">
        <f>H249-B250</f>
        <v>0</v>
      </c>
      <c r="I250" s="32">
        <f t="shared" si="20"/>
        <v>0</v>
      </c>
      <c r="M250" s="2">
        <v>475</v>
      </c>
    </row>
    <row r="251" spans="2:13" ht="12.75">
      <c r="B251" s="199"/>
      <c r="H251" s="7">
        <f>H250-B251</f>
        <v>0</v>
      </c>
      <c r="I251" s="32">
        <f t="shared" si="20"/>
        <v>0</v>
      </c>
      <c r="M251" s="2">
        <v>475</v>
      </c>
    </row>
    <row r="252" spans="2:13" ht="12.75">
      <c r="B252" s="199"/>
      <c r="H252" s="7">
        <f>H251-B252</f>
        <v>0</v>
      </c>
      <c r="I252" s="32">
        <f t="shared" si="20"/>
        <v>0</v>
      </c>
      <c r="M252" s="2">
        <v>475</v>
      </c>
    </row>
    <row r="253" spans="1:13" s="83" customFormat="1" ht="12.75">
      <c r="A253" s="21"/>
      <c r="B253" s="209">
        <f>+B261+B268+B278+B285+B293+B301</f>
        <v>66050</v>
      </c>
      <c r="C253" s="238" t="s">
        <v>810</v>
      </c>
      <c r="D253" s="239" t="s">
        <v>811</v>
      </c>
      <c r="E253" s="238" t="s">
        <v>812</v>
      </c>
      <c r="F253" s="261" t="s">
        <v>813</v>
      </c>
      <c r="G253" s="240" t="s">
        <v>803</v>
      </c>
      <c r="H253" s="104" t="s">
        <v>740</v>
      </c>
      <c r="I253" s="82">
        <f t="shared" si="20"/>
        <v>139.05263157894737</v>
      </c>
      <c r="J253" s="82"/>
      <c r="K253" s="82"/>
      <c r="M253" s="2">
        <v>475</v>
      </c>
    </row>
    <row r="254" spans="2:13" ht="12.75">
      <c r="B254" s="199"/>
      <c r="H254" s="7">
        <v>0</v>
      </c>
      <c r="I254" s="32">
        <f t="shared" si="20"/>
        <v>0</v>
      </c>
      <c r="M254" s="2">
        <v>475</v>
      </c>
    </row>
    <row r="255" spans="2:13" ht="12.75">
      <c r="B255" s="199">
        <v>2500</v>
      </c>
      <c r="C255" s="22" t="s">
        <v>0</v>
      </c>
      <c r="D255" s="1" t="s">
        <v>28</v>
      </c>
      <c r="E255" s="1" t="s">
        <v>767</v>
      </c>
      <c r="F255" s="78" t="s">
        <v>814</v>
      </c>
      <c r="G255" s="37" t="s">
        <v>45</v>
      </c>
      <c r="H255" s="7">
        <f aca="true" t="shared" si="21" ref="H255:H260">H254-B255</f>
        <v>-2500</v>
      </c>
      <c r="I255" s="32">
        <v>5</v>
      </c>
      <c r="K255" t="s">
        <v>33</v>
      </c>
      <c r="L255">
        <v>8</v>
      </c>
      <c r="M255" s="2">
        <v>475</v>
      </c>
    </row>
    <row r="256" spans="2:13" ht="12.75">
      <c r="B256" s="199">
        <v>2500</v>
      </c>
      <c r="C256" s="22" t="s">
        <v>0</v>
      </c>
      <c r="D256" s="1" t="s">
        <v>28</v>
      </c>
      <c r="E256" s="1" t="s">
        <v>767</v>
      </c>
      <c r="F256" s="78" t="s">
        <v>815</v>
      </c>
      <c r="G256" s="37" t="s">
        <v>47</v>
      </c>
      <c r="H256" s="7">
        <f t="shared" si="21"/>
        <v>-5000</v>
      </c>
      <c r="I256" s="32">
        <v>5</v>
      </c>
      <c r="K256" t="s">
        <v>33</v>
      </c>
      <c r="L256">
        <v>8</v>
      </c>
      <c r="M256" s="2">
        <v>475</v>
      </c>
    </row>
    <row r="257" spans="2:13" ht="12.75">
      <c r="B257" s="275">
        <v>2500</v>
      </c>
      <c r="C257" s="22" t="s">
        <v>0</v>
      </c>
      <c r="D257" s="1" t="s">
        <v>28</v>
      </c>
      <c r="E257" s="1" t="s">
        <v>767</v>
      </c>
      <c r="F257" s="78" t="s">
        <v>816</v>
      </c>
      <c r="G257" s="37" t="s">
        <v>49</v>
      </c>
      <c r="H257" s="7">
        <f t="shared" si="21"/>
        <v>-7500</v>
      </c>
      <c r="I257" s="32">
        <v>5</v>
      </c>
      <c r="K257" t="s">
        <v>33</v>
      </c>
      <c r="L257">
        <v>8</v>
      </c>
      <c r="M257" s="2">
        <v>475</v>
      </c>
    </row>
    <row r="258" spans="2:13" ht="12.75">
      <c r="B258" s="199">
        <v>2500</v>
      </c>
      <c r="C258" s="22" t="s">
        <v>0</v>
      </c>
      <c r="D258" s="1" t="s">
        <v>28</v>
      </c>
      <c r="E258" s="1" t="s">
        <v>767</v>
      </c>
      <c r="F258" s="78" t="s">
        <v>817</v>
      </c>
      <c r="G258" s="37" t="s">
        <v>52</v>
      </c>
      <c r="H258" s="7">
        <f t="shared" si="21"/>
        <v>-10000</v>
      </c>
      <c r="I258" s="32">
        <v>5</v>
      </c>
      <c r="K258" t="s">
        <v>33</v>
      </c>
      <c r="L258">
        <v>8</v>
      </c>
      <c r="M258" s="2">
        <v>475</v>
      </c>
    </row>
    <row r="259" spans="2:13" ht="12.75">
      <c r="B259" s="199">
        <v>2500</v>
      </c>
      <c r="C259" s="22" t="s">
        <v>0</v>
      </c>
      <c r="D259" s="1" t="s">
        <v>28</v>
      </c>
      <c r="E259" s="1" t="s">
        <v>767</v>
      </c>
      <c r="F259" s="78" t="s">
        <v>818</v>
      </c>
      <c r="G259" s="37" t="s">
        <v>54</v>
      </c>
      <c r="H259" s="7">
        <f t="shared" si="21"/>
        <v>-12500</v>
      </c>
      <c r="I259" s="32">
        <v>5</v>
      </c>
      <c r="K259" t="s">
        <v>33</v>
      </c>
      <c r="L259">
        <v>8</v>
      </c>
      <c r="M259" s="2">
        <v>475</v>
      </c>
    </row>
    <row r="260" spans="2:13" ht="12.75">
      <c r="B260" s="199">
        <v>2500</v>
      </c>
      <c r="C260" s="22" t="s">
        <v>0</v>
      </c>
      <c r="D260" s="1" t="s">
        <v>28</v>
      </c>
      <c r="E260" s="1" t="s">
        <v>767</v>
      </c>
      <c r="F260" s="78" t="s">
        <v>819</v>
      </c>
      <c r="G260" s="37" t="s">
        <v>60</v>
      </c>
      <c r="H260" s="7">
        <f t="shared" si="21"/>
        <v>-15000</v>
      </c>
      <c r="I260" s="32">
        <v>5</v>
      </c>
      <c r="K260" t="s">
        <v>33</v>
      </c>
      <c r="L260">
        <v>8</v>
      </c>
      <c r="M260" s="2">
        <v>475</v>
      </c>
    </row>
    <row r="261" spans="1:13" s="83" customFormat="1" ht="12.75">
      <c r="A261" s="21"/>
      <c r="B261" s="209">
        <f>SUM(B255:B260)</f>
        <v>15000</v>
      </c>
      <c r="C261" s="21" t="s">
        <v>0</v>
      </c>
      <c r="D261" s="21"/>
      <c r="E261" s="21"/>
      <c r="F261" s="256"/>
      <c r="G261" s="28"/>
      <c r="H261" s="81">
        <v>0</v>
      </c>
      <c r="I261" s="82">
        <f aca="true" t="shared" si="22" ref="I261:I270">+B261/M261</f>
        <v>31.57894736842105</v>
      </c>
      <c r="M261" s="2">
        <v>475</v>
      </c>
    </row>
    <row r="262" spans="2:13" ht="12.75">
      <c r="B262" s="199"/>
      <c r="H262" s="7">
        <f aca="true" t="shared" si="23" ref="H262:H267">H261-B262</f>
        <v>0</v>
      </c>
      <c r="I262" s="32">
        <f t="shared" si="22"/>
        <v>0</v>
      </c>
      <c r="M262" s="2">
        <v>475</v>
      </c>
    </row>
    <row r="263" spans="2:13" ht="12.75">
      <c r="B263" s="199"/>
      <c r="H263" s="7">
        <f t="shared" si="23"/>
        <v>0</v>
      </c>
      <c r="I263" s="32">
        <f t="shared" si="22"/>
        <v>0</v>
      </c>
      <c r="M263" s="2">
        <v>475</v>
      </c>
    </row>
    <row r="264" spans="2:13" ht="12.75">
      <c r="B264" s="199">
        <v>2500</v>
      </c>
      <c r="C264" s="1" t="s">
        <v>820</v>
      </c>
      <c r="D264" s="22" t="s">
        <v>17</v>
      </c>
      <c r="E264" s="1" t="s">
        <v>721</v>
      </c>
      <c r="F264" s="78" t="s">
        <v>821</v>
      </c>
      <c r="G264" s="37" t="s">
        <v>45</v>
      </c>
      <c r="H264" s="7">
        <f t="shared" si="23"/>
        <v>-2500</v>
      </c>
      <c r="I264" s="32">
        <f t="shared" si="22"/>
        <v>5.2631578947368425</v>
      </c>
      <c r="K264" t="s">
        <v>767</v>
      </c>
      <c r="L264">
        <v>8</v>
      </c>
      <c r="M264" s="2">
        <v>475</v>
      </c>
    </row>
    <row r="265" spans="2:13" ht="12.75">
      <c r="B265" s="199">
        <v>1000</v>
      </c>
      <c r="C265" s="1" t="s">
        <v>822</v>
      </c>
      <c r="D265" s="22" t="s">
        <v>17</v>
      </c>
      <c r="E265" s="1" t="s">
        <v>721</v>
      </c>
      <c r="F265" s="78" t="s">
        <v>823</v>
      </c>
      <c r="G265" s="37" t="s">
        <v>47</v>
      </c>
      <c r="H265" s="7">
        <f t="shared" si="23"/>
        <v>-3500</v>
      </c>
      <c r="I265" s="32">
        <f t="shared" si="22"/>
        <v>2.1052631578947367</v>
      </c>
      <c r="K265" t="s">
        <v>767</v>
      </c>
      <c r="L265">
        <v>8</v>
      </c>
      <c r="M265" s="2">
        <v>475</v>
      </c>
    </row>
    <row r="266" spans="2:13" ht="12.75">
      <c r="B266" s="199">
        <v>1000</v>
      </c>
      <c r="C266" s="1" t="s">
        <v>824</v>
      </c>
      <c r="D266" s="22" t="s">
        <v>17</v>
      </c>
      <c r="E266" s="1" t="s">
        <v>721</v>
      </c>
      <c r="F266" s="78" t="s">
        <v>823</v>
      </c>
      <c r="G266" s="37" t="s">
        <v>47</v>
      </c>
      <c r="H266" s="7">
        <f t="shared" si="23"/>
        <v>-4500</v>
      </c>
      <c r="I266" s="32">
        <f t="shared" si="22"/>
        <v>2.1052631578947367</v>
      </c>
      <c r="K266" t="s">
        <v>767</v>
      </c>
      <c r="L266">
        <v>8</v>
      </c>
      <c r="M266" s="2">
        <v>475</v>
      </c>
    </row>
    <row r="267" spans="2:13" ht="12.75">
      <c r="B267" s="199">
        <v>2500</v>
      </c>
      <c r="C267" s="1" t="s">
        <v>825</v>
      </c>
      <c r="D267" s="22" t="s">
        <v>17</v>
      </c>
      <c r="E267" s="1" t="s">
        <v>721</v>
      </c>
      <c r="F267" s="78" t="s">
        <v>826</v>
      </c>
      <c r="G267" s="37" t="s">
        <v>54</v>
      </c>
      <c r="H267" s="7">
        <f t="shared" si="23"/>
        <v>-7000</v>
      </c>
      <c r="I267" s="32">
        <f t="shared" si="22"/>
        <v>5.2631578947368425</v>
      </c>
      <c r="K267" t="s">
        <v>767</v>
      </c>
      <c r="L267">
        <v>8</v>
      </c>
      <c r="M267" s="2">
        <v>475</v>
      </c>
    </row>
    <row r="268" spans="1:13" s="83" customFormat="1" ht="12.75">
      <c r="A268" s="21"/>
      <c r="B268" s="209">
        <f>SUM(B264:B267)</f>
        <v>7000</v>
      </c>
      <c r="C268" s="21" t="s">
        <v>708</v>
      </c>
      <c r="D268" s="21"/>
      <c r="E268" s="21"/>
      <c r="F268" s="256"/>
      <c r="G268" s="28"/>
      <c r="H268" s="81">
        <v>0</v>
      </c>
      <c r="I268" s="82">
        <f t="shared" si="22"/>
        <v>14.736842105263158</v>
      </c>
      <c r="M268" s="2">
        <v>475</v>
      </c>
    </row>
    <row r="269" spans="2:13" ht="12.75">
      <c r="B269" s="199"/>
      <c r="H269" s="7">
        <f aca="true" t="shared" si="24" ref="H269:H277">H268-B269</f>
        <v>0</v>
      </c>
      <c r="I269" s="32">
        <f t="shared" si="22"/>
        <v>0</v>
      </c>
      <c r="M269" s="2">
        <v>475</v>
      </c>
    </row>
    <row r="270" spans="2:13" ht="12.75">
      <c r="B270" s="199"/>
      <c r="H270" s="7">
        <f t="shared" si="24"/>
        <v>0</v>
      </c>
      <c r="I270" s="32">
        <f t="shared" si="22"/>
        <v>0</v>
      </c>
      <c r="M270" s="2">
        <v>475</v>
      </c>
    </row>
    <row r="271" spans="2:13" ht="12.75">
      <c r="B271" s="207">
        <v>800</v>
      </c>
      <c r="C271" s="1" t="s">
        <v>560</v>
      </c>
      <c r="D271" s="22" t="s">
        <v>17</v>
      </c>
      <c r="E271" s="1" t="s">
        <v>709</v>
      </c>
      <c r="F271" s="78" t="s">
        <v>823</v>
      </c>
      <c r="G271" s="41" t="s">
        <v>43</v>
      </c>
      <c r="H271" s="7">
        <f t="shared" si="24"/>
        <v>-800</v>
      </c>
      <c r="I271" s="32">
        <v>1.6</v>
      </c>
      <c r="K271" t="s">
        <v>767</v>
      </c>
      <c r="L271">
        <v>8</v>
      </c>
      <c r="M271" s="2">
        <v>475</v>
      </c>
    </row>
    <row r="272" spans="2:13" ht="12.75">
      <c r="B272" s="199">
        <v>1000</v>
      </c>
      <c r="C272" s="1" t="s">
        <v>560</v>
      </c>
      <c r="D272" s="22" t="s">
        <v>17</v>
      </c>
      <c r="E272" s="1" t="s">
        <v>709</v>
      </c>
      <c r="F272" s="78" t="s">
        <v>823</v>
      </c>
      <c r="G272" s="37" t="s">
        <v>45</v>
      </c>
      <c r="H272" s="7">
        <f t="shared" si="24"/>
        <v>-1800</v>
      </c>
      <c r="I272" s="32">
        <v>2</v>
      </c>
      <c r="K272" t="s">
        <v>767</v>
      </c>
      <c r="L272">
        <v>8</v>
      </c>
      <c r="M272" s="2">
        <v>475</v>
      </c>
    </row>
    <row r="273" spans="2:13" ht="12.75">
      <c r="B273" s="199">
        <v>1250</v>
      </c>
      <c r="C273" s="1" t="s">
        <v>560</v>
      </c>
      <c r="D273" s="22" t="s">
        <v>17</v>
      </c>
      <c r="E273" s="1" t="s">
        <v>709</v>
      </c>
      <c r="F273" s="78" t="s">
        <v>823</v>
      </c>
      <c r="G273" s="37" t="s">
        <v>47</v>
      </c>
      <c r="H273" s="7">
        <f t="shared" si="24"/>
        <v>-3050</v>
      </c>
      <c r="I273" s="32">
        <v>2.5</v>
      </c>
      <c r="K273" t="s">
        <v>767</v>
      </c>
      <c r="L273">
        <v>8</v>
      </c>
      <c r="M273" s="2">
        <v>475</v>
      </c>
    </row>
    <row r="274" spans="2:13" ht="12.75">
      <c r="B274" s="199">
        <v>1100</v>
      </c>
      <c r="C274" s="1" t="s">
        <v>560</v>
      </c>
      <c r="D274" s="22" t="s">
        <v>17</v>
      </c>
      <c r="E274" s="1" t="s">
        <v>709</v>
      </c>
      <c r="F274" s="78" t="s">
        <v>823</v>
      </c>
      <c r="G274" s="37" t="s">
        <v>49</v>
      </c>
      <c r="H274" s="7">
        <f t="shared" si="24"/>
        <v>-4150</v>
      </c>
      <c r="I274" s="32">
        <v>2.2</v>
      </c>
      <c r="K274" t="s">
        <v>767</v>
      </c>
      <c r="L274">
        <v>8</v>
      </c>
      <c r="M274" s="2">
        <v>475</v>
      </c>
    </row>
    <row r="275" spans="2:13" ht="12.75">
      <c r="B275" s="199">
        <v>1100</v>
      </c>
      <c r="C275" s="1" t="s">
        <v>560</v>
      </c>
      <c r="D275" s="22" t="s">
        <v>17</v>
      </c>
      <c r="E275" s="1" t="s">
        <v>709</v>
      </c>
      <c r="F275" s="78" t="s">
        <v>823</v>
      </c>
      <c r="G275" s="37" t="s">
        <v>52</v>
      </c>
      <c r="H275" s="7">
        <f t="shared" si="24"/>
        <v>-5250</v>
      </c>
      <c r="I275" s="32">
        <v>2.2</v>
      </c>
      <c r="K275" t="s">
        <v>767</v>
      </c>
      <c r="L275">
        <v>8</v>
      </c>
      <c r="M275" s="2">
        <v>475</v>
      </c>
    </row>
    <row r="276" spans="2:13" ht="12.75">
      <c r="B276" s="199">
        <v>1000</v>
      </c>
      <c r="C276" s="1" t="s">
        <v>560</v>
      </c>
      <c r="D276" s="22" t="s">
        <v>17</v>
      </c>
      <c r="E276" s="1" t="s">
        <v>709</v>
      </c>
      <c r="F276" s="78" t="s">
        <v>823</v>
      </c>
      <c r="G276" s="37" t="s">
        <v>54</v>
      </c>
      <c r="H276" s="7">
        <f t="shared" si="24"/>
        <v>-6250</v>
      </c>
      <c r="I276" s="32">
        <v>2</v>
      </c>
      <c r="K276" t="s">
        <v>767</v>
      </c>
      <c r="L276">
        <v>8</v>
      </c>
      <c r="M276" s="2">
        <v>475</v>
      </c>
    </row>
    <row r="277" spans="2:13" ht="12.75">
      <c r="B277" s="207">
        <v>800</v>
      </c>
      <c r="C277" s="1" t="s">
        <v>560</v>
      </c>
      <c r="D277" s="22" t="s">
        <v>17</v>
      </c>
      <c r="E277" s="1" t="s">
        <v>709</v>
      </c>
      <c r="F277" s="78" t="s">
        <v>823</v>
      </c>
      <c r="G277" s="41" t="s">
        <v>56</v>
      </c>
      <c r="H277" s="7">
        <f t="shared" si="24"/>
        <v>-7050</v>
      </c>
      <c r="I277" s="32">
        <v>1.6</v>
      </c>
      <c r="K277" t="s">
        <v>767</v>
      </c>
      <c r="L277">
        <v>8</v>
      </c>
      <c r="M277" s="2">
        <v>475</v>
      </c>
    </row>
    <row r="278" spans="1:13" s="83" customFormat="1" ht="12.75">
      <c r="A278" s="21"/>
      <c r="B278" s="209">
        <f>SUM(B271:B277)</f>
        <v>7050</v>
      </c>
      <c r="C278" s="21"/>
      <c r="D278" s="21"/>
      <c r="E278" s="21" t="s">
        <v>709</v>
      </c>
      <c r="F278" s="256"/>
      <c r="G278" s="28"/>
      <c r="H278" s="81">
        <v>0</v>
      </c>
      <c r="I278" s="82">
        <f>+B278/M278</f>
        <v>14.842105263157896</v>
      </c>
      <c r="M278" s="2">
        <v>475</v>
      </c>
    </row>
    <row r="279" spans="2:13" ht="12.75">
      <c r="B279" s="199"/>
      <c r="H279" s="7">
        <f aca="true" t="shared" si="25" ref="H279:H284">H278-B279</f>
        <v>0</v>
      </c>
      <c r="I279" s="32">
        <f>+B279/M279</f>
        <v>0</v>
      </c>
      <c r="M279" s="2">
        <v>475</v>
      </c>
    </row>
    <row r="280" spans="2:13" ht="12.75">
      <c r="B280" s="199"/>
      <c r="H280" s="7">
        <f t="shared" si="25"/>
        <v>0</v>
      </c>
      <c r="I280" s="32">
        <f>+B280/M280</f>
        <v>0</v>
      </c>
      <c r="M280" s="2">
        <v>475</v>
      </c>
    </row>
    <row r="281" spans="2:13" ht="12.75">
      <c r="B281" s="199">
        <v>5000</v>
      </c>
      <c r="C281" s="1" t="s">
        <v>735</v>
      </c>
      <c r="D281" s="22" t="s">
        <v>17</v>
      </c>
      <c r="E281" s="1" t="s">
        <v>721</v>
      </c>
      <c r="F281" s="78" t="s">
        <v>827</v>
      </c>
      <c r="G281" s="37" t="s">
        <v>45</v>
      </c>
      <c r="H281" s="7">
        <f t="shared" si="25"/>
        <v>-5000</v>
      </c>
      <c r="I281" s="32">
        <v>10</v>
      </c>
      <c r="K281" t="s">
        <v>767</v>
      </c>
      <c r="L281">
        <v>8</v>
      </c>
      <c r="M281" s="2">
        <v>475</v>
      </c>
    </row>
    <row r="282" spans="2:13" ht="12.75">
      <c r="B282" s="199">
        <v>5000</v>
      </c>
      <c r="C282" s="1" t="s">
        <v>735</v>
      </c>
      <c r="D282" s="22" t="s">
        <v>17</v>
      </c>
      <c r="E282" s="1" t="s">
        <v>721</v>
      </c>
      <c r="F282" s="78" t="s">
        <v>827</v>
      </c>
      <c r="G282" s="37" t="s">
        <v>47</v>
      </c>
      <c r="H282" s="7">
        <f t="shared" si="25"/>
        <v>-10000</v>
      </c>
      <c r="I282" s="32">
        <v>10</v>
      </c>
      <c r="K282" t="s">
        <v>767</v>
      </c>
      <c r="L282">
        <v>8</v>
      </c>
      <c r="M282" s="2">
        <v>475</v>
      </c>
    </row>
    <row r="283" spans="2:13" ht="12.75">
      <c r="B283" s="199">
        <v>5000</v>
      </c>
      <c r="C283" s="1" t="s">
        <v>735</v>
      </c>
      <c r="D283" s="22" t="s">
        <v>17</v>
      </c>
      <c r="E283" s="1" t="s">
        <v>721</v>
      </c>
      <c r="F283" s="78" t="s">
        <v>827</v>
      </c>
      <c r="G283" s="37" t="s">
        <v>49</v>
      </c>
      <c r="H283" s="7">
        <f t="shared" si="25"/>
        <v>-15000</v>
      </c>
      <c r="I283" s="32">
        <v>10</v>
      </c>
      <c r="K283" t="s">
        <v>767</v>
      </c>
      <c r="L283">
        <v>8</v>
      </c>
      <c r="M283" s="2">
        <v>475</v>
      </c>
    </row>
    <row r="284" spans="2:13" ht="12.75">
      <c r="B284" s="199">
        <v>5000</v>
      </c>
      <c r="C284" s="1" t="s">
        <v>735</v>
      </c>
      <c r="D284" s="22" t="s">
        <v>17</v>
      </c>
      <c r="E284" s="1" t="s">
        <v>721</v>
      </c>
      <c r="F284" s="78" t="s">
        <v>827</v>
      </c>
      <c r="G284" s="37" t="s">
        <v>52</v>
      </c>
      <c r="H284" s="7">
        <f t="shared" si="25"/>
        <v>-20000</v>
      </c>
      <c r="I284" s="32">
        <v>10</v>
      </c>
      <c r="K284" t="s">
        <v>767</v>
      </c>
      <c r="L284">
        <v>8</v>
      </c>
      <c r="M284" s="2">
        <v>475</v>
      </c>
    </row>
    <row r="285" spans="1:13" s="83" customFormat="1" ht="12.75">
      <c r="A285" s="21"/>
      <c r="B285" s="209">
        <f>SUM(B281:B284)</f>
        <v>20000</v>
      </c>
      <c r="C285" s="21" t="s">
        <v>735</v>
      </c>
      <c r="D285" s="21"/>
      <c r="E285" s="21"/>
      <c r="F285" s="256"/>
      <c r="G285" s="28"/>
      <c r="H285" s="81">
        <v>0</v>
      </c>
      <c r="I285" s="82">
        <f>+B285/M285</f>
        <v>42.10526315789474</v>
      </c>
      <c r="M285" s="2">
        <v>475</v>
      </c>
    </row>
    <row r="286" spans="2:13" ht="12.75">
      <c r="B286" s="199"/>
      <c r="H286" s="7">
        <f aca="true" t="shared" si="26" ref="H286:H292">H285-B286</f>
        <v>0</v>
      </c>
      <c r="I286" s="32">
        <f>+B286/M286</f>
        <v>0</v>
      </c>
      <c r="M286" s="2">
        <v>475</v>
      </c>
    </row>
    <row r="287" spans="2:13" ht="12.75">
      <c r="B287" s="199"/>
      <c r="H287" s="7">
        <f t="shared" si="26"/>
        <v>0</v>
      </c>
      <c r="I287" s="32">
        <f>+B287/M287</f>
        <v>0</v>
      </c>
      <c r="M287" s="2">
        <v>475</v>
      </c>
    </row>
    <row r="288" spans="2:13" ht="12.75">
      <c r="B288" s="199">
        <v>2000</v>
      </c>
      <c r="C288" s="1" t="s">
        <v>736</v>
      </c>
      <c r="D288" s="22" t="s">
        <v>17</v>
      </c>
      <c r="E288" s="1" t="s">
        <v>721</v>
      </c>
      <c r="F288" s="78" t="s">
        <v>823</v>
      </c>
      <c r="G288" s="37" t="s">
        <v>45</v>
      </c>
      <c r="H288" s="7">
        <f t="shared" si="26"/>
        <v>-2000</v>
      </c>
      <c r="I288" s="32">
        <v>4</v>
      </c>
      <c r="K288" t="s">
        <v>767</v>
      </c>
      <c r="L288">
        <v>8</v>
      </c>
      <c r="M288" s="2">
        <v>475</v>
      </c>
    </row>
    <row r="289" spans="2:13" ht="12.75">
      <c r="B289" s="199">
        <v>2000</v>
      </c>
      <c r="C289" s="1" t="s">
        <v>736</v>
      </c>
      <c r="D289" s="22" t="s">
        <v>17</v>
      </c>
      <c r="E289" s="1" t="s">
        <v>721</v>
      </c>
      <c r="F289" s="78" t="s">
        <v>823</v>
      </c>
      <c r="G289" s="37" t="s">
        <v>47</v>
      </c>
      <c r="H289" s="7">
        <f t="shared" si="26"/>
        <v>-4000</v>
      </c>
      <c r="I289" s="32">
        <v>4</v>
      </c>
      <c r="K289" t="s">
        <v>767</v>
      </c>
      <c r="L289">
        <v>8</v>
      </c>
      <c r="M289" s="2">
        <v>475</v>
      </c>
    </row>
    <row r="290" spans="2:13" ht="12.75">
      <c r="B290" s="199">
        <v>2000</v>
      </c>
      <c r="C290" s="1" t="s">
        <v>736</v>
      </c>
      <c r="D290" s="22" t="s">
        <v>17</v>
      </c>
      <c r="E290" s="1" t="s">
        <v>721</v>
      </c>
      <c r="F290" s="78" t="s">
        <v>823</v>
      </c>
      <c r="G290" s="37" t="s">
        <v>49</v>
      </c>
      <c r="H290" s="7">
        <f t="shared" si="26"/>
        <v>-6000</v>
      </c>
      <c r="I290" s="32">
        <v>4</v>
      </c>
      <c r="K290" t="s">
        <v>767</v>
      </c>
      <c r="L290">
        <v>8</v>
      </c>
      <c r="M290" s="2">
        <v>475</v>
      </c>
    </row>
    <row r="291" spans="2:13" ht="12.75">
      <c r="B291" s="199">
        <v>2000</v>
      </c>
      <c r="C291" s="1" t="s">
        <v>736</v>
      </c>
      <c r="D291" s="22" t="s">
        <v>17</v>
      </c>
      <c r="E291" s="1" t="s">
        <v>721</v>
      </c>
      <c r="F291" s="78" t="s">
        <v>823</v>
      </c>
      <c r="G291" s="37" t="s">
        <v>52</v>
      </c>
      <c r="H291" s="7">
        <f t="shared" si="26"/>
        <v>-8000</v>
      </c>
      <c r="I291" s="32">
        <v>4</v>
      </c>
      <c r="K291" t="s">
        <v>767</v>
      </c>
      <c r="L291">
        <v>8</v>
      </c>
      <c r="M291" s="2">
        <v>475</v>
      </c>
    </row>
    <row r="292" spans="2:13" ht="12.75">
      <c r="B292" s="199">
        <v>2000</v>
      </c>
      <c r="C292" s="1" t="s">
        <v>736</v>
      </c>
      <c r="D292" s="22" t="s">
        <v>17</v>
      </c>
      <c r="E292" s="1" t="s">
        <v>721</v>
      </c>
      <c r="F292" s="78" t="s">
        <v>823</v>
      </c>
      <c r="G292" s="37" t="s">
        <v>54</v>
      </c>
      <c r="H292" s="7">
        <f t="shared" si="26"/>
        <v>-10000</v>
      </c>
      <c r="I292" s="32">
        <v>4</v>
      </c>
      <c r="K292" t="s">
        <v>767</v>
      </c>
      <c r="L292">
        <v>8</v>
      </c>
      <c r="M292" s="2">
        <v>475</v>
      </c>
    </row>
    <row r="293" spans="1:13" s="83" customFormat="1" ht="12.75">
      <c r="A293" s="21"/>
      <c r="B293" s="209">
        <f>SUM(B288:B292)</f>
        <v>10000</v>
      </c>
      <c r="C293" s="21" t="s">
        <v>736</v>
      </c>
      <c r="D293" s="21"/>
      <c r="E293" s="21"/>
      <c r="F293" s="256"/>
      <c r="G293" s="28"/>
      <c r="H293" s="81">
        <v>0</v>
      </c>
      <c r="I293" s="82">
        <f>+B293/M293</f>
        <v>21.05263157894737</v>
      </c>
      <c r="M293" s="2">
        <v>475</v>
      </c>
    </row>
    <row r="294" spans="2:13" ht="12.75">
      <c r="B294" s="199"/>
      <c r="H294" s="7">
        <f aca="true" t="shared" si="27" ref="H294:H300">H293-B294</f>
        <v>0</v>
      </c>
      <c r="I294" s="32">
        <f>+B294/M294</f>
        <v>0</v>
      </c>
      <c r="M294" s="2">
        <v>475</v>
      </c>
    </row>
    <row r="295" spans="2:13" ht="12.75">
      <c r="B295" s="199"/>
      <c r="H295" s="7">
        <f t="shared" si="27"/>
        <v>0</v>
      </c>
      <c r="I295" s="32">
        <f>+B295/M295</f>
        <v>0</v>
      </c>
      <c r="M295" s="2">
        <v>475</v>
      </c>
    </row>
    <row r="296" spans="2:13" ht="12.75">
      <c r="B296" s="199">
        <v>1500</v>
      </c>
      <c r="C296" s="1" t="s">
        <v>747</v>
      </c>
      <c r="D296" s="22" t="s">
        <v>17</v>
      </c>
      <c r="E296" s="1" t="s">
        <v>748</v>
      </c>
      <c r="F296" s="78" t="s">
        <v>823</v>
      </c>
      <c r="G296" s="37" t="s">
        <v>45</v>
      </c>
      <c r="H296" s="7">
        <f t="shared" si="27"/>
        <v>-1500</v>
      </c>
      <c r="I296" s="32">
        <v>3</v>
      </c>
      <c r="K296" t="s">
        <v>767</v>
      </c>
      <c r="L296">
        <v>8</v>
      </c>
      <c r="M296" s="2">
        <v>475</v>
      </c>
    </row>
    <row r="297" spans="2:13" ht="12.75">
      <c r="B297" s="199">
        <v>1500</v>
      </c>
      <c r="C297" s="1" t="s">
        <v>747</v>
      </c>
      <c r="D297" s="22" t="s">
        <v>17</v>
      </c>
      <c r="E297" s="1" t="s">
        <v>748</v>
      </c>
      <c r="F297" s="78" t="s">
        <v>823</v>
      </c>
      <c r="G297" s="37" t="s">
        <v>47</v>
      </c>
      <c r="H297" s="7">
        <f t="shared" si="27"/>
        <v>-3000</v>
      </c>
      <c r="I297" s="32">
        <v>3</v>
      </c>
      <c r="K297" t="s">
        <v>767</v>
      </c>
      <c r="L297">
        <v>8</v>
      </c>
      <c r="M297" s="2">
        <v>475</v>
      </c>
    </row>
    <row r="298" spans="2:13" ht="12.75">
      <c r="B298" s="199">
        <v>1500</v>
      </c>
      <c r="C298" s="1" t="s">
        <v>747</v>
      </c>
      <c r="D298" s="22" t="s">
        <v>17</v>
      </c>
      <c r="E298" s="1" t="s">
        <v>748</v>
      </c>
      <c r="F298" s="78" t="s">
        <v>823</v>
      </c>
      <c r="G298" s="37" t="s">
        <v>49</v>
      </c>
      <c r="H298" s="7">
        <f t="shared" si="27"/>
        <v>-4500</v>
      </c>
      <c r="I298" s="32">
        <v>3</v>
      </c>
      <c r="K298" t="s">
        <v>767</v>
      </c>
      <c r="L298">
        <v>8</v>
      </c>
      <c r="M298" s="2">
        <v>475</v>
      </c>
    </row>
    <row r="299" spans="2:13" ht="12.75">
      <c r="B299" s="199">
        <v>1500</v>
      </c>
      <c r="C299" s="1" t="s">
        <v>747</v>
      </c>
      <c r="D299" s="22" t="s">
        <v>17</v>
      </c>
      <c r="E299" s="1" t="s">
        <v>748</v>
      </c>
      <c r="F299" s="78" t="s">
        <v>823</v>
      </c>
      <c r="G299" s="37" t="s">
        <v>52</v>
      </c>
      <c r="H299" s="7">
        <f t="shared" si="27"/>
        <v>-6000</v>
      </c>
      <c r="I299" s="32">
        <v>3</v>
      </c>
      <c r="K299" t="s">
        <v>767</v>
      </c>
      <c r="L299">
        <v>8</v>
      </c>
      <c r="M299" s="2">
        <v>475</v>
      </c>
    </row>
    <row r="300" spans="2:13" ht="12.75">
      <c r="B300" s="199">
        <v>1000</v>
      </c>
      <c r="C300" s="1" t="s">
        <v>747</v>
      </c>
      <c r="D300" s="22" t="s">
        <v>17</v>
      </c>
      <c r="E300" s="1" t="s">
        <v>748</v>
      </c>
      <c r="F300" s="78" t="s">
        <v>823</v>
      </c>
      <c r="G300" s="37" t="s">
        <v>54</v>
      </c>
      <c r="H300" s="7">
        <f t="shared" si="27"/>
        <v>-7000</v>
      </c>
      <c r="I300" s="32">
        <v>2</v>
      </c>
      <c r="K300" t="s">
        <v>767</v>
      </c>
      <c r="L300">
        <v>8</v>
      </c>
      <c r="M300" s="2">
        <v>475</v>
      </c>
    </row>
    <row r="301" spans="1:13" s="83" customFormat="1" ht="12.75">
      <c r="A301" s="21"/>
      <c r="B301" s="209">
        <f>SUM(B296:B300)</f>
        <v>7000</v>
      </c>
      <c r="C301" s="21"/>
      <c r="D301" s="21"/>
      <c r="E301" s="21" t="s">
        <v>748</v>
      </c>
      <c r="F301" s="256"/>
      <c r="G301" s="28"/>
      <c r="H301" s="81">
        <v>0</v>
      </c>
      <c r="I301" s="82">
        <f aca="true" t="shared" si="28" ref="I301:I332">+B301/M301</f>
        <v>14.736842105263158</v>
      </c>
      <c r="M301" s="2">
        <v>475</v>
      </c>
    </row>
    <row r="302" spans="2:13" ht="12.75">
      <c r="B302" s="199"/>
      <c r="H302" s="7">
        <f>H301-B302</f>
        <v>0</v>
      </c>
      <c r="I302" s="32">
        <f t="shared" si="28"/>
        <v>0</v>
      </c>
      <c r="M302" s="2">
        <v>475</v>
      </c>
    </row>
    <row r="303" spans="2:13" ht="12.75">
      <c r="B303" s="199"/>
      <c r="H303" s="7">
        <f>H302-B303</f>
        <v>0</v>
      </c>
      <c r="I303" s="32">
        <f t="shared" si="28"/>
        <v>0</v>
      </c>
      <c r="M303" s="2">
        <v>475</v>
      </c>
    </row>
    <row r="304" spans="2:13" ht="12.75">
      <c r="B304" s="199"/>
      <c r="H304" s="7">
        <f>H303-B304</f>
        <v>0</v>
      </c>
      <c r="I304" s="32">
        <f t="shared" si="28"/>
        <v>0</v>
      </c>
      <c r="M304" s="2">
        <v>475</v>
      </c>
    </row>
    <row r="305" spans="2:13" ht="12.75">
      <c r="B305" s="199"/>
      <c r="H305" s="7">
        <f>H304-B305</f>
        <v>0</v>
      </c>
      <c r="I305" s="32">
        <f t="shared" si="28"/>
        <v>0</v>
      </c>
      <c r="M305" s="2">
        <v>475</v>
      </c>
    </row>
    <row r="306" spans="1:13" s="83" customFormat="1" ht="12.75">
      <c r="A306" s="21"/>
      <c r="B306" s="209">
        <f>+B311+B319</f>
        <v>18000</v>
      </c>
      <c r="C306" s="238" t="s">
        <v>828</v>
      </c>
      <c r="D306" s="239" t="s">
        <v>829</v>
      </c>
      <c r="E306" s="238" t="s">
        <v>765</v>
      </c>
      <c r="F306" s="261" t="s">
        <v>802</v>
      </c>
      <c r="G306" s="240" t="s">
        <v>714</v>
      </c>
      <c r="H306" s="104" t="s">
        <v>740</v>
      </c>
      <c r="I306" s="82">
        <f t="shared" si="28"/>
        <v>37.89473684210526</v>
      </c>
      <c r="J306" s="82"/>
      <c r="K306" s="82"/>
      <c r="M306" s="2">
        <v>475</v>
      </c>
    </row>
    <row r="307" spans="2:13" ht="12.75">
      <c r="B307" s="199"/>
      <c r="H307" s="7">
        <v>0</v>
      </c>
      <c r="I307" s="32">
        <f t="shared" si="28"/>
        <v>0</v>
      </c>
      <c r="M307" s="2">
        <v>475</v>
      </c>
    </row>
    <row r="308" spans="2:13" ht="12.75">
      <c r="B308" s="199">
        <v>3000</v>
      </c>
      <c r="C308" s="22" t="s">
        <v>0</v>
      </c>
      <c r="D308" s="1" t="s">
        <v>28</v>
      </c>
      <c r="E308" s="1" t="s">
        <v>769</v>
      </c>
      <c r="F308" s="78" t="s">
        <v>830</v>
      </c>
      <c r="G308" s="37" t="s">
        <v>49</v>
      </c>
      <c r="H308" s="7">
        <f>H307-B308</f>
        <v>-3000</v>
      </c>
      <c r="I308" s="32">
        <f t="shared" si="28"/>
        <v>6.315789473684211</v>
      </c>
      <c r="K308" t="s">
        <v>33</v>
      </c>
      <c r="L308">
        <v>9</v>
      </c>
      <c r="M308" s="2">
        <v>475</v>
      </c>
    </row>
    <row r="309" spans="2:13" ht="12.75">
      <c r="B309" s="199">
        <v>2500</v>
      </c>
      <c r="C309" s="22" t="s">
        <v>0</v>
      </c>
      <c r="D309" s="1" t="s">
        <v>28</v>
      </c>
      <c r="E309" s="1" t="s">
        <v>831</v>
      </c>
      <c r="F309" s="78" t="s">
        <v>832</v>
      </c>
      <c r="G309" s="37" t="s">
        <v>49</v>
      </c>
      <c r="H309" s="7">
        <f>H308-B309</f>
        <v>-5500</v>
      </c>
      <c r="I309" s="32">
        <f t="shared" si="28"/>
        <v>5.2631578947368425</v>
      </c>
      <c r="K309" t="s">
        <v>33</v>
      </c>
      <c r="L309">
        <v>9</v>
      </c>
      <c r="M309" s="2">
        <v>475</v>
      </c>
    </row>
    <row r="310" spans="2:13" ht="12.75">
      <c r="B310" s="199">
        <v>2500</v>
      </c>
      <c r="C310" s="22" t="s">
        <v>0</v>
      </c>
      <c r="D310" s="1" t="s">
        <v>28</v>
      </c>
      <c r="E310" s="1" t="s">
        <v>831</v>
      </c>
      <c r="F310" s="78" t="s">
        <v>833</v>
      </c>
      <c r="G310" s="37" t="s">
        <v>58</v>
      </c>
      <c r="H310" s="7">
        <f>H309-B310</f>
        <v>-8000</v>
      </c>
      <c r="I310" s="32">
        <f t="shared" si="28"/>
        <v>5.2631578947368425</v>
      </c>
      <c r="K310" t="s">
        <v>33</v>
      </c>
      <c r="L310">
        <v>9</v>
      </c>
      <c r="M310" s="2">
        <v>475</v>
      </c>
    </row>
    <row r="311" spans="1:13" s="83" customFormat="1" ht="12.75">
      <c r="A311" s="21"/>
      <c r="B311" s="209">
        <f>SUM(B308:B310)</f>
        <v>8000</v>
      </c>
      <c r="C311" s="21" t="s">
        <v>0</v>
      </c>
      <c r="D311" s="21"/>
      <c r="E311" s="21"/>
      <c r="F311" s="256"/>
      <c r="G311" s="28"/>
      <c r="H311" s="81">
        <v>0</v>
      </c>
      <c r="I311" s="82">
        <f t="shared" si="28"/>
        <v>16.842105263157894</v>
      </c>
      <c r="M311" s="2">
        <v>475</v>
      </c>
    </row>
    <row r="312" spans="2:13" ht="12.75">
      <c r="B312" s="199"/>
      <c r="H312" s="7">
        <f aca="true" t="shared" si="29" ref="H312:H318">H311-B312</f>
        <v>0</v>
      </c>
      <c r="I312" s="32">
        <f t="shared" si="28"/>
        <v>0</v>
      </c>
      <c r="M312" s="2">
        <v>475</v>
      </c>
    </row>
    <row r="313" spans="2:13" ht="12.75">
      <c r="B313" s="199"/>
      <c r="H313" s="7">
        <f t="shared" si="29"/>
        <v>0</v>
      </c>
      <c r="I313" s="32">
        <f t="shared" si="28"/>
        <v>0</v>
      </c>
      <c r="M313" s="2">
        <v>475</v>
      </c>
    </row>
    <row r="314" spans="2:13" ht="12.75">
      <c r="B314" s="207">
        <v>2000</v>
      </c>
      <c r="C314" s="1" t="s">
        <v>238</v>
      </c>
      <c r="D314" s="22" t="s">
        <v>17</v>
      </c>
      <c r="E314" s="1" t="s">
        <v>709</v>
      </c>
      <c r="F314" s="78" t="s">
        <v>834</v>
      </c>
      <c r="G314" s="41" t="s">
        <v>49</v>
      </c>
      <c r="H314" s="7">
        <f t="shared" si="29"/>
        <v>-2000</v>
      </c>
      <c r="I314" s="32">
        <f t="shared" si="28"/>
        <v>4.2105263157894735</v>
      </c>
      <c r="L314">
        <v>9</v>
      </c>
      <c r="M314" s="2">
        <v>475</v>
      </c>
    </row>
    <row r="315" spans="2:13" ht="12.75">
      <c r="B315" s="207">
        <v>2000</v>
      </c>
      <c r="C315" s="43" t="s">
        <v>238</v>
      </c>
      <c r="D315" s="22" t="s">
        <v>17</v>
      </c>
      <c r="E315" s="43" t="s">
        <v>709</v>
      </c>
      <c r="F315" s="78" t="s">
        <v>834</v>
      </c>
      <c r="G315" s="41" t="s">
        <v>52</v>
      </c>
      <c r="H315" s="7">
        <f t="shared" si="29"/>
        <v>-4000</v>
      </c>
      <c r="I315" s="32">
        <f t="shared" si="28"/>
        <v>4.2105263157894735</v>
      </c>
      <c r="L315">
        <v>9</v>
      </c>
      <c r="M315" s="2">
        <v>475</v>
      </c>
    </row>
    <row r="316" spans="2:13" ht="12.75">
      <c r="B316" s="207">
        <v>2000</v>
      </c>
      <c r="C316" s="22" t="s">
        <v>238</v>
      </c>
      <c r="D316" s="22" t="s">
        <v>17</v>
      </c>
      <c r="E316" s="45" t="s">
        <v>709</v>
      </c>
      <c r="F316" s="78" t="s">
        <v>834</v>
      </c>
      <c r="G316" s="46" t="s">
        <v>54</v>
      </c>
      <c r="H316" s="7">
        <f t="shared" si="29"/>
        <v>-6000</v>
      </c>
      <c r="I316" s="32">
        <f t="shared" si="28"/>
        <v>4.2105263157894735</v>
      </c>
      <c r="L316">
        <v>9</v>
      </c>
      <c r="M316" s="2">
        <v>475</v>
      </c>
    </row>
    <row r="317" spans="2:13" ht="12.75">
      <c r="B317" s="207">
        <v>2000</v>
      </c>
      <c r="C317" s="22" t="s">
        <v>238</v>
      </c>
      <c r="D317" s="22" t="s">
        <v>17</v>
      </c>
      <c r="E317" s="22" t="s">
        <v>709</v>
      </c>
      <c r="F317" s="78" t="s">
        <v>834</v>
      </c>
      <c r="G317" s="40" t="s">
        <v>56</v>
      </c>
      <c r="H317" s="7">
        <f t="shared" si="29"/>
        <v>-8000</v>
      </c>
      <c r="I317" s="32">
        <f t="shared" si="28"/>
        <v>4.2105263157894735</v>
      </c>
      <c r="L317">
        <v>9</v>
      </c>
      <c r="M317" s="2">
        <v>475</v>
      </c>
    </row>
    <row r="318" spans="1:13" s="25" customFormat="1" ht="12.75">
      <c r="A318" s="22"/>
      <c r="B318" s="207">
        <v>2000</v>
      </c>
      <c r="C318" s="22" t="s">
        <v>238</v>
      </c>
      <c r="D318" s="22" t="s">
        <v>17</v>
      </c>
      <c r="E318" s="22" t="s">
        <v>709</v>
      </c>
      <c r="F318" s="78" t="s">
        <v>834</v>
      </c>
      <c r="G318" s="40" t="s">
        <v>58</v>
      </c>
      <c r="H318" s="7">
        <f t="shared" si="29"/>
        <v>-10000</v>
      </c>
      <c r="I318" s="32">
        <f t="shared" si="28"/>
        <v>4.2105263157894735</v>
      </c>
      <c r="L318">
        <v>9</v>
      </c>
      <c r="M318" s="2">
        <v>475</v>
      </c>
    </row>
    <row r="319" spans="1:13" s="83" customFormat="1" ht="12.75">
      <c r="A319" s="21"/>
      <c r="B319" s="209">
        <f>SUM(B314:B318)</f>
        <v>10000</v>
      </c>
      <c r="C319" s="21"/>
      <c r="D319" s="21"/>
      <c r="E319" s="21" t="s">
        <v>709</v>
      </c>
      <c r="F319" s="256"/>
      <c r="G319" s="28"/>
      <c r="H319" s="81">
        <v>0</v>
      </c>
      <c r="I319" s="82">
        <f t="shared" si="28"/>
        <v>21.05263157894737</v>
      </c>
      <c r="M319" s="2">
        <v>475</v>
      </c>
    </row>
    <row r="320" spans="2:13" ht="12.75">
      <c r="B320" s="199"/>
      <c r="H320" s="7">
        <f>H319-B320</f>
        <v>0</v>
      </c>
      <c r="I320" s="32">
        <f t="shared" si="28"/>
        <v>0</v>
      </c>
      <c r="M320" s="2">
        <v>475</v>
      </c>
    </row>
    <row r="321" spans="2:13" ht="12.75">
      <c r="B321" s="199"/>
      <c r="H321" s="7">
        <f>H320-B321</f>
        <v>0</v>
      </c>
      <c r="I321" s="32">
        <f t="shared" si="28"/>
        <v>0</v>
      </c>
      <c r="M321" s="2">
        <v>475</v>
      </c>
    </row>
    <row r="322" spans="2:13" ht="12.75">
      <c r="B322" s="199"/>
      <c r="H322" s="7">
        <f>H321-B322</f>
        <v>0</v>
      </c>
      <c r="I322" s="32">
        <f t="shared" si="28"/>
        <v>0</v>
      </c>
      <c r="M322" s="2">
        <v>475</v>
      </c>
    </row>
    <row r="323" spans="2:13" ht="12.75">
      <c r="B323" s="199"/>
      <c r="H323" s="7">
        <f>H322-B323</f>
        <v>0</v>
      </c>
      <c r="I323" s="32">
        <f t="shared" si="28"/>
        <v>0</v>
      </c>
      <c r="M323" s="2">
        <v>475</v>
      </c>
    </row>
    <row r="324" spans="1:13" s="83" customFormat="1" ht="12.75">
      <c r="A324" s="21"/>
      <c r="B324" s="209">
        <f>+B328+B333+B337+B341</f>
        <v>11000</v>
      </c>
      <c r="C324" s="238" t="s">
        <v>835</v>
      </c>
      <c r="D324" s="239" t="s">
        <v>836</v>
      </c>
      <c r="E324" s="238" t="s">
        <v>779</v>
      </c>
      <c r="F324" s="261" t="s">
        <v>1179</v>
      </c>
      <c r="G324" s="240" t="s">
        <v>781</v>
      </c>
      <c r="H324" s="104" t="s">
        <v>740</v>
      </c>
      <c r="I324" s="82">
        <f t="shared" si="28"/>
        <v>23.157894736842106</v>
      </c>
      <c r="J324" s="82"/>
      <c r="K324" s="82"/>
      <c r="M324" s="2">
        <v>475</v>
      </c>
    </row>
    <row r="325" spans="2:13" ht="12.75">
      <c r="B325" s="199"/>
      <c r="H325" s="7">
        <v>0</v>
      </c>
      <c r="I325" s="32">
        <f t="shared" si="28"/>
        <v>0</v>
      </c>
      <c r="M325" s="2">
        <v>475</v>
      </c>
    </row>
    <row r="326" spans="1:13" ht="12.75">
      <c r="A326" s="22"/>
      <c r="B326" s="207">
        <v>3000</v>
      </c>
      <c r="C326" s="22" t="s">
        <v>0</v>
      </c>
      <c r="D326" s="22" t="s">
        <v>28</v>
      </c>
      <c r="E326" s="22" t="s">
        <v>782</v>
      </c>
      <c r="F326" s="241" t="s">
        <v>837</v>
      </c>
      <c r="G326" s="40" t="s">
        <v>47</v>
      </c>
      <c r="H326" s="7">
        <f>H325-B326</f>
        <v>-3000</v>
      </c>
      <c r="I326" s="32">
        <f t="shared" si="28"/>
        <v>6.315789473684211</v>
      </c>
      <c r="J326" s="25"/>
      <c r="K326" s="25" t="s">
        <v>33</v>
      </c>
      <c r="L326" s="25">
        <v>10</v>
      </c>
      <c r="M326" s="2">
        <v>475</v>
      </c>
    </row>
    <row r="327" spans="2:13" ht="12.75">
      <c r="B327" s="199">
        <v>3000</v>
      </c>
      <c r="C327" s="22" t="s">
        <v>0</v>
      </c>
      <c r="D327" s="1" t="s">
        <v>28</v>
      </c>
      <c r="E327" s="1" t="s">
        <v>782</v>
      </c>
      <c r="F327" s="78" t="s">
        <v>838</v>
      </c>
      <c r="G327" s="37" t="s">
        <v>49</v>
      </c>
      <c r="H327" s="7">
        <f>H326-B327</f>
        <v>-6000</v>
      </c>
      <c r="I327" s="32">
        <f t="shared" si="28"/>
        <v>6.315789473684211</v>
      </c>
      <c r="K327" t="s">
        <v>33</v>
      </c>
      <c r="L327">
        <v>10</v>
      </c>
      <c r="M327" s="2">
        <v>475</v>
      </c>
    </row>
    <row r="328" spans="1:13" s="83" customFormat="1" ht="12.75">
      <c r="A328" s="21"/>
      <c r="B328" s="209">
        <f>SUM(B326:B327)</f>
        <v>6000</v>
      </c>
      <c r="C328" s="21" t="s">
        <v>0</v>
      </c>
      <c r="D328" s="21"/>
      <c r="E328" s="21"/>
      <c r="F328" s="256"/>
      <c r="G328" s="28"/>
      <c r="H328" s="81">
        <v>0</v>
      </c>
      <c r="I328" s="82">
        <f t="shared" si="28"/>
        <v>12.631578947368421</v>
      </c>
      <c r="M328" s="2">
        <v>475</v>
      </c>
    </row>
    <row r="329" spans="2:13" ht="12.75">
      <c r="B329" s="199"/>
      <c r="H329" s="7">
        <f>H328-B329</f>
        <v>0</v>
      </c>
      <c r="I329" s="32">
        <f t="shared" si="28"/>
        <v>0</v>
      </c>
      <c r="M329" s="2">
        <v>475</v>
      </c>
    </row>
    <row r="330" spans="2:13" ht="12.75">
      <c r="B330" s="199"/>
      <c r="H330" s="7">
        <f>H329-B330</f>
        <v>0</v>
      </c>
      <c r="I330" s="32">
        <f t="shared" si="28"/>
        <v>0</v>
      </c>
      <c r="M330" s="2">
        <v>475</v>
      </c>
    </row>
    <row r="331" spans="2:13" ht="12.75">
      <c r="B331" s="199">
        <v>800</v>
      </c>
      <c r="C331" s="1" t="s">
        <v>839</v>
      </c>
      <c r="D331" s="22" t="s">
        <v>17</v>
      </c>
      <c r="E331" s="1" t="s">
        <v>721</v>
      </c>
      <c r="F331" s="78" t="s">
        <v>840</v>
      </c>
      <c r="G331" s="37" t="s">
        <v>49</v>
      </c>
      <c r="H331" s="7">
        <f>H330-B331</f>
        <v>-800</v>
      </c>
      <c r="I331" s="32">
        <f t="shared" si="28"/>
        <v>1.6842105263157894</v>
      </c>
      <c r="K331" t="s">
        <v>782</v>
      </c>
      <c r="L331">
        <v>10</v>
      </c>
      <c r="M331" s="2">
        <v>475</v>
      </c>
    </row>
    <row r="332" spans="2:13" ht="12.75">
      <c r="B332" s="199">
        <v>800</v>
      </c>
      <c r="C332" s="1" t="s">
        <v>1180</v>
      </c>
      <c r="D332" s="22" t="s">
        <v>17</v>
      </c>
      <c r="E332" s="1" t="s">
        <v>721</v>
      </c>
      <c r="F332" s="78" t="s">
        <v>840</v>
      </c>
      <c r="G332" s="37" t="s">
        <v>49</v>
      </c>
      <c r="H332" s="7">
        <f>H331-B332</f>
        <v>-1600</v>
      </c>
      <c r="I332" s="32">
        <f t="shared" si="28"/>
        <v>1.6842105263157894</v>
      </c>
      <c r="K332" t="s">
        <v>782</v>
      </c>
      <c r="L332">
        <v>10</v>
      </c>
      <c r="M332" s="2">
        <v>475</v>
      </c>
    </row>
    <row r="333" spans="1:13" s="83" customFormat="1" ht="12.75">
      <c r="A333" s="21"/>
      <c r="B333" s="209">
        <f>SUM(B331:B332)</f>
        <v>1600</v>
      </c>
      <c r="C333" s="21" t="s">
        <v>708</v>
      </c>
      <c r="D333" s="21"/>
      <c r="E333" s="21"/>
      <c r="F333" s="256"/>
      <c r="G333" s="28"/>
      <c r="H333" s="81">
        <v>0</v>
      </c>
      <c r="I333" s="82">
        <f aca="true" t="shared" si="30" ref="I333:I361">+B333/M333</f>
        <v>3.3684210526315788</v>
      </c>
      <c r="M333" s="2">
        <v>475</v>
      </c>
    </row>
    <row r="334" spans="2:13" ht="12.75">
      <c r="B334" s="199"/>
      <c r="H334" s="7">
        <f>H333-B334</f>
        <v>0</v>
      </c>
      <c r="I334" s="32">
        <f t="shared" si="30"/>
        <v>0</v>
      </c>
      <c r="M334" s="2">
        <v>475</v>
      </c>
    </row>
    <row r="335" spans="2:13" ht="12.75">
      <c r="B335" s="199"/>
      <c r="H335" s="7">
        <f>H334-B335</f>
        <v>0</v>
      </c>
      <c r="I335" s="32">
        <f t="shared" si="30"/>
        <v>0</v>
      </c>
      <c r="M335" s="2">
        <v>475</v>
      </c>
    </row>
    <row r="336" spans="2:13" ht="12.75">
      <c r="B336" s="199">
        <v>1400</v>
      </c>
      <c r="C336" s="1" t="s">
        <v>560</v>
      </c>
      <c r="D336" s="22" t="s">
        <v>17</v>
      </c>
      <c r="E336" s="1" t="s">
        <v>709</v>
      </c>
      <c r="F336" s="78" t="s">
        <v>840</v>
      </c>
      <c r="G336" s="37" t="s">
        <v>49</v>
      </c>
      <c r="H336" s="7">
        <f>H335-B336</f>
        <v>-1400</v>
      </c>
      <c r="I336" s="32">
        <f t="shared" si="30"/>
        <v>2.9473684210526314</v>
      </c>
      <c r="K336" t="s">
        <v>782</v>
      </c>
      <c r="L336">
        <v>10</v>
      </c>
      <c r="M336" s="2">
        <v>475</v>
      </c>
    </row>
    <row r="337" spans="1:13" s="83" customFormat="1" ht="12.75">
      <c r="A337" s="21"/>
      <c r="B337" s="209">
        <f>SUM(B336)</f>
        <v>1400</v>
      </c>
      <c r="C337" s="21"/>
      <c r="D337" s="21"/>
      <c r="E337" s="21" t="s">
        <v>709</v>
      </c>
      <c r="F337" s="256"/>
      <c r="G337" s="28"/>
      <c r="H337" s="81">
        <v>0</v>
      </c>
      <c r="I337" s="82">
        <f t="shared" si="30"/>
        <v>2.9473684210526314</v>
      </c>
      <c r="M337" s="2">
        <v>475</v>
      </c>
    </row>
    <row r="338" spans="2:13" ht="12.75">
      <c r="B338" s="199"/>
      <c r="H338" s="7">
        <v>0</v>
      </c>
      <c r="I338" s="32">
        <f t="shared" si="30"/>
        <v>0</v>
      </c>
      <c r="M338" s="2">
        <v>475</v>
      </c>
    </row>
    <row r="339" spans="2:13" ht="12.75">
      <c r="B339" s="199"/>
      <c r="H339" s="7">
        <f>H338-B339</f>
        <v>0</v>
      </c>
      <c r="I339" s="32">
        <f t="shared" si="30"/>
        <v>0</v>
      </c>
      <c r="M339" s="2">
        <v>475</v>
      </c>
    </row>
    <row r="340" spans="2:13" ht="12.75">
      <c r="B340" s="199">
        <v>2000</v>
      </c>
      <c r="C340" s="1" t="s">
        <v>736</v>
      </c>
      <c r="D340" s="22" t="s">
        <v>17</v>
      </c>
      <c r="E340" s="1" t="s">
        <v>721</v>
      </c>
      <c r="F340" s="78" t="s">
        <v>840</v>
      </c>
      <c r="G340" s="37" t="s">
        <v>49</v>
      </c>
      <c r="H340" s="7">
        <f>H339-B340</f>
        <v>-2000</v>
      </c>
      <c r="I340" s="32">
        <f t="shared" si="30"/>
        <v>4.2105263157894735</v>
      </c>
      <c r="K340" t="s">
        <v>782</v>
      </c>
      <c r="L340">
        <v>10</v>
      </c>
      <c r="M340" s="2">
        <v>475</v>
      </c>
    </row>
    <row r="341" spans="1:13" s="83" customFormat="1" ht="12.75">
      <c r="A341" s="21"/>
      <c r="B341" s="209">
        <f>SUM(B340)</f>
        <v>2000</v>
      </c>
      <c r="C341" s="21" t="s">
        <v>736</v>
      </c>
      <c r="D341" s="21"/>
      <c r="E341" s="21"/>
      <c r="F341" s="256"/>
      <c r="G341" s="28"/>
      <c r="H341" s="81">
        <v>0</v>
      </c>
      <c r="I341" s="82">
        <f t="shared" si="30"/>
        <v>4.2105263157894735</v>
      </c>
      <c r="M341" s="2">
        <v>475</v>
      </c>
    </row>
    <row r="342" spans="2:13" ht="12.75">
      <c r="B342" s="199"/>
      <c r="H342" s="7">
        <f>H341-B342</f>
        <v>0</v>
      </c>
      <c r="I342" s="32">
        <f t="shared" si="30"/>
        <v>0</v>
      </c>
      <c r="M342" s="2">
        <v>475</v>
      </c>
    </row>
    <row r="343" spans="2:13" ht="12.75">
      <c r="B343" s="199"/>
      <c r="H343" s="7">
        <f>H342-B343</f>
        <v>0</v>
      </c>
      <c r="I343" s="32">
        <f t="shared" si="30"/>
        <v>0</v>
      </c>
      <c r="M343" s="2">
        <v>475</v>
      </c>
    </row>
    <row r="344" spans="2:13" ht="12.75">
      <c r="B344" s="199"/>
      <c r="H344" s="7">
        <f>H343-B344</f>
        <v>0</v>
      </c>
      <c r="I344" s="32">
        <f t="shared" si="30"/>
        <v>0</v>
      </c>
      <c r="M344" s="2">
        <v>475</v>
      </c>
    </row>
    <row r="345" spans="2:13" ht="12.75">
      <c r="B345" s="199"/>
      <c r="H345" s="7">
        <f>H344-B345</f>
        <v>0</v>
      </c>
      <c r="I345" s="32">
        <f t="shared" si="30"/>
        <v>0</v>
      </c>
      <c r="M345" s="2">
        <v>475</v>
      </c>
    </row>
    <row r="346" spans="1:13" s="83" customFormat="1" ht="12.75">
      <c r="A346" s="21"/>
      <c r="B346" s="209">
        <f>+B351+B359+B364+B368+B373+B377</f>
        <v>25100</v>
      </c>
      <c r="C346" s="238" t="s">
        <v>846</v>
      </c>
      <c r="D346" s="239" t="s">
        <v>847</v>
      </c>
      <c r="E346" s="238" t="s">
        <v>765</v>
      </c>
      <c r="F346" s="261" t="s">
        <v>893</v>
      </c>
      <c r="G346" s="240" t="s">
        <v>781</v>
      </c>
      <c r="H346" s="104"/>
      <c r="I346" s="82">
        <f t="shared" si="30"/>
        <v>52.8421052631579</v>
      </c>
      <c r="J346" s="82"/>
      <c r="K346" s="82"/>
      <c r="M346" s="2">
        <v>475</v>
      </c>
    </row>
    <row r="347" spans="2:13" ht="12.75">
      <c r="B347" s="199"/>
      <c r="H347" s="7">
        <v>0</v>
      </c>
      <c r="I347" s="32">
        <f t="shared" si="30"/>
        <v>0</v>
      </c>
      <c r="M347" s="2">
        <v>475</v>
      </c>
    </row>
    <row r="348" spans="2:13" ht="12.75">
      <c r="B348" s="199">
        <v>2500</v>
      </c>
      <c r="C348" s="22" t="s">
        <v>0</v>
      </c>
      <c r="D348" s="1" t="s">
        <v>28</v>
      </c>
      <c r="E348" s="1" t="s">
        <v>715</v>
      </c>
      <c r="F348" s="78" t="s">
        <v>848</v>
      </c>
      <c r="G348" s="37" t="s">
        <v>49</v>
      </c>
      <c r="H348" s="7">
        <f>H347-B348</f>
        <v>-2500</v>
      </c>
      <c r="I348" s="32">
        <f t="shared" si="30"/>
        <v>5.2631578947368425</v>
      </c>
      <c r="K348" t="s">
        <v>33</v>
      </c>
      <c r="L348">
        <v>11</v>
      </c>
      <c r="M348" s="2">
        <v>475</v>
      </c>
    </row>
    <row r="349" spans="2:13" ht="12.75">
      <c r="B349" s="199">
        <v>2500</v>
      </c>
      <c r="C349" s="22" t="s">
        <v>0</v>
      </c>
      <c r="D349" s="1" t="s">
        <v>28</v>
      </c>
      <c r="E349" s="1" t="s">
        <v>715</v>
      </c>
      <c r="F349" s="78" t="s">
        <v>849</v>
      </c>
      <c r="G349" s="37" t="s">
        <v>52</v>
      </c>
      <c r="H349" s="7">
        <f>H348-B349</f>
        <v>-5000</v>
      </c>
      <c r="I349" s="32">
        <f t="shared" si="30"/>
        <v>5.2631578947368425</v>
      </c>
      <c r="K349" t="s">
        <v>33</v>
      </c>
      <c r="L349">
        <v>11</v>
      </c>
      <c r="M349" s="2">
        <v>475</v>
      </c>
    </row>
    <row r="350" spans="2:13" ht="12.75">
      <c r="B350" s="199">
        <v>2500</v>
      </c>
      <c r="C350" s="22" t="s">
        <v>0</v>
      </c>
      <c r="D350" s="1" t="s">
        <v>28</v>
      </c>
      <c r="E350" s="1" t="s">
        <v>715</v>
      </c>
      <c r="F350" s="78" t="s">
        <v>850</v>
      </c>
      <c r="G350" s="37" t="s">
        <v>54</v>
      </c>
      <c r="H350" s="7">
        <f>H349-B350</f>
        <v>-7500</v>
      </c>
      <c r="I350" s="32">
        <f t="shared" si="30"/>
        <v>5.2631578947368425</v>
      </c>
      <c r="K350" t="s">
        <v>33</v>
      </c>
      <c r="L350">
        <v>11</v>
      </c>
      <c r="M350" s="2">
        <v>475</v>
      </c>
    </row>
    <row r="351" spans="1:13" s="83" customFormat="1" ht="12.75">
      <c r="A351" s="21"/>
      <c r="B351" s="209">
        <f>SUM(B348:B350)</f>
        <v>7500</v>
      </c>
      <c r="C351" s="21" t="s">
        <v>0</v>
      </c>
      <c r="D351" s="21"/>
      <c r="E351" s="21"/>
      <c r="F351" s="256"/>
      <c r="G351" s="28"/>
      <c r="H351" s="81">
        <v>0</v>
      </c>
      <c r="I351" s="82">
        <f t="shared" si="30"/>
        <v>15.789473684210526</v>
      </c>
      <c r="M351" s="2">
        <v>475</v>
      </c>
    </row>
    <row r="352" spans="2:13" ht="12.75">
      <c r="B352" s="199"/>
      <c r="H352" s="7">
        <f aca="true" t="shared" si="31" ref="H352:H358">H351-B352</f>
        <v>0</v>
      </c>
      <c r="I352" s="32">
        <f t="shared" si="30"/>
        <v>0</v>
      </c>
      <c r="M352" s="2">
        <v>475</v>
      </c>
    </row>
    <row r="353" spans="2:13" ht="12.75">
      <c r="B353" s="199"/>
      <c r="H353" s="7">
        <f t="shared" si="31"/>
        <v>0</v>
      </c>
      <c r="I353" s="32">
        <f t="shared" si="30"/>
        <v>0</v>
      </c>
      <c r="M353" s="2">
        <v>475</v>
      </c>
    </row>
    <row r="354" spans="2:13" ht="12.75">
      <c r="B354" s="199">
        <v>2000</v>
      </c>
      <c r="C354" s="1" t="s">
        <v>851</v>
      </c>
      <c r="D354" s="22" t="s">
        <v>17</v>
      </c>
      <c r="E354" s="1" t="s">
        <v>721</v>
      </c>
      <c r="F354" s="78" t="s">
        <v>852</v>
      </c>
      <c r="G354" s="37" t="s">
        <v>49</v>
      </c>
      <c r="H354" s="7">
        <f t="shared" si="31"/>
        <v>-2000</v>
      </c>
      <c r="I354" s="32">
        <f t="shared" si="30"/>
        <v>4.2105263157894735</v>
      </c>
      <c r="K354" t="s">
        <v>715</v>
      </c>
      <c r="L354">
        <v>11</v>
      </c>
      <c r="M354" s="2">
        <v>475</v>
      </c>
    </row>
    <row r="355" spans="2:13" ht="12.75">
      <c r="B355" s="199">
        <v>500</v>
      </c>
      <c r="C355" s="1" t="s">
        <v>853</v>
      </c>
      <c r="D355" s="22" t="s">
        <v>17</v>
      </c>
      <c r="E355" s="1" t="s">
        <v>721</v>
      </c>
      <c r="F355" s="78" t="s">
        <v>854</v>
      </c>
      <c r="G355" s="37" t="s">
        <v>49</v>
      </c>
      <c r="H355" s="7">
        <f t="shared" si="31"/>
        <v>-2500</v>
      </c>
      <c r="I355" s="32">
        <f t="shared" si="30"/>
        <v>1.0526315789473684</v>
      </c>
      <c r="K355" t="s">
        <v>715</v>
      </c>
      <c r="L355">
        <v>11</v>
      </c>
      <c r="M355" s="2">
        <v>475</v>
      </c>
    </row>
    <row r="356" spans="2:13" ht="12.75">
      <c r="B356" s="199">
        <v>700</v>
      </c>
      <c r="C356" s="1" t="s">
        <v>855</v>
      </c>
      <c r="D356" s="22" t="s">
        <v>17</v>
      </c>
      <c r="E356" s="1" t="s">
        <v>721</v>
      </c>
      <c r="F356" s="78" t="s">
        <v>854</v>
      </c>
      <c r="G356" s="37" t="s">
        <v>49</v>
      </c>
      <c r="H356" s="7">
        <f t="shared" si="31"/>
        <v>-3200</v>
      </c>
      <c r="I356" s="32">
        <f t="shared" si="30"/>
        <v>1.4736842105263157</v>
      </c>
      <c r="K356" t="s">
        <v>715</v>
      </c>
      <c r="L356">
        <v>11</v>
      </c>
      <c r="M356" s="2">
        <v>475</v>
      </c>
    </row>
    <row r="357" spans="2:13" ht="12.75">
      <c r="B357" s="199">
        <v>700</v>
      </c>
      <c r="C357" s="22" t="s">
        <v>856</v>
      </c>
      <c r="D357" s="22" t="s">
        <v>17</v>
      </c>
      <c r="E357" s="1" t="s">
        <v>721</v>
      </c>
      <c r="F357" s="78" t="s">
        <v>854</v>
      </c>
      <c r="G357" s="37" t="s">
        <v>49</v>
      </c>
      <c r="H357" s="7">
        <f t="shared" si="31"/>
        <v>-3900</v>
      </c>
      <c r="I357" s="32">
        <f t="shared" si="30"/>
        <v>1.4736842105263157</v>
      </c>
      <c r="K357" t="s">
        <v>715</v>
      </c>
      <c r="L357">
        <v>11</v>
      </c>
      <c r="M357" s="2">
        <v>475</v>
      </c>
    </row>
    <row r="358" spans="1:13" s="83" customFormat="1" ht="12.75">
      <c r="A358" s="1"/>
      <c r="B358" s="199">
        <v>2000</v>
      </c>
      <c r="C358" s="22" t="s">
        <v>857</v>
      </c>
      <c r="D358" s="22" t="s">
        <v>17</v>
      </c>
      <c r="E358" s="1" t="s">
        <v>721</v>
      </c>
      <c r="F358" s="78" t="s">
        <v>854</v>
      </c>
      <c r="G358" s="37" t="s">
        <v>52</v>
      </c>
      <c r="H358" s="7">
        <f t="shared" si="31"/>
        <v>-5900</v>
      </c>
      <c r="I358" s="32">
        <f t="shared" si="30"/>
        <v>4.2105263157894735</v>
      </c>
      <c r="J358"/>
      <c r="K358" t="s">
        <v>715</v>
      </c>
      <c r="L358">
        <v>11</v>
      </c>
      <c r="M358" s="2">
        <v>475</v>
      </c>
    </row>
    <row r="359" spans="1:13" ht="12.75">
      <c r="A359" s="21"/>
      <c r="B359" s="209">
        <f>SUM(B354:B358)</f>
        <v>5900</v>
      </c>
      <c r="C359" s="21" t="s">
        <v>708</v>
      </c>
      <c r="D359" s="21"/>
      <c r="E359" s="21"/>
      <c r="F359" s="256"/>
      <c r="G359" s="28"/>
      <c r="H359" s="81">
        <v>0</v>
      </c>
      <c r="I359" s="82">
        <f t="shared" si="30"/>
        <v>12.421052631578947</v>
      </c>
      <c r="J359" s="83"/>
      <c r="K359" s="83"/>
      <c r="L359" s="83"/>
      <c r="M359" s="2">
        <v>475</v>
      </c>
    </row>
    <row r="360" spans="2:13" ht="12.75">
      <c r="B360" s="199"/>
      <c r="H360" s="7">
        <f>H359-B360</f>
        <v>0</v>
      </c>
      <c r="I360" s="32">
        <f t="shared" si="30"/>
        <v>0</v>
      </c>
      <c r="M360" s="2">
        <v>475</v>
      </c>
    </row>
    <row r="361" spans="2:13" ht="12.75">
      <c r="B361" s="199"/>
      <c r="H361" s="7">
        <f>H360-B361</f>
        <v>0</v>
      </c>
      <c r="I361" s="32">
        <f t="shared" si="30"/>
        <v>0</v>
      </c>
      <c r="M361" s="2">
        <v>475</v>
      </c>
    </row>
    <row r="362" spans="2:13" ht="12.75">
      <c r="B362" s="199">
        <v>1400</v>
      </c>
      <c r="C362" s="1" t="s">
        <v>560</v>
      </c>
      <c r="D362" s="22" t="s">
        <v>17</v>
      </c>
      <c r="E362" s="1" t="s">
        <v>709</v>
      </c>
      <c r="F362" s="78" t="s">
        <v>854</v>
      </c>
      <c r="G362" s="37" t="s">
        <v>49</v>
      </c>
      <c r="H362" s="7">
        <f>H361-B362</f>
        <v>-1400</v>
      </c>
      <c r="I362" s="32">
        <v>2.8</v>
      </c>
      <c r="K362" t="s">
        <v>715</v>
      </c>
      <c r="L362">
        <v>11</v>
      </c>
      <c r="M362" s="2">
        <v>475</v>
      </c>
    </row>
    <row r="363" spans="2:13" ht="12.75">
      <c r="B363" s="199">
        <v>800</v>
      </c>
      <c r="C363" s="1" t="s">
        <v>560</v>
      </c>
      <c r="D363" s="22" t="s">
        <v>17</v>
      </c>
      <c r="E363" s="1" t="s">
        <v>709</v>
      </c>
      <c r="F363" s="78" t="s">
        <v>854</v>
      </c>
      <c r="G363" s="37" t="s">
        <v>52</v>
      </c>
      <c r="H363" s="7">
        <f>H362-B363</f>
        <v>-2200</v>
      </c>
      <c r="I363" s="32">
        <v>1.6</v>
      </c>
      <c r="K363" t="s">
        <v>715</v>
      </c>
      <c r="L363">
        <v>11</v>
      </c>
      <c r="M363" s="2">
        <v>475</v>
      </c>
    </row>
    <row r="364" spans="1:13" s="83" customFormat="1" ht="12.75">
      <c r="A364" s="21"/>
      <c r="B364" s="209">
        <f>SUM(B362:B363)</f>
        <v>2200</v>
      </c>
      <c r="C364" s="21"/>
      <c r="D364" s="21"/>
      <c r="E364" s="21" t="s">
        <v>709</v>
      </c>
      <c r="F364" s="256"/>
      <c r="G364" s="28"/>
      <c r="H364" s="81">
        <v>0</v>
      </c>
      <c r="I364" s="82">
        <f aca="true" t="shared" si="32" ref="I364:I370">+B364/M364</f>
        <v>4.631578947368421</v>
      </c>
      <c r="M364" s="2">
        <v>475</v>
      </c>
    </row>
    <row r="365" spans="2:13" ht="12.75">
      <c r="B365" s="199"/>
      <c r="H365" s="7">
        <f>H364-B365</f>
        <v>0</v>
      </c>
      <c r="I365" s="32">
        <f t="shared" si="32"/>
        <v>0</v>
      </c>
      <c r="M365" s="2">
        <v>475</v>
      </c>
    </row>
    <row r="366" spans="2:13" ht="12.75">
      <c r="B366" s="199"/>
      <c r="H366" s="7">
        <f>H365-B366</f>
        <v>0</v>
      </c>
      <c r="I366" s="32">
        <f t="shared" si="32"/>
        <v>0</v>
      </c>
      <c r="M366" s="2">
        <v>475</v>
      </c>
    </row>
    <row r="367" spans="2:13" ht="12.75">
      <c r="B367" s="199">
        <v>5000</v>
      </c>
      <c r="C367" s="22" t="s">
        <v>735</v>
      </c>
      <c r="D367" s="22" t="s">
        <v>17</v>
      </c>
      <c r="E367" s="1" t="s">
        <v>721</v>
      </c>
      <c r="F367" s="78" t="s">
        <v>1203</v>
      </c>
      <c r="G367" s="37" t="s">
        <v>49</v>
      </c>
      <c r="H367" s="7">
        <f>H366-B367</f>
        <v>-5000</v>
      </c>
      <c r="I367" s="32">
        <f t="shared" si="32"/>
        <v>10.526315789473685</v>
      </c>
      <c r="K367" t="s">
        <v>715</v>
      </c>
      <c r="L367">
        <v>11</v>
      </c>
      <c r="M367" s="2">
        <v>475</v>
      </c>
    </row>
    <row r="368" spans="1:13" s="83" customFormat="1" ht="12.75">
      <c r="A368" s="21"/>
      <c r="B368" s="209">
        <f>SUM(B367)</f>
        <v>5000</v>
      </c>
      <c r="C368" s="21" t="s">
        <v>735</v>
      </c>
      <c r="D368" s="21"/>
      <c r="E368" s="21"/>
      <c r="F368" s="256"/>
      <c r="G368" s="28"/>
      <c r="H368" s="81">
        <v>0</v>
      </c>
      <c r="I368" s="82">
        <f t="shared" si="32"/>
        <v>10.526315789473685</v>
      </c>
      <c r="M368" s="2">
        <v>475</v>
      </c>
    </row>
    <row r="369" spans="2:13" ht="12.75">
      <c r="B369" s="199"/>
      <c r="D369" s="22"/>
      <c r="H369" s="7">
        <f>H368-B369</f>
        <v>0</v>
      </c>
      <c r="I369" s="32">
        <f t="shared" si="32"/>
        <v>0</v>
      </c>
      <c r="M369" s="2">
        <v>475</v>
      </c>
    </row>
    <row r="370" spans="2:13" ht="12.75">
      <c r="B370" s="199"/>
      <c r="D370" s="22"/>
      <c r="H370" s="7">
        <f>H369-B370</f>
        <v>0</v>
      </c>
      <c r="I370" s="32">
        <f t="shared" si="32"/>
        <v>0</v>
      </c>
      <c r="M370" s="2">
        <v>475</v>
      </c>
    </row>
    <row r="371" spans="2:13" ht="12.75">
      <c r="B371" s="199">
        <v>2000</v>
      </c>
      <c r="C371" s="1" t="s">
        <v>736</v>
      </c>
      <c r="D371" s="22" t="s">
        <v>17</v>
      </c>
      <c r="E371" s="1" t="s">
        <v>721</v>
      </c>
      <c r="F371" s="78" t="s">
        <v>854</v>
      </c>
      <c r="G371" s="37" t="s">
        <v>49</v>
      </c>
      <c r="H371" s="7">
        <f>H370-B371</f>
        <v>-2000</v>
      </c>
      <c r="I371" s="32">
        <v>4</v>
      </c>
      <c r="K371" t="s">
        <v>715</v>
      </c>
      <c r="L371">
        <v>11</v>
      </c>
      <c r="M371" s="2">
        <v>475</v>
      </c>
    </row>
    <row r="372" spans="1:13" s="83" customFormat="1" ht="12.75">
      <c r="A372" s="1"/>
      <c r="B372" s="199">
        <v>2000</v>
      </c>
      <c r="C372" s="1" t="s">
        <v>736</v>
      </c>
      <c r="D372" s="22" t="s">
        <v>17</v>
      </c>
      <c r="E372" s="1" t="s">
        <v>721</v>
      </c>
      <c r="F372" s="78" t="s">
        <v>854</v>
      </c>
      <c r="G372" s="37" t="s">
        <v>52</v>
      </c>
      <c r="H372" s="7">
        <f>H371-B372</f>
        <v>-4000</v>
      </c>
      <c r="I372" s="32">
        <v>4</v>
      </c>
      <c r="J372"/>
      <c r="K372" t="s">
        <v>715</v>
      </c>
      <c r="L372">
        <v>11</v>
      </c>
      <c r="M372" s="2">
        <v>475</v>
      </c>
    </row>
    <row r="373" spans="1:13" ht="12.75">
      <c r="A373" s="21"/>
      <c r="B373" s="209">
        <f>SUM(B371:B372)</f>
        <v>4000</v>
      </c>
      <c r="C373" s="21" t="s">
        <v>736</v>
      </c>
      <c r="D373" s="21"/>
      <c r="E373" s="21"/>
      <c r="F373" s="256"/>
      <c r="G373" s="28"/>
      <c r="H373" s="81">
        <v>0</v>
      </c>
      <c r="I373" s="82">
        <f aca="true" t="shared" si="33" ref="I373:I401">+B373/M373</f>
        <v>8.421052631578947</v>
      </c>
      <c r="J373" s="83"/>
      <c r="K373" s="83"/>
      <c r="L373" s="83"/>
      <c r="M373" s="2">
        <v>475</v>
      </c>
    </row>
    <row r="374" spans="2:13" ht="12.75">
      <c r="B374" s="199"/>
      <c r="H374" s="7">
        <f>H373-B374</f>
        <v>0</v>
      </c>
      <c r="I374" s="32">
        <f t="shared" si="33"/>
        <v>0</v>
      </c>
      <c r="M374" s="2">
        <v>475</v>
      </c>
    </row>
    <row r="375" spans="2:13" ht="12.75">
      <c r="B375" s="199"/>
      <c r="H375" s="7">
        <f>H374-B375</f>
        <v>0</v>
      </c>
      <c r="I375" s="32">
        <f t="shared" si="33"/>
        <v>0</v>
      </c>
      <c r="M375" s="2">
        <v>475</v>
      </c>
    </row>
    <row r="376" spans="1:13" s="83" customFormat="1" ht="12.75">
      <c r="A376" s="1"/>
      <c r="B376" s="199">
        <v>500</v>
      </c>
      <c r="C376" s="1" t="s">
        <v>747</v>
      </c>
      <c r="D376" s="22" t="s">
        <v>17</v>
      </c>
      <c r="E376" s="1" t="s">
        <v>748</v>
      </c>
      <c r="F376" s="78" t="s">
        <v>854</v>
      </c>
      <c r="G376" s="37" t="s">
        <v>49</v>
      </c>
      <c r="H376" s="7">
        <f>H375-B376</f>
        <v>-500</v>
      </c>
      <c r="I376" s="32">
        <f t="shared" si="33"/>
        <v>1.0526315789473684</v>
      </c>
      <c r="J376"/>
      <c r="K376" t="s">
        <v>715</v>
      </c>
      <c r="L376">
        <v>11</v>
      </c>
      <c r="M376" s="2">
        <v>475</v>
      </c>
    </row>
    <row r="377" spans="1:13" ht="12.75">
      <c r="A377" s="21"/>
      <c r="B377" s="209">
        <f>SUM(B376)</f>
        <v>500</v>
      </c>
      <c r="C377" s="21"/>
      <c r="D377" s="21"/>
      <c r="E377" s="21" t="s">
        <v>748</v>
      </c>
      <c r="F377" s="256"/>
      <c r="G377" s="28"/>
      <c r="H377" s="81">
        <v>0</v>
      </c>
      <c r="I377" s="82">
        <f t="shared" si="33"/>
        <v>1.0526315789473684</v>
      </c>
      <c r="J377" s="83"/>
      <c r="K377" s="83"/>
      <c r="L377" s="83"/>
      <c r="M377" s="2">
        <v>475</v>
      </c>
    </row>
    <row r="378" spans="2:13" ht="12.75">
      <c r="B378" s="199"/>
      <c r="H378" s="7">
        <f>H377-B378</f>
        <v>0</v>
      </c>
      <c r="I378" s="32">
        <f t="shared" si="33"/>
        <v>0</v>
      </c>
      <c r="M378" s="2">
        <v>475</v>
      </c>
    </row>
    <row r="379" spans="2:13" ht="12.75">
      <c r="B379" s="199"/>
      <c r="H379" s="7">
        <f>H378-B379</f>
        <v>0</v>
      </c>
      <c r="I379" s="32">
        <f t="shared" si="33"/>
        <v>0</v>
      </c>
      <c r="M379" s="2">
        <v>475</v>
      </c>
    </row>
    <row r="380" spans="2:13" ht="12.75">
      <c r="B380" s="199"/>
      <c r="H380" s="7">
        <f>H379-B380</f>
        <v>0</v>
      </c>
      <c r="I380" s="32">
        <f t="shared" si="33"/>
        <v>0</v>
      </c>
      <c r="M380" s="2">
        <v>475</v>
      </c>
    </row>
    <row r="381" spans="2:13" ht="12.75">
      <c r="B381" s="199"/>
      <c r="H381" s="7">
        <f>H380-B381</f>
        <v>0</v>
      </c>
      <c r="I381" s="32">
        <f t="shared" si="33"/>
        <v>0</v>
      </c>
      <c r="M381" s="2">
        <v>475</v>
      </c>
    </row>
    <row r="382" spans="1:13" s="83" customFormat="1" ht="12.75">
      <c r="A382" s="21"/>
      <c r="B382" s="209">
        <f>+B387+B409+B414+B418+B426+B430</f>
        <v>78600</v>
      </c>
      <c r="C382" s="238" t="s">
        <v>858</v>
      </c>
      <c r="D382" s="239" t="s">
        <v>836</v>
      </c>
      <c r="E382" s="238" t="s">
        <v>779</v>
      </c>
      <c r="F382" s="261" t="s">
        <v>780</v>
      </c>
      <c r="G382" s="240" t="s">
        <v>803</v>
      </c>
      <c r="H382" s="104"/>
      <c r="I382" s="82">
        <f t="shared" si="33"/>
        <v>165.47368421052633</v>
      </c>
      <c r="J382" s="82"/>
      <c r="K382" s="82"/>
      <c r="M382" s="2">
        <v>475</v>
      </c>
    </row>
    <row r="383" spans="2:13" ht="12.75">
      <c r="B383" s="199"/>
      <c r="H383" s="7">
        <f>H382-B383</f>
        <v>0</v>
      </c>
      <c r="I383" s="32">
        <f t="shared" si="33"/>
        <v>0</v>
      </c>
      <c r="M383" s="2">
        <v>475</v>
      </c>
    </row>
    <row r="384" spans="2:13" ht="12.75">
      <c r="B384" s="199">
        <v>2500</v>
      </c>
      <c r="C384" s="22" t="s">
        <v>0</v>
      </c>
      <c r="D384" s="1" t="s">
        <v>28</v>
      </c>
      <c r="E384" s="1" t="s">
        <v>859</v>
      </c>
      <c r="F384" s="78" t="s">
        <v>860</v>
      </c>
      <c r="G384" s="37" t="s">
        <v>45</v>
      </c>
      <c r="H384" s="7">
        <f>H383-B384</f>
        <v>-2500</v>
      </c>
      <c r="I384" s="32">
        <f t="shared" si="33"/>
        <v>5.2631578947368425</v>
      </c>
      <c r="K384" t="s">
        <v>33</v>
      </c>
      <c r="L384">
        <v>12</v>
      </c>
      <c r="M384" s="2">
        <v>475</v>
      </c>
    </row>
    <row r="385" spans="1:13" s="83" customFormat="1" ht="12.75">
      <c r="A385" s="21"/>
      <c r="B385" s="209">
        <f>SUM(B384)</f>
        <v>2500</v>
      </c>
      <c r="C385" s="21" t="s">
        <v>0</v>
      </c>
      <c r="D385" s="21"/>
      <c r="E385" s="21"/>
      <c r="F385" s="256"/>
      <c r="G385" s="28"/>
      <c r="H385" s="81">
        <v>0</v>
      </c>
      <c r="I385" s="82">
        <f t="shared" si="33"/>
        <v>5.2631578947368425</v>
      </c>
      <c r="M385" s="2">
        <v>475</v>
      </c>
    </row>
    <row r="386" spans="2:13" ht="12.75">
      <c r="B386" s="199"/>
      <c r="H386" s="7">
        <f aca="true" t="shared" si="34" ref="H386:H393">H385-B386</f>
        <v>0</v>
      </c>
      <c r="I386" s="32">
        <f t="shared" si="33"/>
        <v>0</v>
      </c>
      <c r="M386" s="2">
        <v>475</v>
      </c>
    </row>
    <row r="387" spans="2:13" ht="12.75">
      <c r="B387" s="199"/>
      <c r="H387" s="7">
        <f t="shared" si="34"/>
        <v>0</v>
      </c>
      <c r="I387" s="32">
        <f t="shared" si="33"/>
        <v>0</v>
      </c>
      <c r="M387" s="2">
        <v>475</v>
      </c>
    </row>
    <row r="388" spans="1:13" ht="12.75">
      <c r="A388" s="22"/>
      <c r="B388" s="207">
        <v>1000</v>
      </c>
      <c r="C388" s="22" t="s">
        <v>861</v>
      </c>
      <c r="D388" s="22" t="s">
        <v>17</v>
      </c>
      <c r="E388" s="22" t="s">
        <v>721</v>
      </c>
      <c r="F388" s="241" t="s">
        <v>862</v>
      </c>
      <c r="G388" s="40" t="s">
        <v>47</v>
      </c>
      <c r="H388" s="39">
        <f t="shared" si="34"/>
        <v>-1000</v>
      </c>
      <c r="I388" s="174">
        <f t="shared" si="33"/>
        <v>2.1052631578947367</v>
      </c>
      <c r="J388" s="25"/>
      <c r="K388" s="25" t="s">
        <v>859</v>
      </c>
      <c r="L388" s="25">
        <v>12</v>
      </c>
      <c r="M388" s="2">
        <v>475</v>
      </c>
    </row>
    <row r="389" spans="2:13" ht="12.75">
      <c r="B389" s="199">
        <v>500</v>
      </c>
      <c r="C389" s="22" t="s">
        <v>863</v>
      </c>
      <c r="D389" s="22" t="s">
        <v>17</v>
      </c>
      <c r="E389" s="22" t="s">
        <v>721</v>
      </c>
      <c r="F389" s="241" t="s">
        <v>862</v>
      </c>
      <c r="G389" s="37" t="s">
        <v>47</v>
      </c>
      <c r="H389" s="7">
        <f t="shared" si="34"/>
        <v>-1500</v>
      </c>
      <c r="I389" s="32">
        <f t="shared" si="33"/>
        <v>1.0526315789473684</v>
      </c>
      <c r="K389" t="s">
        <v>859</v>
      </c>
      <c r="L389" s="25">
        <v>12</v>
      </c>
      <c r="M389" s="2">
        <v>475</v>
      </c>
    </row>
    <row r="390" spans="2:13" ht="12.75">
      <c r="B390" s="199">
        <v>500</v>
      </c>
      <c r="C390" s="1" t="s">
        <v>864</v>
      </c>
      <c r="D390" s="22" t="s">
        <v>17</v>
      </c>
      <c r="E390" s="22" t="s">
        <v>721</v>
      </c>
      <c r="F390" s="241" t="s">
        <v>862</v>
      </c>
      <c r="G390" s="37" t="s">
        <v>47</v>
      </c>
      <c r="H390" s="7">
        <f t="shared" si="34"/>
        <v>-2000</v>
      </c>
      <c r="I390" s="32">
        <f t="shared" si="33"/>
        <v>1.0526315789473684</v>
      </c>
      <c r="K390" t="s">
        <v>859</v>
      </c>
      <c r="L390" s="25">
        <v>12</v>
      </c>
      <c r="M390" s="2">
        <v>475</v>
      </c>
    </row>
    <row r="391" spans="2:13" ht="12.75">
      <c r="B391" s="199">
        <v>500</v>
      </c>
      <c r="C391" s="1" t="s">
        <v>863</v>
      </c>
      <c r="D391" s="22" t="s">
        <v>17</v>
      </c>
      <c r="E391" s="1" t="s">
        <v>721</v>
      </c>
      <c r="F391" s="78" t="s">
        <v>862</v>
      </c>
      <c r="G391" s="37" t="s">
        <v>49</v>
      </c>
      <c r="H391" s="7">
        <f t="shared" si="34"/>
        <v>-2500</v>
      </c>
      <c r="I391" s="32">
        <f t="shared" si="33"/>
        <v>1.0526315789473684</v>
      </c>
      <c r="K391" t="s">
        <v>859</v>
      </c>
      <c r="L391" s="25">
        <v>12</v>
      </c>
      <c r="M391" s="2">
        <v>475</v>
      </c>
    </row>
    <row r="392" spans="2:13" ht="12.75">
      <c r="B392" s="199">
        <v>500</v>
      </c>
      <c r="C392" s="1" t="s">
        <v>864</v>
      </c>
      <c r="D392" s="22" t="s">
        <v>17</v>
      </c>
      <c r="E392" s="1" t="s">
        <v>721</v>
      </c>
      <c r="F392" s="78" t="s">
        <v>862</v>
      </c>
      <c r="G392" s="37" t="s">
        <v>49</v>
      </c>
      <c r="H392" s="7">
        <f t="shared" si="34"/>
        <v>-3000</v>
      </c>
      <c r="I392" s="32">
        <f t="shared" si="33"/>
        <v>1.0526315789473684</v>
      </c>
      <c r="K392" t="s">
        <v>859</v>
      </c>
      <c r="L392" s="25">
        <v>12</v>
      </c>
      <c r="M392" s="2">
        <v>475</v>
      </c>
    </row>
    <row r="393" spans="1:13" ht="12.75">
      <c r="A393" s="22"/>
      <c r="B393" s="207">
        <v>1000</v>
      </c>
      <c r="C393" s="22" t="s">
        <v>865</v>
      </c>
      <c r="D393" s="22" t="s">
        <v>17</v>
      </c>
      <c r="E393" s="22" t="s">
        <v>721</v>
      </c>
      <c r="F393" s="78" t="s">
        <v>862</v>
      </c>
      <c r="G393" s="40" t="s">
        <v>49</v>
      </c>
      <c r="H393" s="39">
        <f t="shared" si="34"/>
        <v>-4000</v>
      </c>
      <c r="I393" s="174">
        <f t="shared" si="33"/>
        <v>2.1052631578947367</v>
      </c>
      <c r="J393" s="25"/>
      <c r="K393" s="25" t="s">
        <v>859</v>
      </c>
      <c r="L393" s="25">
        <v>12</v>
      </c>
      <c r="M393" s="2">
        <v>475</v>
      </c>
    </row>
    <row r="394" spans="1:13" s="83" customFormat="1" ht="12.75">
      <c r="A394" s="21"/>
      <c r="B394" s="209">
        <f>SUM(B388:B393)</f>
        <v>4000</v>
      </c>
      <c r="C394" s="21" t="s">
        <v>708</v>
      </c>
      <c r="D394" s="21"/>
      <c r="E394" s="21"/>
      <c r="F394" s="256"/>
      <c r="G394" s="28"/>
      <c r="H394" s="81">
        <v>0</v>
      </c>
      <c r="I394" s="82">
        <f t="shared" si="33"/>
        <v>8.421052631578947</v>
      </c>
      <c r="M394" s="2">
        <v>475</v>
      </c>
    </row>
    <row r="395" spans="2:13" ht="12.75">
      <c r="B395" s="199"/>
      <c r="H395" s="7">
        <f>H394-B395</f>
        <v>0</v>
      </c>
      <c r="I395" s="32">
        <f t="shared" si="33"/>
        <v>0</v>
      </c>
      <c r="M395" s="2">
        <v>475</v>
      </c>
    </row>
    <row r="396" spans="2:13" ht="12.75">
      <c r="B396" s="199"/>
      <c r="H396" s="7">
        <f>H395-B396</f>
        <v>0</v>
      </c>
      <c r="I396" s="32">
        <f t="shared" si="33"/>
        <v>0</v>
      </c>
      <c r="M396" s="2">
        <v>475</v>
      </c>
    </row>
    <row r="397" spans="2:13" ht="12.75">
      <c r="B397" s="274">
        <v>1000</v>
      </c>
      <c r="C397" s="48" t="s">
        <v>560</v>
      </c>
      <c r="D397" s="22" t="s">
        <v>17</v>
      </c>
      <c r="E397" s="48" t="s">
        <v>709</v>
      </c>
      <c r="F397" s="78" t="s">
        <v>862</v>
      </c>
      <c r="G397" s="37" t="s">
        <v>47</v>
      </c>
      <c r="H397" s="7">
        <f>H396-B397</f>
        <v>-1000</v>
      </c>
      <c r="I397" s="32">
        <f t="shared" si="33"/>
        <v>2.1052631578947367</v>
      </c>
      <c r="J397" s="47"/>
      <c r="K397" t="s">
        <v>859</v>
      </c>
      <c r="L397" s="25">
        <v>12</v>
      </c>
      <c r="M397" s="2">
        <v>475</v>
      </c>
    </row>
    <row r="398" spans="2:13" ht="12.75">
      <c r="B398" s="199">
        <v>1500</v>
      </c>
      <c r="C398" s="1" t="s">
        <v>560</v>
      </c>
      <c r="D398" s="22" t="s">
        <v>17</v>
      </c>
      <c r="E398" s="1" t="s">
        <v>709</v>
      </c>
      <c r="F398" s="78" t="s">
        <v>862</v>
      </c>
      <c r="G398" s="37" t="s">
        <v>49</v>
      </c>
      <c r="H398" s="7">
        <f>H397-B398</f>
        <v>-2500</v>
      </c>
      <c r="I398" s="32">
        <f t="shared" si="33"/>
        <v>3.1578947368421053</v>
      </c>
      <c r="K398" t="s">
        <v>859</v>
      </c>
      <c r="L398" s="25">
        <v>12</v>
      </c>
      <c r="M398" s="2">
        <v>475</v>
      </c>
    </row>
    <row r="399" spans="1:13" s="83" customFormat="1" ht="12.75">
      <c r="A399" s="21"/>
      <c r="B399" s="209">
        <f>SUM(B397:B398)</f>
        <v>2500</v>
      </c>
      <c r="C399" s="21"/>
      <c r="D399" s="21"/>
      <c r="E399" s="21" t="s">
        <v>709</v>
      </c>
      <c r="F399" s="256"/>
      <c r="G399" s="28"/>
      <c r="H399" s="81">
        <v>0</v>
      </c>
      <c r="I399" s="82">
        <f t="shared" si="33"/>
        <v>5.2631578947368425</v>
      </c>
      <c r="M399" s="2">
        <v>475</v>
      </c>
    </row>
    <row r="400" spans="2:13" ht="12.75">
      <c r="B400" s="199"/>
      <c r="H400" s="7">
        <f>H399-B400</f>
        <v>0</v>
      </c>
      <c r="I400" s="32">
        <f t="shared" si="33"/>
        <v>0</v>
      </c>
      <c r="M400" s="2">
        <v>475</v>
      </c>
    </row>
    <row r="401" spans="2:13" ht="12.75">
      <c r="B401" s="199"/>
      <c r="H401" s="7">
        <f>H400-B401</f>
        <v>0</v>
      </c>
      <c r="I401" s="32">
        <f t="shared" si="33"/>
        <v>0</v>
      </c>
      <c r="M401" s="2">
        <v>475</v>
      </c>
    </row>
    <row r="402" spans="2:13" ht="12.75">
      <c r="B402" s="199">
        <v>1000</v>
      </c>
      <c r="C402" s="1" t="s">
        <v>736</v>
      </c>
      <c r="D402" s="22" t="s">
        <v>17</v>
      </c>
      <c r="E402" s="1" t="s">
        <v>721</v>
      </c>
      <c r="F402" s="78" t="s">
        <v>862</v>
      </c>
      <c r="G402" s="37" t="s">
        <v>47</v>
      </c>
      <c r="H402" s="7">
        <f>H401-B402</f>
        <v>-1000</v>
      </c>
      <c r="I402" s="32">
        <v>2</v>
      </c>
      <c r="K402" t="s">
        <v>859</v>
      </c>
      <c r="L402" s="25">
        <v>12</v>
      </c>
      <c r="M402" s="2">
        <v>475</v>
      </c>
    </row>
    <row r="403" spans="2:13" ht="12.75">
      <c r="B403" s="199">
        <v>1000</v>
      </c>
      <c r="C403" s="1" t="s">
        <v>736</v>
      </c>
      <c r="D403" s="22" t="s">
        <v>17</v>
      </c>
      <c r="E403" s="1" t="s">
        <v>721</v>
      </c>
      <c r="F403" s="78" t="s">
        <v>862</v>
      </c>
      <c r="G403" s="37" t="s">
        <v>49</v>
      </c>
      <c r="H403" s="7">
        <f>H402-B403</f>
        <v>-2000</v>
      </c>
      <c r="I403" s="32">
        <v>2</v>
      </c>
      <c r="K403" t="s">
        <v>859</v>
      </c>
      <c r="L403" s="25">
        <v>12</v>
      </c>
      <c r="M403" s="2">
        <v>475</v>
      </c>
    </row>
    <row r="404" spans="1:13" s="83" customFormat="1" ht="12.75">
      <c r="A404" s="21"/>
      <c r="B404" s="209">
        <f>SUM(B402:B403)</f>
        <v>2000</v>
      </c>
      <c r="C404" s="21" t="s">
        <v>736</v>
      </c>
      <c r="D404" s="21"/>
      <c r="E404" s="21"/>
      <c r="F404" s="256"/>
      <c r="G404" s="28"/>
      <c r="H404" s="81">
        <v>0</v>
      </c>
      <c r="I404" s="82">
        <f>+B404/M404</f>
        <v>4.2105263157894735</v>
      </c>
      <c r="M404" s="2">
        <v>475</v>
      </c>
    </row>
    <row r="405" spans="2:13" ht="12.75">
      <c r="B405" s="199"/>
      <c r="H405" s="7">
        <f>H404-B405</f>
        <v>0</v>
      </c>
      <c r="I405" s="32">
        <f>+B405/M405</f>
        <v>0</v>
      </c>
      <c r="M405" s="2">
        <v>475</v>
      </c>
    </row>
    <row r="406" spans="2:13" ht="12.75">
      <c r="B406" s="199"/>
      <c r="H406" s="7">
        <f>H405-B406</f>
        <v>0</v>
      </c>
      <c r="I406" s="32">
        <f>+B406/M406</f>
        <v>0</v>
      </c>
      <c r="M406" s="2">
        <v>475</v>
      </c>
    </row>
    <row r="407" spans="2:13" ht="12.75">
      <c r="B407" s="199">
        <v>1000</v>
      </c>
      <c r="C407" s="1" t="s">
        <v>747</v>
      </c>
      <c r="D407" s="22" t="s">
        <v>17</v>
      </c>
      <c r="E407" s="1" t="s">
        <v>748</v>
      </c>
      <c r="F407" s="78" t="s">
        <v>862</v>
      </c>
      <c r="G407" s="37" t="s">
        <v>47</v>
      </c>
      <c r="H407" s="7">
        <f>H406-B407</f>
        <v>-1000</v>
      </c>
      <c r="I407" s="32">
        <v>2</v>
      </c>
      <c r="K407" t="s">
        <v>859</v>
      </c>
      <c r="L407" s="25">
        <v>12</v>
      </c>
      <c r="M407" s="2">
        <v>475</v>
      </c>
    </row>
    <row r="408" spans="2:13" ht="12.75">
      <c r="B408" s="199">
        <v>1000</v>
      </c>
      <c r="C408" s="1" t="s">
        <v>747</v>
      </c>
      <c r="D408" s="22" t="s">
        <v>17</v>
      </c>
      <c r="E408" s="1" t="s">
        <v>748</v>
      </c>
      <c r="F408" s="78" t="s">
        <v>862</v>
      </c>
      <c r="G408" s="37" t="s">
        <v>49</v>
      </c>
      <c r="H408" s="7">
        <f>H407-B408</f>
        <v>-2000</v>
      </c>
      <c r="I408" s="32">
        <v>2</v>
      </c>
      <c r="K408" t="s">
        <v>859</v>
      </c>
      <c r="L408" s="25">
        <v>12</v>
      </c>
      <c r="M408" s="2">
        <v>475</v>
      </c>
    </row>
    <row r="409" spans="1:13" s="83" customFormat="1" ht="12.75">
      <c r="A409" s="21"/>
      <c r="B409" s="209">
        <f>SUM(B407:B408)</f>
        <v>2000</v>
      </c>
      <c r="C409" s="21"/>
      <c r="D409" s="21"/>
      <c r="E409" s="21" t="s">
        <v>748</v>
      </c>
      <c r="F409" s="256"/>
      <c r="G409" s="28"/>
      <c r="H409" s="81">
        <v>0</v>
      </c>
      <c r="I409" s="82">
        <f aca="true" t="shared" si="35" ref="I409:I415">+B409/M409</f>
        <v>4.2105263157894735</v>
      </c>
      <c r="M409" s="2">
        <v>475</v>
      </c>
    </row>
    <row r="410" spans="2:13" ht="12.75">
      <c r="B410" s="199"/>
      <c r="H410" s="7">
        <f>H409-B410</f>
        <v>0</v>
      </c>
      <c r="I410" s="32">
        <f t="shared" si="35"/>
        <v>0</v>
      </c>
      <c r="M410" s="2">
        <v>475</v>
      </c>
    </row>
    <row r="411" spans="2:13" ht="12.75">
      <c r="B411" s="199"/>
      <c r="H411" s="7">
        <f>H410-B411</f>
        <v>0</v>
      </c>
      <c r="I411" s="32">
        <f t="shared" si="35"/>
        <v>0</v>
      </c>
      <c r="M411" s="2">
        <v>475</v>
      </c>
    </row>
    <row r="412" spans="2:13" ht="12.75">
      <c r="B412" s="199"/>
      <c r="H412" s="7">
        <f>H411-B412</f>
        <v>0</v>
      </c>
      <c r="I412" s="32">
        <f t="shared" si="35"/>
        <v>0</v>
      </c>
      <c r="M412" s="2">
        <v>475</v>
      </c>
    </row>
    <row r="413" spans="2:13" ht="12.75">
      <c r="B413" s="199"/>
      <c r="H413" s="7">
        <f>H412-B413</f>
        <v>0</v>
      </c>
      <c r="I413" s="32">
        <f t="shared" si="35"/>
        <v>0</v>
      </c>
      <c r="M413" s="2">
        <v>475</v>
      </c>
    </row>
    <row r="414" spans="1:13" s="83" customFormat="1" ht="12.75">
      <c r="A414" s="21"/>
      <c r="B414" s="209">
        <f>+B420+B430+B436+B442+B448</f>
        <v>51900</v>
      </c>
      <c r="C414" s="238" t="s">
        <v>866</v>
      </c>
      <c r="D414" s="239" t="s">
        <v>1182</v>
      </c>
      <c r="E414" s="238" t="s">
        <v>700</v>
      </c>
      <c r="F414" s="261" t="s">
        <v>713</v>
      </c>
      <c r="G414" s="240" t="s">
        <v>714</v>
      </c>
      <c r="H414" s="104"/>
      <c r="I414" s="82">
        <f t="shared" si="35"/>
        <v>109.26315789473684</v>
      </c>
      <c r="J414" s="82"/>
      <c r="K414" s="82"/>
      <c r="M414" s="2">
        <v>475</v>
      </c>
    </row>
    <row r="415" spans="2:13" ht="12.75">
      <c r="B415" s="199"/>
      <c r="H415" s="7">
        <f>H414-B415</f>
        <v>0</v>
      </c>
      <c r="I415" s="32">
        <f t="shared" si="35"/>
        <v>0</v>
      </c>
      <c r="M415" s="2">
        <v>475</v>
      </c>
    </row>
    <row r="416" spans="2:13" ht="12.75">
      <c r="B416" s="199">
        <v>3000</v>
      </c>
      <c r="C416" s="22" t="s">
        <v>0</v>
      </c>
      <c r="D416" s="1" t="s">
        <v>28</v>
      </c>
      <c r="E416" s="1" t="s">
        <v>782</v>
      </c>
      <c r="F416" s="78" t="s">
        <v>867</v>
      </c>
      <c r="G416" s="37" t="s">
        <v>52</v>
      </c>
      <c r="H416" s="7">
        <f>H415-B416</f>
        <v>-3000</v>
      </c>
      <c r="I416" s="32">
        <v>6</v>
      </c>
      <c r="K416" t="s">
        <v>33</v>
      </c>
      <c r="L416">
        <v>13</v>
      </c>
      <c r="M416" s="2">
        <v>475</v>
      </c>
    </row>
    <row r="417" spans="2:13" ht="12.75">
      <c r="B417" s="199">
        <v>3000</v>
      </c>
      <c r="C417" s="22" t="s">
        <v>0</v>
      </c>
      <c r="D417" s="1" t="s">
        <v>28</v>
      </c>
      <c r="E417" s="1" t="s">
        <v>769</v>
      </c>
      <c r="F417" s="78" t="s">
        <v>868</v>
      </c>
      <c r="G417" s="37" t="s">
        <v>52</v>
      </c>
      <c r="H417" s="7">
        <f>H416-B417</f>
        <v>-6000</v>
      </c>
      <c r="I417" s="32">
        <v>6</v>
      </c>
      <c r="K417" t="s">
        <v>33</v>
      </c>
      <c r="L417">
        <v>13</v>
      </c>
      <c r="M417" s="2">
        <v>475</v>
      </c>
    </row>
    <row r="418" spans="2:13" ht="12.75">
      <c r="B418" s="199">
        <v>3000</v>
      </c>
      <c r="C418" s="22" t="s">
        <v>0</v>
      </c>
      <c r="D418" s="1" t="s">
        <v>28</v>
      </c>
      <c r="E418" s="1" t="s">
        <v>869</v>
      </c>
      <c r="F418" s="78" t="s">
        <v>870</v>
      </c>
      <c r="G418" s="37" t="s">
        <v>54</v>
      </c>
      <c r="H418" s="7">
        <f>H417-B418</f>
        <v>-9000</v>
      </c>
      <c r="I418" s="32">
        <v>6</v>
      </c>
      <c r="K418" t="s">
        <v>33</v>
      </c>
      <c r="L418">
        <v>13</v>
      </c>
      <c r="M418" s="2">
        <v>475</v>
      </c>
    </row>
    <row r="419" spans="2:13" ht="12.75">
      <c r="B419" s="207">
        <v>5000</v>
      </c>
      <c r="C419" s="22" t="s">
        <v>0</v>
      </c>
      <c r="D419" s="1" t="s">
        <v>28</v>
      </c>
      <c r="E419" s="1" t="s">
        <v>782</v>
      </c>
      <c r="F419" s="78" t="s">
        <v>871</v>
      </c>
      <c r="G419" s="37" t="s">
        <v>56</v>
      </c>
      <c r="H419" s="7">
        <f>H418-B419</f>
        <v>-14000</v>
      </c>
      <c r="I419" s="32">
        <v>10</v>
      </c>
      <c r="K419" t="s">
        <v>33</v>
      </c>
      <c r="L419">
        <v>13</v>
      </c>
      <c r="M419" s="2">
        <v>475</v>
      </c>
    </row>
    <row r="420" spans="1:13" s="83" customFormat="1" ht="12.75">
      <c r="A420" s="21"/>
      <c r="B420" s="209">
        <f>SUM(B416:B419)</f>
        <v>14000</v>
      </c>
      <c r="C420" s="21" t="s">
        <v>0</v>
      </c>
      <c r="D420" s="21"/>
      <c r="E420" s="21"/>
      <c r="F420" s="256"/>
      <c r="G420" s="28"/>
      <c r="H420" s="81">
        <v>0</v>
      </c>
      <c r="I420" s="82">
        <f aca="true" t="shared" si="36" ref="I420:I432">+B420/M420</f>
        <v>29.473684210526315</v>
      </c>
      <c r="M420" s="2">
        <v>475</v>
      </c>
    </row>
    <row r="421" spans="2:13" ht="12.75">
      <c r="B421" s="199"/>
      <c r="H421" s="7">
        <f aca="true" t="shared" si="37" ref="H421:H429">H420-B421</f>
        <v>0</v>
      </c>
      <c r="I421" s="32">
        <f t="shared" si="36"/>
        <v>0</v>
      </c>
      <c r="M421" s="2">
        <v>475</v>
      </c>
    </row>
    <row r="422" spans="2:13" ht="12.75">
      <c r="B422" s="199"/>
      <c r="H422" s="7">
        <f t="shared" si="37"/>
        <v>0</v>
      </c>
      <c r="I422" s="32">
        <f t="shared" si="36"/>
        <v>0</v>
      </c>
      <c r="M422" s="2">
        <v>475</v>
      </c>
    </row>
    <row r="423" spans="1:13" s="25" customFormat="1" ht="12.75">
      <c r="A423" s="22"/>
      <c r="B423" s="207">
        <v>4000</v>
      </c>
      <c r="C423" s="22" t="s">
        <v>843</v>
      </c>
      <c r="D423" s="22" t="s">
        <v>17</v>
      </c>
      <c r="E423" s="22" t="s">
        <v>721</v>
      </c>
      <c r="F423" s="241" t="s">
        <v>1181</v>
      </c>
      <c r="G423" s="40" t="s">
        <v>49</v>
      </c>
      <c r="H423" s="39">
        <f t="shared" si="37"/>
        <v>-4000</v>
      </c>
      <c r="I423" s="174">
        <f t="shared" si="36"/>
        <v>8.421052631578947</v>
      </c>
      <c r="K423" s="25" t="s">
        <v>782</v>
      </c>
      <c r="L423" s="25">
        <v>13</v>
      </c>
      <c r="M423" s="2">
        <v>475</v>
      </c>
    </row>
    <row r="424" spans="1:13" s="25" customFormat="1" ht="12.75">
      <c r="A424" s="22"/>
      <c r="B424" s="207">
        <v>2000</v>
      </c>
      <c r="C424" s="22" t="s">
        <v>844</v>
      </c>
      <c r="D424" s="22" t="s">
        <v>17</v>
      </c>
      <c r="E424" s="22" t="s">
        <v>721</v>
      </c>
      <c r="F424" s="241" t="s">
        <v>873</v>
      </c>
      <c r="G424" s="40" t="s">
        <v>49</v>
      </c>
      <c r="H424" s="39">
        <f t="shared" si="37"/>
        <v>-6000</v>
      </c>
      <c r="I424" s="174">
        <f t="shared" si="36"/>
        <v>4.2105263157894735</v>
      </c>
      <c r="K424" s="25" t="s">
        <v>782</v>
      </c>
      <c r="L424" s="25">
        <v>13</v>
      </c>
      <c r="M424" s="2">
        <v>475</v>
      </c>
    </row>
    <row r="425" spans="1:13" s="25" customFormat="1" ht="12.75">
      <c r="A425" s="22"/>
      <c r="B425" s="207">
        <v>3000</v>
      </c>
      <c r="C425" s="22" t="s">
        <v>845</v>
      </c>
      <c r="D425" s="22" t="s">
        <v>17</v>
      </c>
      <c r="E425" s="22" t="s">
        <v>721</v>
      </c>
      <c r="F425" s="241" t="s">
        <v>873</v>
      </c>
      <c r="G425" s="40" t="s">
        <v>49</v>
      </c>
      <c r="H425" s="39">
        <f t="shared" si="37"/>
        <v>-9000</v>
      </c>
      <c r="I425" s="174">
        <f t="shared" si="36"/>
        <v>6.315789473684211</v>
      </c>
      <c r="K425" s="25" t="s">
        <v>782</v>
      </c>
      <c r="L425" s="25">
        <v>13</v>
      </c>
      <c r="M425" s="2">
        <v>475</v>
      </c>
    </row>
    <row r="426" spans="2:13" ht="12.75">
      <c r="B426" s="199">
        <v>3000</v>
      </c>
      <c r="C426" s="1" t="s">
        <v>872</v>
      </c>
      <c r="D426" s="22" t="s">
        <v>17</v>
      </c>
      <c r="E426" s="1" t="s">
        <v>721</v>
      </c>
      <c r="F426" s="78" t="s">
        <v>873</v>
      </c>
      <c r="G426" s="37" t="s">
        <v>56</v>
      </c>
      <c r="H426" s="39">
        <f t="shared" si="37"/>
        <v>-12000</v>
      </c>
      <c r="I426" s="32">
        <f t="shared" si="36"/>
        <v>6.315789473684211</v>
      </c>
      <c r="K426" t="s">
        <v>782</v>
      </c>
      <c r="L426">
        <v>13</v>
      </c>
      <c r="M426" s="2">
        <v>475</v>
      </c>
    </row>
    <row r="427" spans="2:13" ht="12.75">
      <c r="B427" s="199">
        <v>2000</v>
      </c>
      <c r="C427" s="1" t="s">
        <v>874</v>
      </c>
      <c r="D427" s="22" t="s">
        <v>17</v>
      </c>
      <c r="E427" s="1" t="s">
        <v>721</v>
      </c>
      <c r="F427" s="78" t="s">
        <v>873</v>
      </c>
      <c r="G427" s="37" t="s">
        <v>56</v>
      </c>
      <c r="H427" s="39">
        <f t="shared" si="37"/>
        <v>-14000</v>
      </c>
      <c r="I427" s="32">
        <f t="shared" si="36"/>
        <v>4.2105263157894735</v>
      </c>
      <c r="K427" t="s">
        <v>782</v>
      </c>
      <c r="L427">
        <v>13</v>
      </c>
      <c r="M427" s="2">
        <v>475</v>
      </c>
    </row>
    <row r="428" spans="2:13" ht="12.75">
      <c r="B428" s="199">
        <v>4000</v>
      </c>
      <c r="C428" s="1" t="s">
        <v>875</v>
      </c>
      <c r="D428" s="22" t="s">
        <v>17</v>
      </c>
      <c r="E428" s="1" t="s">
        <v>721</v>
      </c>
      <c r="F428" s="78" t="s">
        <v>876</v>
      </c>
      <c r="G428" s="37" t="s">
        <v>56</v>
      </c>
      <c r="H428" s="7">
        <f t="shared" si="37"/>
        <v>-18000</v>
      </c>
      <c r="I428" s="32">
        <f t="shared" si="36"/>
        <v>8.421052631578947</v>
      </c>
      <c r="K428" t="s">
        <v>782</v>
      </c>
      <c r="L428">
        <v>13</v>
      </c>
      <c r="M428" s="2">
        <v>475</v>
      </c>
    </row>
    <row r="429" spans="2:13" ht="12.75">
      <c r="B429" s="199">
        <v>700</v>
      </c>
      <c r="C429" s="1" t="s">
        <v>877</v>
      </c>
      <c r="D429" s="22" t="s">
        <v>17</v>
      </c>
      <c r="E429" s="1" t="s">
        <v>721</v>
      </c>
      <c r="F429" s="78" t="s">
        <v>873</v>
      </c>
      <c r="G429" s="37" t="s">
        <v>56</v>
      </c>
      <c r="H429" s="7">
        <f t="shared" si="37"/>
        <v>-18700</v>
      </c>
      <c r="I429" s="32">
        <f t="shared" si="36"/>
        <v>1.4736842105263157</v>
      </c>
      <c r="K429" t="s">
        <v>782</v>
      </c>
      <c r="L429">
        <v>13</v>
      </c>
      <c r="M429" s="2">
        <v>475</v>
      </c>
    </row>
    <row r="430" spans="1:13" s="83" customFormat="1" ht="12.75">
      <c r="A430" s="21"/>
      <c r="B430" s="209">
        <f>SUM(B423:B429)</f>
        <v>18700</v>
      </c>
      <c r="C430" s="21" t="s">
        <v>708</v>
      </c>
      <c r="D430" s="21"/>
      <c r="E430" s="21"/>
      <c r="F430" s="256"/>
      <c r="G430" s="28"/>
      <c r="H430" s="81">
        <v>0</v>
      </c>
      <c r="I430" s="82">
        <f t="shared" si="36"/>
        <v>39.36842105263158</v>
      </c>
      <c r="M430" s="2">
        <v>475</v>
      </c>
    </row>
    <row r="431" spans="2:13" ht="12.75">
      <c r="B431" s="199"/>
      <c r="H431" s="7">
        <f>H430-B431</f>
        <v>0</v>
      </c>
      <c r="I431" s="32">
        <f t="shared" si="36"/>
        <v>0</v>
      </c>
      <c r="M431" s="2">
        <v>475</v>
      </c>
    </row>
    <row r="432" spans="2:13" ht="12.75">
      <c r="B432" s="199"/>
      <c r="H432" s="7">
        <f>H431-B432</f>
        <v>0</v>
      </c>
      <c r="I432" s="32">
        <f t="shared" si="36"/>
        <v>0</v>
      </c>
      <c r="M432" s="2">
        <v>475</v>
      </c>
    </row>
    <row r="433" spans="2:13" ht="12.75">
      <c r="B433" s="199">
        <v>1200</v>
      </c>
      <c r="C433" s="1" t="s">
        <v>560</v>
      </c>
      <c r="D433" s="22" t="s">
        <v>17</v>
      </c>
      <c r="E433" s="1" t="s">
        <v>709</v>
      </c>
      <c r="F433" s="78" t="s">
        <v>873</v>
      </c>
      <c r="G433" s="37" t="s">
        <v>52</v>
      </c>
      <c r="H433" s="7">
        <f>H432-B433</f>
        <v>-1200</v>
      </c>
      <c r="I433" s="32">
        <v>2.4</v>
      </c>
      <c r="K433" t="s">
        <v>782</v>
      </c>
      <c r="L433">
        <v>13</v>
      </c>
      <c r="M433" s="2">
        <v>475</v>
      </c>
    </row>
    <row r="434" spans="2:13" ht="12.75">
      <c r="B434" s="199">
        <v>1500</v>
      </c>
      <c r="C434" s="1" t="s">
        <v>560</v>
      </c>
      <c r="D434" s="22" t="s">
        <v>17</v>
      </c>
      <c r="E434" s="1" t="s">
        <v>709</v>
      </c>
      <c r="F434" s="78" t="s">
        <v>873</v>
      </c>
      <c r="G434" s="37" t="s">
        <v>54</v>
      </c>
      <c r="H434" s="7">
        <f>H433-B434</f>
        <v>-2700</v>
      </c>
      <c r="I434" s="32">
        <v>3</v>
      </c>
      <c r="K434" t="s">
        <v>782</v>
      </c>
      <c r="L434">
        <v>13</v>
      </c>
      <c r="M434" s="2">
        <v>475</v>
      </c>
    </row>
    <row r="435" spans="2:13" ht="12.75">
      <c r="B435" s="199">
        <v>1500</v>
      </c>
      <c r="C435" s="1" t="s">
        <v>560</v>
      </c>
      <c r="D435" s="22" t="s">
        <v>17</v>
      </c>
      <c r="E435" s="1" t="s">
        <v>709</v>
      </c>
      <c r="F435" s="78" t="s">
        <v>873</v>
      </c>
      <c r="G435" s="37" t="s">
        <v>56</v>
      </c>
      <c r="H435" s="7">
        <f>H434-B435</f>
        <v>-4200</v>
      </c>
      <c r="I435" s="32">
        <v>3</v>
      </c>
      <c r="K435" t="s">
        <v>782</v>
      </c>
      <c r="L435">
        <v>13</v>
      </c>
      <c r="M435" s="2">
        <v>475</v>
      </c>
    </row>
    <row r="436" spans="1:13" s="83" customFormat="1" ht="12.75">
      <c r="A436" s="21"/>
      <c r="B436" s="209">
        <f>SUM(B433:B435)</f>
        <v>4200</v>
      </c>
      <c r="C436" s="21"/>
      <c r="D436" s="21"/>
      <c r="E436" s="21" t="s">
        <v>709</v>
      </c>
      <c r="F436" s="256"/>
      <c r="G436" s="28"/>
      <c r="H436" s="81">
        <v>0</v>
      </c>
      <c r="I436" s="82">
        <f>+B436/M436</f>
        <v>8.842105263157896</v>
      </c>
      <c r="M436" s="2">
        <v>475</v>
      </c>
    </row>
    <row r="437" spans="2:13" ht="12.75">
      <c r="B437" s="199"/>
      <c r="H437" s="7">
        <f>H436-B437</f>
        <v>0</v>
      </c>
      <c r="I437" s="32">
        <f>+B437/M437</f>
        <v>0</v>
      </c>
      <c r="M437" s="2">
        <v>475</v>
      </c>
    </row>
    <row r="438" spans="2:13" ht="12.75">
      <c r="B438" s="199"/>
      <c r="H438" s="7">
        <f>H437-B438</f>
        <v>0</v>
      </c>
      <c r="I438" s="32">
        <f>+B438/M438</f>
        <v>0</v>
      </c>
      <c r="M438" s="2">
        <v>475</v>
      </c>
    </row>
    <row r="439" spans="2:13" ht="12.75">
      <c r="B439" s="199">
        <v>3000</v>
      </c>
      <c r="C439" s="1" t="s">
        <v>735</v>
      </c>
      <c r="D439" s="22" t="s">
        <v>17</v>
      </c>
      <c r="E439" s="1" t="s">
        <v>721</v>
      </c>
      <c r="F439" s="78" t="s">
        <v>873</v>
      </c>
      <c r="G439" s="37" t="s">
        <v>49</v>
      </c>
      <c r="H439" s="7">
        <f>H438-B439</f>
        <v>-3000</v>
      </c>
      <c r="I439" s="32">
        <v>6</v>
      </c>
      <c r="K439" t="s">
        <v>782</v>
      </c>
      <c r="L439">
        <v>10</v>
      </c>
      <c r="M439" s="2">
        <v>475</v>
      </c>
    </row>
    <row r="440" spans="2:13" ht="12.75">
      <c r="B440" s="199">
        <v>3000</v>
      </c>
      <c r="C440" s="1" t="s">
        <v>735</v>
      </c>
      <c r="D440" s="22" t="s">
        <v>17</v>
      </c>
      <c r="E440" s="1" t="s">
        <v>721</v>
      </c>
      <c r="F440" s="78" t="s">
        <v>873</v>
      </c>
      <c r="G440" s="37" t="s">
        <v>52</v>
      </c>
      <c r="H440" s="7">
        <f>H439-B440</f>
        <v>-6000</v>
      </c>
      <c r="I440" s="32">
        <v>6</v>
      </c>
      <c r="K440" t="s">
        <v>782</v>
      </c>
      <c r="L440">
        <v>13</v>
      </c>
      <c r="M440" s="2">
        <v>475</v>
      </c>
    </row>
    <row r="441" spans="2:13" ht="12.75">
      <c r="B441" s="199">
        <v>3000</v>
      </c>
      <c r="C441" s="1" t="s">
        <v>735</v>
      </c>
      <c r="D441" s="22" t="s">
        <v>17</v>
      </c>
      <c r="E441" s="1" t="s">
        <v>721</v>
      </c>
      <c r="F441" s="78" t="s">
        <v>873</v>
      </c>
      <c r="G441" s="37" t="s">
        <v>54</v>
      </c>
      <c r="H441" s="7">
        <f>H440-B441</f>
        <v>-9000</v>
      </c>
      <c r="I441" s="32">
        <v>6</v>
      </c>
      <c r="K441" t="s">
        <v>782</v>
      </c>
      <c r="L441">
        <v>13</v>
      </c>
      <c r="M441" s="2">
        <v>475</v>
      </c>
    </row>
    <row r="442" spans="1:13" s="83" customFormat="1" ht="12.75">
      <c r="A442" s="21"/>
      <c r="B442" s="209">
        <f>SUM(B439:B441)</f>
        <v>9000</v>
      </c>
      <c r="C442" s="21" t="s">
        <v>735</v>
      </c>
      <c r="D442" s="21"/>
      <c r="E442" s="21"/>
      <c r="F442" s="256"/>
      <c r="G442" s="28"/>
      <c r="H442" s="81">
        <v>0</v>
      </c>
      <c r="I442" s="82">
        <f>+B442/M442</f>
        <v>18.94736842105263</v>
      </c>
      <c r="M442" s="2">
        <v>475</v>
      </c>
    </row>
    <row r="443" spans="2:13" ht="12.75">
      <c r="B443" s="199"/>
      <c r="H443" s="7">
        <f>H442-B443</f>
        <v>0</v>
      </c>
      <c r="I443" s="32">
        <f>+B443/M443</f>
        <v>0</v>
      </c>
      <c r="M443" s="2">
        <v>475</v>
      </c>
    </row>
    <row r="444" spans="2:13" ht="12.75">
      <c r="B444" s="199"/>
      <c r="H444" s="7">
        <f>H443-B444</f>
        <v>0</v>
      </c>
      <c r="I444" s="32">
        <f>+B444/M444</f>
        <v>0</v>
      </c>
      <c r="M444" s="2">
        <v>475</v>
      </c>
    </row>
    <row r="445" spans="2:13" ht="12.75">
      <c r="B445" s="199">
        <v>2000</v>
      </c>
      <c r="C445" s="1" t="s">
        <v>736</v>
      </c>
      <c r="D445" s="22" t="s">
        <v>17</v>
      </c>
      <c r="E445" s="1" t="s">
        <v>721</v>
      </c>
      <c r="F445" s="78" t="s">
        <v>873</v>
      </c>
      <c r="G445" s="37" t="s">
        <v>52</v>
      </c>
      <c r="H445" s="7">
        <f>H444-B445</f>
        <v>-2000</v>
      </c>
      <c r="I445" s="32">
        <v>4</v>
      </c>
      <c r="K445" t="s">
        <v>782</v>
      </c>
      <c r="L445">
        <v>13</v>
      </c>
      <c r="M445" s="2">
        <v>475</v>
      </c>
    </row>
    <row r="446" spans="2:13" ht="12.75">
      <c r="B446" s="199">
        <v>2000</v>
      </c>
      <c r="C446" s="1" t="s">
        <v>736</v>
      </c>
      <c r="D446" s="22" t="s">
        <v>17</v>
      </c>
      <c r="E446" s="1" t="s">
        <v>721</v>
      </c>
      <c r="F446" s="78" t="s">
        <v>873</v>
      </c>
      <c r="G446" s="37" t="s">
        <v>54</v>
      </c>
      <c r="H446" s="7">
        <f>H445-B446</f>
        <v>-4000</v>
      </c>
      <c r="I446" s="32">
        <v>4</v>
      </c>
      <c r="K446" t="s">
        <v>782</v>
      </c>
      <c r="L446">
        <v>13</v>
      </c>
      <c r="M446" s="2">
        <v>475</v>
      </c>
    </row>
    <row r="447" spans="2:13" ht="12.75">
      <c r="B447" s="199">
        <v>2000</v>
      </c>
      <c r="C447" s="1" t="s">
        <v>736</v>
      </c>
      <c r="D447" s="22" t="s">
        <v>17</v>
      </c>
      <c r="E447" s="1" t="s">
        <v>721</v>
      </c>
      <c r="F447" s="78" t="s">
        <v>873</v>
      </c>
      <c r="G447" s="37" t="s">
        <v>56</v>
      </c>
      <c r="H447" s="7">
        <f>H446-B447</f>
        <v>-6000</v>
      </c>
      <c r="I447" s="32">
        <v>4</v>
      </c>
      <c r="K447" t="s">
        <v>782</v>
      </c>
      <c r="L447">
        <v>13</v>
      </c>
      <c r="M447" s="2">
        <v>475</v>
      </c>
    </row>
    <row r="448" spans="1:13" s="83" customFormat="1" ht="12.75">
      <c r="A448" s="21"/>
      <c r="B448" s="209">
        <f>SUM(B445:B447)</f>
        <v>6000</v>
      </c>
      <c r="C448" s="21" t="s">
        <v>736</v>
      </c>
      <c r="D448" s="21"/>
      <c r="E448" s="21"/>
      <c r="F448" s="256"/>
      <c r="G448" s="28"/>
      <c r="H448" s="81">
        <v>0</v>
      </c>
      <c r="I448" s="82">
        <f aca="true" t="shared" si="38" ref="I448:I454">+B448/M448</f>
        <v>12.631578947368421</v>
      </c>
      <c r="M448" s="2">
        <v>475</v>
      </c>
    </row>
    <row r="449" spans="2:13" ht="12.75">
      <c r="B449" s="199"/>
      <c r="H449" s="7">
        <f>H448-B449</f>
        <v>0</v>
      </c>
      <c r="I449" s="32">
        <f t="shared" si="38"/>
        <v>0</v>
      </c>
      <c r="M449" s="2">
        <v>475</v>
      </c>
    </row>
    <row r="450" spans="2:13" ht="12.75">
      <c r="B450" s="199"/>
      <c r="H450" s="7">
        <f>H449-B450</f>
        <v>0</v>
      </c>
      <c r="I450" s="32">
        <f t="shared" si="38"/>
        <v>0</v>
      </c>
      <c r="M450" s="2">
        <v>475</v>
      </c>
    </row>
    <row r="451" spans="2:13" ht="12.75">
      <c r="B451" s="199"/>
      <c r="H451" s="7">
        <f>H450-B451</f>
        <v>0</v>
      </c>
      <c r="I451" s="32">
        <f t="shared" si="38"/>
        <v>0</v>
      </c>
      <c r="M451" s="2">
        <v>475</v>
      </c>
    </row>
    <row r="452" spans="2:13" ht="12.75">
      <c r="B452" s="199"/>
      <c r="H452" s="7">
        <f>H451-B452</f>
        <v>0</v>
      </c>
      <c r="I452" s="32">
        <f t="shared" si="38"/>
        <v>0</v>
      </c>
      <c r="M452" s="2">
        <v>475</v>
      </c>
    </row>
    <row r="453" spans="1:13" s="83" customFormat="1" ht="12.75">
      <c r="A453" s="21"/>
      <c r="B453" s="209">
        <f>+B460+B471+B479+B486+B490+B494</f>
        <v>30600</v>
      </c>
      <c r="C453" s="238" t="s">
        <v>878</v>
      </c>
      <c r="D453" s="239" t="s">
        <v>879</v>
      </c>
      <c r="E453" s="238" t="s">
        <v>779</v>
      </c>
      <c r="F453" s="261" t="s">
        <v>880</v>
      </c>
      <c r="G453" s="240" t="s">
        <v>781</v>
      </c>
      <c r="H453" s="104"/>
      <c r="I453" s="82">
        <f t="shared" si="38"/>
        <v>64.42105263157895</v>
      </c>
      <c r="J453" s="82"/>
      <c r="K453" s="82"/>
      <c r="M453" s="2">
        <v>475</v>
      </c>
    </row>
    <row r="454" spans="2:13" ht="12.75">
      <c r="B454" s="199"/>
      <c r="H454" s="7">
        <f aca="true" t="shared" si="39" ref="H454:H459">H453-B454</f>
        <v>0</v>
      </c>
      <c r="I454" s="32">
        <f t="shared" si="38"/>
        <v>0</v>
      </c>
      <c r="M454" s="2">
        <v>475</v>
      </c>
    </row>
    <row r="455" spans="2:13" ht="12.75">
      <c r="B455" s="199">
        <v>2500</v>
      </c>
      <c r="C455" s="22" t="s">
        <v>0</v>
      </c>
      <c r="D455" s="1" t="s">
        <v>28</v>
      </c>
      <c r="E455" s="1" t="s">
        <v>705</v>
      </c>
      <c r="F455" s="78" t="s">
        <v>881</v>
      </c>
      <c r="G455" s="37" t="s">
        <v>56</v>
      </c>
      <c r="H455" s="7">
        <f t="shared" si="39"/>
        <v>-2500</v>
      </c>
      <c r="I455" s="32">
        <v>5</v>
      </c>
      <c r="K455" t="s">
        <v>33</v>
      </c>
      <c r="L455">
        <v>14</v>
      </c>
      <c r="M455" s="2">
        <v>475</v>
      </c>
    </row>
    <row r="456" spans="2:13" ht="12.75">
      <c r="B456" s="199">
        <v>3000</v>
      </c>
      <c r="C456" s="22" t="s">
        <v>0</v>
      </c>
      <c r="D456" s="1" t="s">
        <v>28</v>
      </c>
      <c r="E456" s="1" t="s">
        <v>769</v>
      </c>
      <c r="F456" s="78" t="s">
        <v>882</v>
      </c>
      <c r="G456" s="37" t="s">
        <v>58</v>
      </c>
      <c r="H456" s="7">
        <f t="shared" si="39"/>
        <v>-5500</v>
      </c>
      <c r="I456" s="32">
        <v>6</v>
      </c>
      <c r="K456" t="s">
        <v>33</v>
      </c>
      <c r="L456">
        <v>14</v>
      </c>
      <c r="M456" s="2">
        <v>475</v>
      </c>
    </row>
    <row r="457" spans="2:13" ht="12.75">
      <c r="B457" s="199">
        <v>2500</v>
      </c>
      <c r="C457" s="22" t="s">
        <v>0</v>
      </c>
      <c r="D457" s="1" t="s">
        <v>28</v>
      </c>
      <c r="E457" s="1" t="s">
        <v>705</v>
      </c>
      <c r="F457" s="78" t="s">
        <v>883</v>
      </c>
      <c r="G457" s="37" t="s">
        <v>58</v>
      </c>
      <c r="H457" s="7">
        <f t="shared" si="39"/>
        <v>-8000</v>
      </c>
      <c r="I457" s="32">
        <v>5</v>
      </c>
      <c r="K457" t="s">
        <v>33</v>
      </c>
      <c r="L457">
        <v>14</v>
      </c>
      <c r="M457" s="2">
        <v>475</v>
      </c>
    </row>
    <row r="458" spans="2:13" ht="12.75">
      <c r="B458" s="199">
        <v>2500</v>
      </c>
      <c r="C458" s="22" t="s">
        <v>0</v>
      </c>
      <c r="D458" s="1" t="s">
        <v>28</v>
      </c>
      <c r="E458" s="1" t="s">
        <v>705</v>
      </c>
      <c r="F458" s="78" t="s">
        <v>884</v>
      </c>
      <c r="G458" s="37" t="s">
        <v>62</v>
      </c>
      <c r="H458" s="7">
        <f t="shared" si="39"/>
        <v>-10500</v>
      </c>
      <c r="I458" s="32">
        <v>5</v>
      </c>
      <c r="K458" t="s">
        <v>33</v>
      </c>
      <c r="L458">
        <v>14</v>
      </c>
      <c r="M458" s="2">
        <v>475</v>
      </c>
    </row>
    <row r="459" spans="2:13" ht="12.75">
      <c r="B459" s="199">
        <v>2500</v>
      </c>
      <c r="C459" s="22" t="s">
        <v>0</v>
      </c>
      <c r="D459" s="1" t="s">
        <v>28</v>
      </c>
      <c r="E459" s="1" t="s">
        <v>705</v>
      </c>
      <c r="F459" s="78" t="s">
        <v>885</v>
      </c>
      <c r="G459" s="37" t="s">
        <v>70</v>
      </c>
      <c r="H459" s="7">
        <f t="shared" si="39"/>
        <v>-13000</v>
      </c>
      <c r="I459" s="32">
        <v>5</v>
      </c>
      <c r="K459" t="s">
        <v>33</v>
      </c>
      <c r="L459">
        <v>14</v>
      </c>
      <c r="M459" s="2">
        <v>475</v>
      </c>
    </row>
    <row r="460" spans="1:13" s="83" customFormat="1" ht="12.75">
      <c r="A460" s="21"/>
      <c r="B460" s="209">
        <f>SUM(B455:B459)</f>
        <v>13000</v>
      </c>
      <c r="C460" s="21" t="s">
        <v>0</v>
      </c>
      <c r="D460" s="21"/>
      <c r="E460" s="21"/>
      <c r="F460" s="256"/>
      <c r="G460" s="28"/>
      <c r="H460" s="81">
        <v>0</v>
      </c>
      <c r="I460" s="82">
        <f aca="true" t="shared" si="40" ref="I460:I473">+B460/M460</f>
        <v>27.36842105263158</v>
      </c>
      <c r="M460" s="2">
        <v>475</v>
      </c>
    </row>
    <row r="461" spans="2:13" ht="12.75">
      <c r="B461" s="199"/>
      <c r="H461" s="7">
        <f aca="true" t="shared" si="41" ref="H461:H470">H460-B461</f>
        <v>0</v>
      </c>
      <c r="I461" s="32">
        <f t="shared" si="40"/>
        <v>0</v>
      </c>
      <c r="M461" s="2">
        <v>475</v>
      </c>
    </row>
    <row r="462" spans="2:13" ht="12.75">
      <c r="B462" s="199"/>
      <c r="H462" s="7">
        <f t="shared" si="41"/>
        <v>0</v>
      </c>
      <c r="I462" s="32">
        <f t="shared" si="40"/>
        <v>0</v>
      </c>
      <c r="M462" s="2">
        <v>475</v>
      </c>
    </row>
    <row r="463" spans="2:13" ht="12.75">
      <c r="B463" s="199">
        <v>500</v>
      </c>
      <c r="C463" s="1" t="s">
        <v>886</v>
      </c>
      <c r="D463" s="22" t="s">
        <v>17</v>
      </c>
      <c r="E463" s="1" t="s">
        <v>703</v>
      </c>
      <c r="F463" s="78" t="s">
        <v>887</v>
      </c>
      <c r="G463" s="37" t="s">
        <v>58</v>
      </c>
      <c r="H463" s="7">
        <f t="shared" si="41"/>
        <v>-500</v>
      </c>
      <c r="I463" s="32">
        <f t="shared" si="40"/>
        <v>1.0526315789473684</v>
      </c>
      <c r="K463" t="s">
        <v>705</v>
      </c>
      <c r="L463">
        <v>14</v>
      </c>
      <c r="M463" s="2">
        <v>475</v>
      </c>
    </row>
    <row r="464" spans="2:13" ht="12.75">
      <c r="B464" s="199">
        <v>500</v>
      </c>
      <c r="C464" s="1" t="s">
        <v>888</v>
      </c>
      <c r="D464" s="22" t="s">
        <v>17</v>
      </c>
      <c r="E464" s="1" t="s">
        <v>703</v>
      </c>
      <c r="F464" s="78" t="s">
        <v>887</v>
      </c>
      <c r="G464" s="37" t="s">
        <v>58</v>
      </c>
      <c r="H464" s="7">
        <f t="shared" si="41"/>
        <v>-1000</v>
      </c>
      <c r="I464" s="32">
        <f t="shared" si="40"/>
        <v>1.0526315789473684</v>
      </c>
      <c r="K464" t="s">
        <v>705</v>
      </c>
      <c r="L464">
        <v>14</v>
      </c>
      <c r="M464" s="2">
        <v>475</v>
      </c>
    </row>
    <row r="465" spans="2:13" ht="12.75">
      <c r="B465" s="199">
        <v>500</v>
      </c>
      <c r="C465" s="1" t="s">
        <v>886</v>
      </c>
      <c r="D465" s="22" t="s">
        <v>17</v>
      </c>
      <c r="E465" s="1" t="s">
        <v>703</v>
      </c>
      <c r="F465" s="78" t="s">
        <v>887</v>
      </c>
      <c r="G465" s="37" t="s">
        <v>62</v>
      </c>
      <c r="H465" s="7">
        <f t="shared" si="41"/>
        <v>-1500</v>
      </c>
      <c r="I465" s="32">
        <f t="shared" si="40"/>
        <v>1.0526315789473684</v>
      </c>
      <c r="K465" t="s">
        <v>705</v>
      </c>
      <c r="L465">
        <v>14</v>
      </c>
      <c r="M465" s="2">
        <v>475</v>
      </c>
    </row>
    <row r="466" spans="2:13" ht="12.75">
      <c r="B466" s="199">
        <v>500</v>
      </c>
      <c r="C466" s="1" t="s">
        <v>888</v>
      </c>
      <c r="D466" s="22" t="s">
        <v>17</v>
      </c>
      <c r="E466" s="1" t="s">
        <v>703</v>
      </c>
      <c r="F466" s="78" t="s">
        <v>887</v>
      </c>
      <c r="G466" s="37" t="s">
        <v>62</v>
      </c>
      <c r="H466" s="7">
        <f t="shared" si="41"/>
        <v>-2000</v>
      </c>
      <c r="I466" s="32">
        <f t="shared" si="40"/>
        <v>1.0526315789473684</v>
      </c>
      <c r="K466" t="s">
        <v>705</v>
      </c>
      <c r="L466">
        <v>14</v>
      </c>
      <c r="M466" s="2">
        <v>475</v>
      </c>
    </row>
    <row r="467" spans="2:13" ht="12.75">
      <c r="B467" s="199">
        <v>500</v>
      </c>
      <c r="C467" s="1" t="s">
        <v>886</v>
      </c>
      <c r="D467" s="22" t="s">
        <v>17</v>
      </c>
      <c r="E467" s="1" t="s">
        <v>703</v>
      </c>
      <c r="F467" s="78" t="s">
        <v>887</v>
      </c>
      <c r="G467" s="37" t="s">
        <v>70</v>
      </c>
      <c r="H467" s="7">
        <f t="shared" si="41"/>
        <v>-2500</v>
      </c>
      <c r="I467" s="32">
        <f t="shared" si="40"/>
        <v>1.0526315789473684</v>
      </c>
      <c r="K467" t="s">
        <v>705</v>
      </c>
      <c r="L467">
        <v>14</v>
      </c>
      <c r="M467" s="2">
        <v>475</v>
      </c>
    </row>
    <row r="468" spans="2:13" ht="12.75">
      <c r="B468" s="199">
        <v>500</v>
      </c>
      <c r="C468" s="1" t="s">
        <v>888</v>
      </c>
      <c r="D468" s="22" t="s">
        <v>17</v>
      </c>
      <c r="E468" s="1" t="s">
        <v>703</v>
      </c>
      <c r="F468" s="78" t="s">
        <v>887</v>
      </c>
      <c r="G468" s="37" t="s">
        <v>70</v>
      </c>
      <c r="H468" s="7">
        <f t="shared" si="41"/>
        <v>-3000</v>
      </c>
      <c r="I468" s="32">
        <f t="shared" si="40"/>
        <v>1.0526315789473684</v>
      </c>
      <c r="K468" t="s">
        <v>705</v>
      </c>
      <c r="L468">
        <v>14</v>
      </c>
      <c r="M468" s="2">
        <v>475</v>
      </c>
    </row>
    <row r="469" spans="2:13" ht="12.75">
      <c r="B469" s="199">
        <v>500</v>
      </c>
      <c r="C469" s="1" t="s">
        <v>886</v>
      </c>
      <c r="D469" s="22" t="s">
        <v>17</v>
      </c>
      <c r="E469" s="1" t="s">
        <v>703</v>
      </c>
      <c r="F469" s="78" t="s">
        <v>887</v>
      </c>
      <c r="G469" s="37" t="s">
        <v>74</v>
      </c>
      <c r="H469" s="7">
        <f t="shared" si="41"/>
        <v>-3500</v>
      </c>
      <c r="I469" s="32">
        <f t="shared" si="40"/>
        <v>1.0526315789473684</v>
      </c>
      <c r="K469" t="s">
        <v>705</v>
      </c>
      <c r="L469">
        <v>14</v>
      </c>
      <c r="M469" s="2">
        <v>475</v>
      </c>
    </row>
    <row r="470" spans="2:13" ht="12.75">
      <c r="B470" s="199">
        <v>500</v>
      </c>
      <c r="C470" s="1" t="s">
        <v>888</v>
      </c>
      <c r="D470" s="22" t="s">
        <v>17</v>
      </c>
      <c r="E470" s="1" t="s">
        <v>703</v>
      </c>
      <c r="F470" s="78" t="s">
        <v>887</v>
      </c>
      <c r="G470" s="37" t="s">
        <v>74</v>
      </c>
      <c r="H470" s="7">
        <f t="shared" si="41"/>
        <v>-4000</v>
      </c>
      <c r="I470" s="32">
        <f t="shared" si="40"/>
        <v>1.0526315789473684</v>
      </c>
      <c r="K470" t="s">
        <v>705</v>
      </c>
      <c r="L470">
        <v>14</v>
      </c>
      <c r="M470" s="2">
        <v>475</v>
      </c>
    </row>
    <row r="471" spans="1:13" s="83" customFormat="1" ht="12.75">
      <c r="A471" s="21"/>
      <c r="B471" s="209">
        <f>SUM(B463:B470)</f>
        <v>4000</v>
      </c>
      <c r="C471" s="21" t="s">
        <v>708</v>
      </c>
      <c r="D471" s="21"/>
      <c r="E471" s="21"/>
      <c r="F471" s="256"/>
      <c r="G471" s="28"/>
      <c r="H471" s="81">
        <v>0</v>
      </c>
      <c r="I471" s="82">
        <f t="shared" si="40"/>
        <v>8.421052631578947</v>
      </c>
      <c r="M471" s="2">
        <v>475</v>
      </c>
    </row>
    <row r="472" spans="2:13" ht="12.75">
      <c r="B472" s="199"/>
      <c r="H472" s="7">
        <f aca="true" t="shared" si="42" ref="H472:H478">H471-B472</f>
        <v>0</v>
      </c>
      <c r="I472" s="32">
        <f t="shared" si="40"/>
        <v>0</v>
      </c>
      <c r="M472" s="2">
        <v>475</v>
      </c>
    </row>
    <row r="473" spans="2:13" ht="12.75">
      <c r="B473" s="199"/>
      <c r="H473" s="7">
        <f t="shared" si="42"/>
        <v>0</v>
      </c>
      <c r="I473" s="32">
        <f t="shared" si="40"/>
        <v>0</v>
      </c>
      <c r="M473" s="2">
        <v>475</v>
      </c>
    </row>
    <row r="474" spans="2:13" ht="12.75">
      <c r="B474" s="199">
        <v>400</v>
      </c>
      <c r="C474" s="1" t="s">
        <v>560</v>
      </c>
      <c r="D474" s="22" t="s">
        <v>17</v>
      </c>
      <c r="E474" s="1" t="s">
        <v>709</v>
      </c>
      <c r="F474" s="78" t="s">
        <v>887</v>
      </c>
      <c r="G474" s="37" t="s">
        <v>56</v>
      </c>
      <c r="H474" s="7">
        <f t="shared" si="42"/>
        <v>-400</v>
      </c>
      <c r="I474" s="32">
        <v>0.8</v>
      </c>
      <c r="K474" t="s">
        <v>705</v>
      </c>
      <c r="L474">
        <v>14</v>
      </c>
      <c r="M474" s="2">
        <v>475</v>
      </c>
    </row>
    <row r="475" spans="2:13" ht="12.75">
      <c r="B475" s="199">
        <v>800</v>
      </c>
      <c r="C475" s="1" t="s">
        <v>560</v>
      </c>
      <c r="D475" s="22" t="s">
        <v>17</v>
      </c>
      <c r="E475" s="1" t="s">
        <v>709</v>
      </c>
      <c r="F475" s="78" t="s">
        <v>887</v>
      </c>
      <c r="G475" s="37" t="s">
        <v>58</v>
      </c>
      <c r="H475" s="7">
        <f t="shared" si="42"/>
        <v>-1200</v>
      </c>
      <c r="I475" s="32">
        <v>1.6</v>
      </c>
      <c r="K475" t="s">
        <v>705</v>
      </c>
      <c r="L475">
        <v>14</v>
      </c>
      <c r="M475" s="2">
        <v>475</v>
      </c>
    </row>
    <row r="476" spans="2:13" ht="12.75">
      <c r="B476" s="199">
        <v>400</v>
      </c>
      <c r="C476" s="1" t="s">
        <v>560</v>
      </c>
      <c r="D476" s="22" t="s">
        <v>17</v>
      </c>
      <c r="E476" s="1" t="s">
        <v>709</v>
      </c>
      <c r="F476" s="78" t="s">
        <v>887</v>
      </c>
      <c r="G476" s="37" t="s">
        <v>62</v>
      </c>
      <c r="H476" s="7">
        <f t="shared" si="42"/>
        <v>-1600</v>
      </c>
      <c r="I476" s="32">
        <v>0.8</v>
      </c>
      <c r="K476" t="s">
        <v>705</v>
      </c>
      <c r="L476">
        <v>14</v>
      </c>
      <c r="M476" s="2">
        <v>475</v>
      </c>
    </row>
    <row r="477" spans="2:13" ht="12.75">
      <c r="B477" s="199">
        <v>400</v>
      </c>
      <c r="C477" s="1" t="s">
        <v>560</v>
      </c>
      <c r="D477" s="22" t="s">
        <v>17</v>
      </c>
      <c r="E477" s="1" t="s">
        <v>709</v>
      </c>
      <c r="F477" s="78" t="s">
        <v>887</v>
      </c>
      <c r="G477" s="37" t="s">
        <v>70</v>
      </c>
      <c r="H477" s="7">
        <f t="shared" si="42"/>
        <v>-2000</v>
      </c>
      <c r="I477" s="32">
        <v>0.8</v>
      </c>
      <c r="K477" t="s">
        <v>705</v>
      </c>
      <c r="L477">
        <v>14</v>
      </c>
      <c r="M477" s="2">
        <v>475</v>
      </c>
    </row>
    <row r="478" spans="2:13" ht="12.75">
      <c r="B478" s="199">
        <v>600</v>
      </c>
      <c r="C478" s="1" t="s">
        <v>560</v>
      </c>
      <c r="D478" s="22" t="s">
        <v>17</v>
      </c>
      <c r="E478" s="1" t="s">
        <v>709</v>
      </c>
      <c r="F478" s="78" t="s">
        <v>887</v>
      </c>
      <c r="G478" s="37" t="s">
        <v>74</v>
      </c>
      <c r="H478" s="7">
        <f t="shared" si="42"/>
        <v>-2600</v>
      </c>
      <c r="I478" s="32">
        <v>1.6</v>
      </c>
      <c r="K478" t="s">
        <v>705</v>
      </c>
      <c r="L478">
        <v>14</v>
      </c>
      <c r="M478" s="2">
        <v>475</v>
      </c>
    </row>
    <row r="479" spans="1:13" s="83" customFormat="1" ht="12.75">
      <c r="A479" s="21"/>
      <c r="B479" s="209">
        <f>SUM(B474:B478)</f>
        <v>2600</v>
      </c>
      <c r="C479" s="21"/>
      <c r="D479" s="21"/>
      <c r="E479" s="21" t="s">
        <v>709</v>
      </c>
      <c r="F479" s="256"/>
      <c r="G479" s="28"/>
      <c r="H479" s="81">
        <v>0</v>
      </c>
      <c r="I479" s="82">
        <f>+B479/M479</f>
        <v>5.473684210526316</v>
      </c>
      <c r="M479" s="2">
        <v>475</v>
      </c>
    </row>
    <row r="480" spans="2:13" ht="12.75">
      <c r="B480" s="199"/>
      <c r="H480" s="7">
        <f aca="true" t="shared" si="43" ref="H480:H485">H479-B480</f>
        <v>0</v>
      </c>
      <c r="I480" s="32">
        <f>+B480/M480</f>
        <v>0</v>
      </c>
      <c r="M480" s="2">
        <v>475</v>
      </c>
    </row>
    <row r="481" spans="2:13" ht="12.75">
      <c r="B481" s="199"/>
      <c r="H481" s="7">
        <f t="shared" si="43"/>
        <v>0</v>
      </c>
      <c r="I481" s="32">
        <f>+B481/M481</f>
        <v>0</v>
      </c>
      <c r="M481" s="2">
        <v>475</v>
      </c>
    </row>
    <row r="482" spans="2:13" ht="12.75">
      <c r="B482" s="199">
        <v>2000</v>
      </c>
      <c r="C482" s="1" t="s">
        <v>736</v>
      </c>
      <c r="D482" s="22" t="s">
        <v>17</v>
      </c>
      <c r="E482" s="1" t="s">
        <v>703</v>
      </c>
      <c r="F482" s="78" t="s">
        <v>887</v>
      </c>
      <c r="G482" s="37" t="s">
        <v>58</v>
      </c>
      <c r="H482" s="7">
        <f t="shared" si="43"/>
        <v>-2000</v>
      </c>
      <c r="I482" s="32">
        <v>4</v>
      </c>
      <c r="K482" t="s">
        <v>705</v>
      </c>
      <c r="L482">
        <v>14</v>
      </c>
      <c r="M482" s="2">
        <v>475</v>
      </c>
    </row>
    <row r="483" spans="2:13" ht="12.75">
      <c r="B483" s="199">
        <v>2000</v>
      </c>
      <c r="C483" s="1" t="s">
        <v>736</v>
      </c>
      <c r="D483" s="22" t="s">
        <v>17</v>
      </c>
      <c r="E483" s="1" t="s">
        <v>703</v>
      </c>
      <c r="F483" s="78" t="s">
        <v>887</v>
      </c>
      <c r="G483" s="37" t="s">
        <v>62</v>
      </c>
      <c r="H483" s="7">
        <f t="shared" si="43"/>
        <v>-4000</v>
      </c>
      <c r="I483" s="32">
        <v>4</v>
      </c>
      <c r="K483" t="s">
        <v>705</v>
      </c>
      <c r="L483">
        <v>14</v>
      </c>
      <c r="M483" s="2">
        <v>475</v>
      </c>
    </row>
    <row r="484" spans="2:13" ht="12.75">
      <c r="B484" s="199">
        <v>2000</v>
      </c>
      <c r="C484" s="1" t="s">
        <v>736</v>
      </c>
      <c r="D484" s="22" t="s">
        <v>17</v>
      </c>
      <c r="E484" s="1" t="s">
        <v>703</v>
      </c>
      <c r="F484" s="78" t="s">
        <v>887</v>
      </c>
      <c r="G484" s="37" t="s">
        <v>70</v>
      </c>
      <c r="H484" s="7">
        <f t="shared" si="43"/>
        <v>-6000</v>
      </c>
      <c r="I484" s="32">
        <v>4</v>
      </c>
      <c r="K484" t="s">
        <v>705</v>
      </c>
      <c r="L484">
        <v>14</v>
      </c>
      <c r="M484" s="2">
        <v>475</v>
      </c>
    </row>
    <row r="485" spans="2:13" ht="12.75">
      <c r="B485" s="199">
        <v>2000</v>
      </c>
      <c r="C485" s="1" t="s">
        <v>736</v>
      </c>
      <c r="D485" s="22" t="s">
        <v>17</v>
      </c>
      <c r="E485" s="1" t="s">
        <v>703</v>
      </c>
      <c r="F485" s="78" t="s">
        <v>887</v>
      </c>
      <c r="G485" s="37" t="s">
        <v>74</v>
      </c>
      <c r="H485" s="7">
        <f t="shared" si="43"/>
        <v>-8000</v>
      </c>
      <c r="I485" s="32">
        <v>4</v>
      </c>
      <c r="K485" t="s">
        <v>705</v>
      </c>
      <c r="L485">
        <v>14</v>
      </c>
      <c r="M485" s="2">
        <v>475</v>
      </c>
    </row>
    <row r="486" spans="1:13" s="83" customFormat="1" ht="12.75">
      <c r="A486" s="21"/>
      <c r="B486" s="209">
        <f>SUM(B482:B485)</f>
        <v>8000</v>
      </c>
      <c r="C486" s="21" t="s">
        <v>736</v>
      </c>
      <c r="D486" s="21"/>
      <c r="E486" s="21"/>
      <c r="F486" s="256"/>
      <c r="G486" s="28"/>
      <c r="H486" s="81">
        <v>0</v>
      </c>
      <c r="I486" s="82">
        <f aca="true" t="shared" si="44" ref="I486:I500">+B486/M486</f>
        <v>16.842105263157894</v>
      </c>
      <c r="M486" s="2">
        <v>475</v>
      </c>
    </row>
    <row r="487" spans="2:13" ht="12.75">
      <c r="B487" s="199"/>
      <c r="H487" s="7">
        <f>H486-B487</f>
        <v>0</v>
      </c>
      <c r="I487" s="32">
        <f t="shared" si="44"/>
        <v>0</v>
      </c>
      <c r="M487" s="2">
        <v>475</v>
      </c>
    </row>
    <row r="488" spans="2:13" ht="12.75">
      <c r="B488" s="199"/>
      <c r="H488" s="7">
        <f>H487-B488</f>
        <v>0</v>
      </c>
      <c r="I488" s="32">
        <f t="shared" si="44"/>
        <v>0</v>
      </c>
      <c r="M488" s="2">
        <v>475</v>
      </c>
    </row>
    <row r="489" spans="2:13" ht="12.75">
      <c r="B489" s="199">
        <v>1500</v>
      </c>
      <c r="C489" s="1" t="s">
        <v>747</v>
      </c>
      <c r="D489" s="22" t="s">
        <v>17</v>
      </c>
      <c r="E489" s="1" t="s">
        <v>748</v>
      </c>
      <c r="F489" s="78" t="s">
        <v>887</v>
      </c>
      <c r="G489" s="37" t="s">
        <v>58</v>
      </c>
      <c r="H489" s="7">
        <f>H488-B489</f>
        <v>-1500</v>
      </c>
      <c r="I489" s="32">
        <f t="shared" si="44"/>
        <v>3.1578947368421053</v>
      </c>
      <c r="K489" t="s">
        <v>705</v>
      </c>
      <c r="L489">
        <v>14</v>
      </c>
      <c r="M489" s="2">
        <v>475</v>
      </c>
    </row>
    <row r="490" spans="1:13" s="83" customFormat="1" ht="12.75">
      <c r="A490" s="21"/>
      <c r="B490" s="209">
        <f>SUM(B489)</f>
        <v>1500</v>
      </c>
      <c r="C490" s="21"/>
      <c r="D490" s="21"/>
      <c r="E490" s="21" t="s">
        <v>748</v>
      </c>
      <c r="F490" s="256"/>
      <c r="G490" s="28"/>
      <c r="H490" s="81">
        <v>0</v>
      </c>
      <c r="I490" s="82">
        <f t="shared" si="44"/>
        <v>3.1578947368421053</v>
      </c>
      <c r="M490" s="2">
        <v>475</v>
      </c>
    </row>
    <row r="491" spans="2:13" ht="12.75">
      <c r="B491" s="199"/>
      <c r="H491" s="7">
        <f>H490-B491</f>
        <v>0</v>
      </c>
      <c r="I491" s="32">
        <f t="shared" si="44"/>
        <v>0</v>
      </c>
      <c r="M491" s="2">
        <v>475</v>
      </c>
    </row>
    <row r="492" spans="2:13" ht="12.75">
      <c r="B492" s="199"/>
      <c r="H492" s="7">
        <f>H491-B492</f>
        <v>0</v>
      </c>
      <c r="I492" s="32">
        <f t="shared" si="44"/>
        <v>0</v>
      </c>
      <c r="M492" s="2">
        <v>475</v>
      </c>
    </row>
    <row r="493" spans="2:13" ht="12.75">
      <c r="B493" s="199">
        <v>1500</v>
      </c>
      <c r="C493" s="1" t="s">
        <v>889</v>
      </c>
      <c r="D493" s="22" t="s">
        <v>17</v>
      </c>
      <c r="E493" s="1" t="s">
        <v>890</v>
      </c>
      <c r="F493" s="78" t="s">
        <v>887</v>
      </c>
      <c r="G493" s="37" t="s">
        <v>58</v>
      </c>
      <c r="H493" s="7">
        <f>H492-B493</f>
        <v>-1500</v>
      </c>
      <c r="I493" s="32">
        <f t="shared" si="44"/>
        <v>3.1578947368421053</v>
      </c>
      <c r="K493" t="s">
        <v>705</v>
      </c>
      <c r="L493">
        <v>14</v>
      </c>
      <c r="M493" s="2">
        <v>475</v>
      </c>
    </row>
    <row r="494" spans="1:13" s="83" customFormat="1" ht="12.75">
      <c r="A494" s="21"/>
      <c r="B494" s="209">
        <f>SUM(B493)</f>
        <v>1500</v>
      </c>
      <c r="C494" s="21"/>
      <c r="D494" s="21"/>
      <c r="E494" s="21" t="s">
        <v>890</v>
      </c>
      <c r="F494" s="256"/>
      <c r="G494" s="28"/>
      <c r="H494" s="81">
        <v>0</v>
      </c>
      <c r="I494" s="82">
        <f t="shared" si="44"/>
        <v>3.1578947368421053</v>
      </c>
      <c r="M494" s="2">
        <v>475</v>
      </c>
    </row>
    <row r="495" spans="2:13" ht="12.75">
      <c r="B495" s="199"/>
      <c r="H495" s="7">
        <f>H494-B495</f>
        <v>0</v>
      </c>
      <c r="I495" s="32">
        <f t="shared" si="44"/>
        <v>0</v>
      </c>
      <c r="M495" s="2">
        <v>475</v>
      </c>
    </row>
    <row r="496" spans="2:13" ht="12.75">
      <c r="B496" s="199"/>
      <c r="H496" s="7">
        <f>H495-B496</f>
        <v>0</v>
      </c>
      <c r="I496" s="32">
        <f t="shared" si="44"/>
        <v>0</v>
      </c>
      <c r="M496" s="2">
        <v>475</v>
      </c>
    </row>
    <row r="497" spans="2:13" ht="12.75">
      <c r="B497" s="199"/>
      <c r="H497" s="7">
        <f>H496-B497</f>
        <v>0</v>
      </c>
      <c r="I497" s="32">
        <f t="shared" si="44"/>
        <v>0</v>
      </c>
      <c r="M497" s="2">
        <v>475</v>
      </c>
    </row>
    <row r="498" spans="2:13" ht="12.75">
      <c r="B498" s="199"/>
      <c r="H498" s="7">
        <f>H497-B498</f>
        <v>0</v>
      </c>
      <c r="I498" s="32">
        <f t="shared" si="44"/>
        <v>0</v>
      </c>
      <c r="M498" s="2">
        <v>475</v>
      </c>
    </row>
    <row r="499" spans="1:13" s="83" customFormat="1" ht="12.75">
      <c r="A499" s="21"/>
      <c r="B499" s="209">
        <f>+B514+B519+B523+B528</f>
        <v>13000</v>
      </c>
      <c r="C499" s="238" t="s">
        <v>891</v>
      </c>
      <c r="D499" s="239" t="s">
        <v>892</v>
      </c>
      <c r="E499" s="238" t="s">
        <v>765</v>
      </c>
      <c r="F499" s="261" t="s">
        <v>893</v>
      </c>
      <c r="G499" s="240" t="s">
        <v>803</v>
      </c>
      <c r="H499" s="104"/>
      <c r="I499" s="82">
        <f t="shared" si="44"/>
        <v>27.36842105263158</v>
      </c>
      <c r="J499" s="82"/>
      <c r="K499" s="82"/>
      <c r="M499" s="2">
        <v>475</v>
      </c>
    </row>
    <row r="500" spans="2:13" ht="12.75">
      <c r="B500" s="199"/>
      <c r="H500" s="7">
        <f>H499-B500</f>
        <v>0</v>
      </c>
      <c r="I500" s="32">
        <f t="shared" si="44"/>
        <v>0</v>
      </c>
      <c r="M500" s="2">
        <v>475</v>
      </c>
    </row>
    <row r="501" spans="2:13" ht="12.75">
      <c r="B501" s="199">
        <v>2500</v>
      </c>
      <c r="C501" s="22" t="s">
        <v>0</v>
      </c>
      <c r="D501" s="1" t="s">
        <v>28</v>
      </c>
      <c r="E501" s="1" t="s">
        <v>894</v>
      </c>
      <c r="F501" s="78" t="s">
        <v>895</v>
      </c>
      <c r="G501" s="37" t="s">
        <v>60</v>
      </c>
      <c r="H501" s="7">
        <f>H500-B501</f>
        <v>-2500</v>
      </c>
      <c r="I501" s="32">
        <v>5</v>
      </c>
      <c r="K501" t="s">
        <v>33</v>
      </c>
      <c r="L501">
        <v>15</v>
      </c>
      <c r="M501" s="2">
        <v>475</v>
      </c>
    </row>
    <row r="502" spans="2:13" ht="12.75">
      <c r="B502" s="199">
        <v>2500</v>
      </c>
      <c r="C502" s="22" t="s">
        <v>0</v>
      </c>
      <c r="D502" s="1" t="s">
        <v>28</v>
      </c>
      <c r="E502" s="1" t="s">
        <v>715</v>
      </c>
      <c r="F502" s="78" t="s">
        <v>896</v>
      </c>
      <c r="G502" s="37" t="s">
        <v>62</v>
      </c>
      <c r="H502" s="7">
        <f>H501-B502</f>
        <v>-5000</v>
      </c>
      <c r="I502" s="32">
        <v>5</v>
      </c>
      <c r="K502" t="s">
        <v>33</v>
      </c>
      <c r="L502">
        <v>15</v>
      </c>
      <c r="M502" s="2">
        <v>475</v>
      </c>
    </row>
    <row r="503" spans="2:13" ht="12.75">
      <c r="B503" s="199">
        <v>3000</v>
      </c>
      <c r="C503" s="22" t="s">
        <v>0</v>
      </c>
      <c r="D503" s="1" t="s">
        <v>28</v>
      </c>
      <c r="E503" s="1" t="s">
        <v>769</v>
      </c>
      <c r="F503" s="78" t="s">
        <v>897</v>
      </c>
      <c r="G503" s="37" t="s">
        <v>62</v>
      </c>
      <c r="H503" s="7">
        <f>H502-B503</f>
        <v>-8000</v>
      </c>
      <c r="I503" s="32">
        <v>6</v>
      </c>
      <c r="K503" t="s">
        <v>33</v>
      </c>
      <c r="L503">
        <v>15</v>
      </c>
      <c r="M503" s="2">
        <v>475</v>
      </c>
    </row>
    <row r="504" spans="2:13" ht="12.75">
      <c r="B504" s="199">
        <v>2500</v>
      </c>
      <c r="C504" s="22" t="s">
        <v>0</v>
      </c>
      <c r="D504" s="1" t="s">
        <v>28</v>
      </c>
      <c r="E504" s="1" t="s">
        <v>715</v>
      </c>
      <c r="F504" s="78" t="s">
        <v>898</v>
      </c>
      <c r="G504" s="37" t="s">
        <v>64</v>
      </c>
      <c r="H504" s="7">
        <f>H503-B504</f>
        <v>-10500</v>
      </c>
      <c r="I504" s="32">
        <v>5</v>
      </c>
      <c r="K504" t="s">
        <v>33</v>
      </c>
      <c r="L504">
        <v>15</v>
      </c>
      <c r="M504" s="2">
        <v>475</v>
      </c>
    </row>
    <row r="505" spans="1:13" s="83" customFormat="1" ht="12.75">
      <c r="A505" s="21"/>
      <c r="B505" s="209">
        <f>SUM(B501:B504)</f>
        <v>10500</v>
      </c>
      <c r="C505" s="21" t="s">
        <v>0</v>
      </c>
      <c r="D505" s="21"/>
      <c r="E505" s="21"/>
      <c r="F505" s="256"/>
      <c r="G505" s="28"/>
      <c r="H505" s="81">
        <v>0</v>
      </c>
      <c r="I505" s="82">
        <f>+B505/M505</f>
        <v>22.105263157894736</v>
      </c>
      <c r="M505" s="2">
        <v>475</v>
      </c>
    </row>
    <row r="506" spans="2:13" ht="12.75">
      <c r="B506" s="199"/>
      <c r="H506" s="7">
        <f aca="true" t="shared" si="45" ref="H506:H513">H505-B506</f>
        <v>0</v>
      </c>
      <c r="I506" s="32">
        <f>+B506/M506</f>
        <v>0</v>
      </c>
      <c r="M506" s="2">
        <v>475</v>
      </c>
    </row>
    <row r="507" spans="2:13" ht="12.75">
      <c r="B507" s="199"/>
      <c r="H507" s="7">
        <f t="shared" si="45"/>
        <v>0</v>
      </c>
      <c r="I507" s="32">
        <f>+B507/M507</f>
        <v>0</v>
      </c>
      <c r="M507" s="2">
        <v>475</v>
      </c>
    </row>
    <row r="508" spans="2:13" ht="12.75">
      <c r="B508" s="199">
        <v>2000</v>
      </c>
      <c r="C508" s="1" t="s">
        <v>899</v>
      </c>
      <c r="D508" s="22" t="s">
        <v>17</v>
      </c>
      <c r="E508" s="1" t="s">
        <v>721</v>
      </c>
      <c r="F508" s="78" t="s">
        <v>900</v>
      </c>
      <c r="G508" s="37" t="s">
        <v>62</v>
      </c>
      <c r="H508" s="7">
        <f t="shared" si="45"/>
        <v>-2000</v>
      </c>
      <c r="I508" s="32">
        <f>+B508/M508</f>
        <v>4.2105263157894735</v>
      </c>
      <c r="K508" t="s">
        <v>715</v>
      </c>
      <c r="L508">
        <v>15</v>
      </c>
      <c r="M508" s="2">
        <v>475</v>
      </c>
    </row>
    <row r="509" spans="2:13" ht="12.75">
      <c r="B509" s="199">
        <v>700</v>
      </c>
      <c r="C509" s="1" t="s">
        <v>901</v>
      </c>
      <c r="D509" s="22" t="s">
        <v>17</v>
      </c>
      <c r="E509" s="1" t="s">
        <v>721</v>
      </c>
      <c r="F509" s="78" t="s">
        <v>902</v>
      </c>
      <c r="G509" s="37" t="s">
        <v>62</v>
      </c>
      <c r="H509" s="7">
        <f t="shared" si="45"/>
        <v>-2700</v>
      </c>
      <c r="I509" s="32">
        <v>1.4</v>
      </c>
      <c r="K509" t="s">
        <v>715</v>
      </c>
      <c r="L509">
        <v>15</v>
      </c>
      <c r="M509" s="2">
        <v>475</v>
      </c>
    </row>
    <row r="510" spans="2:13" ht="12.75">
      <c r="B510" s="199">
        <v>700</v>
      </c>
      <c r="C510" s="1" t="s">
        <v>903</v>
      </c>
      <c r="D510" s="22" t="s">
        <v>17</v>
      </c>
      <c r="E510" s="1" t="s">
        <v>721</v>
      </c>
      <c r="F510" s="78" t="s">
        <v>902</v>
      </c>
      <c r="G510" s="37" t="s">
        <v>62</v>
      </c>
      <c r="H510" s="7">
        <f t="shared" si="45"/>
        <v>-3400</v>
      </c>
      <c r="I510" s="32">
        <v>1.4</v>
      </c>
      <c r="K510" t="s">
        <v>715</v>
      </c>
      <c r="L510">
        <v>15</v>
      </c>
      <c r="M510" s="2">
        <v>475</v>
      </c>
    </row>
    <row r="511" spans="2:13" ht="12.75">
      <c r="B511" s="199">
        <v>2000</v>
      </c>
      <c r="C511" s="1" t="s">
        <v>857</v>
      </c>
      <c r="D511" s="22" t="s">
        <v>17</v>
      </c>
      <c r="E511" s="1" t="s">
        <v>721</v>
      </c>
      <c r="F511" s="78" t="s">
        <v>902</v>
      </c>
      <c r="G511" s="37" t="s">
        <v>64</v>
      </c>
      <c r="H511" s="7">
        <f t="shared" si="45"/>
        <v>-5400</v>
      </c>
      <c r="I511" s="32">
        <v>4</v>
      </c>
      <c r="K511" t="s">
        <v>715</v>
      </c>
      <c r="L511">
        <v>15</v>
      </c>
      <c r="M511" s="2">
        <v>475</v>
      </c>
    </row>
    <row r="512" spans="2:13" ht="12.75">
      <c r="B512" s="199">
        <v>800</v>
      </c>
      <c r="C512" s="1" t="s">
        <v>904</v>
      </c>
      <c r="D512" s="22" t="s">
        <v>17</v>
      </c>
      <c r="E512" s="1" t="s">
        <v>721</v>
      </c>
      <c r="F512" s="78" t="s">
        <v>902</v>
      </c>
      <c r="G512" s="37" t="s">
        <v>64</v>
      </c>
      <c r="H512" s="7">
        <f t="shared" si="45"/>
        <v>-6200</v>
      </c>
      <c r="I512" s="32">
        <v>1.6</v>
      </c>
      <c r="K512" t="s">
        <v>715</v>
      </c>
      <c r="L512">
        <v>15</v>
      </c>
      <c r="M512" s="2">
        <v>475</v>
      </c>
    </row>
    <row r="513" spans="2:13" ht="12.75">
      <c r="B513" s="199">
        <v>800</v>
      </c>
      <c r="C513" s="1" t="s">
        <v>905</v>
      </c>
      <c r="D513" s="22" t="s">
        <v>17</v>
      </c>
      <c r="E513" s="1" t="s">
        <v>721</v>
      </c>
      <c r="F513" s="78" t="s">
        <v>902</v>
      </c>
      <c r="G513" s="37" t="s">
        <v>64</v>
      </c>
      <c r="H513" s="7">
        <f t="shared" si="45"/>
        <v>-7000</v>
      </c>
      <c r="I513" s="32">
        <v>1.6</v>
      </c>
      <c r="K513" t="s">
        <v>715</v>
      </c>
      <c r="L513">
        <v>15</v>
      </c>
      <c r="M513" s="2">
        <v>475</v>
      </c>
    </row>
    <row r="514" spans="1:13" s="83" customFormat="1" ht="12.75">
      <c r="A514" s="21"/>
      <c r="B514" s="209">
        <f>SUM(B508:B513)</f>
        <v>7000</v>
      </c>
      <c r="C514" s="21" t="s">
        <v>708</v>
      </c>
      <c r="D514" s="21"/>
      <c r="E514" s="21"/>
      <c r="F514" s="256"/>
      <c r="G514" s="28"/>
      <c r="H514" s="81">
        <v>0</v>
      </c>
      <c r="I514" s="82">
        <f>+B514/M514</f>
        <v>14.736842105263158</v>
      </c>
      <c r="M514" s="2">
        <v>475</v>
      </c>
    </row>
    <row r="515" spans="2:13" ht="12.75">
      <c r="B515" s="199"/>
      <c r="H515" s="7">
        <f>H514-B515</f>
        <v>0</v>
      </c>
      <c r="I515" s="32">
        <f>+B515/M515</f>
        <v>0</v>
      </c>
      <c r="M515" s="2">
        <v>475</v>
      </c>
    </row>
    <row r="516" spans="2:13" ht="12.75">
      <c r="B516" s="199"/>
      <c r="H516" s="7">
        <f>H515-B516</f>
        <v>0</v>
      </c>
      <c r="I516" s="32">
        <f>+B516/M516</f>
        <v>0</v>
      </c>
      <c r="M516" s="2">
        <v>475</v>
      </c>
    </row>
    <row r="517" spans="2:13" ht="12.75">
      <c r="B517" s="199">
        <v>1000</v>
      </c>
      <c r="C517" s="1" t="s">
        <v>560</v>
      </c>
      <c r="D517" s="22" t="s">
        <v>17</v>
      </c>
      <c r="E517" s="1" t="s">
        <v>709</v>
      </c>
      <c r="F517" s="78" t="s">
        <v>902</v>
      </c>
      <c r="G517" s="37" t="s">
        <v>62</v>
      </c>
      <c r="H517" s="7">
        <f>H516-B517</f>
        <v>-1000</v>
      </c>
      <c r="I517" s="32">
        <v>2</v>
      </c>
      <c r="K517" t="s">
        <v>715</v>
      </c>
      <c r="L517">
        <v>15</v>
      </c>
      <c r="M517" s="2">
        <v>475</v>
      </c>
    </row>
    <row r="518" spans="2:13" ht="12.75">
      <c r="B518" s="199">
        <v>1000</v>
      </c>
      <c r="C518" s="1" t="s">
        <v>560</v>
      </c>
      <c r="D518" s="22" t="s">
        <v>17</v>
      </c>
      <c r="E518" s="1" t="s">
        <v>709</v>
      </c>
      <c r="F518" s="78" t="s">
        <v>902</v>
      </c>
      <c r="G518" s="37" t="s">
        <v>64</v>
      </c>
      <c r="H518" s="7">
        <f>H517-B518</f>
        <v>-2000</v>
      </c>
      <c r="I518" s="32">
        <v>2</v>
      </c>
      <c r="K518" t="s">
        <v>715</v>
      </c>
      <c r="L518">
        <v>15</v>
      </c>
      <c r="M518" s="2">
        <v>475</v>
      </c>
    </row>
    <row r="519" spans="1:13" s="83" customFormat="1" ht="12.75">
      <c r="A519" s="21"/>
      <c r="B519" s="209">
        <f>SUM(B517:B518)</f>
        <v>2000</v>
      </c>
      <c r="C519" s="21"/>
      <c r="D519" s="21"/>
      <c r="E519" s="21" t="s">
        <v>709</v>
      </c>
      <c r="F519" s="256"/>
      <c r="G519" s="242"/>
      <c r="H519" s="81">
        <v>0</v>
      </c>
      <c r="I519" s="82">
        <f aca="true" t="shared" si="46" ref="I519:I525">+B519/M519</f>
        <v>4.2105263157894735</v>
      </c>
      <c r="M519" s="2">
        <v>475</v>
      </c>
    </row>
    <row r="520" spans="2:13" ht="12.75">
      <c r="B520" s="207"/>
      <c r="C520" s="43"/>
      <c r="D520" s="22"/>
      <c r="E520" s="43"/>
      <c r="G520" s="41"/>
      <c r="H520" s="7">
        <f>H519-B520</f>
        <v>0</v>
      </c>
      <c r="I520" s="32">
        <f t="shared" si="46"/>
        <v>0</v>
      </c>
      <c r="M520" s="2">
        <v>475</v>
      </c>
    </row>
    <row r="521" spans="2:13" ht="12.75">
      <c r="B521" s="207"/>
      <c r="C521" s="22"/>
      <c r="D521" s="22"/>
      <c r="E521" s="45"/>
      <c r="G521" s="46"/>
      <c r="H521" s="7">
        <f>H520-B521</f>
        <v>0</v>
      </c>
      <c r="I521" s="32">
        <f t="shared" si="46"/>
        <v>0</v>
      </c>
      <c r="M521" s="2">
        <v>475</v>
      </c>
    </row>
    <row r="522" spans="2:13" ht="12.75">
      <c r="B522" s="199">
        <v>2000</v>
      </c>
      <c r="C522" s="1" t="s">
        <v>736</v>
      </c>
      <c r="D522" s="22" t="s">
        <v>17</v>
      </c>
      <c r="E522" s="1" t="s">
        <v>721</v>
      </c>
      <c r="F522" s="78" t="s">
        <v>902</v>
      </c>
      <c r="G522" s="37" t="s">
        <v>64</v>
      </c>
      <c r="H522" s="7">
        <f>H521-B522</f>
        <v>-2000</v>
      </c>
      <c r="I522" s="32">
        <f t="shared" si="46"/>
        <v>4.2105263157894735</v>
      </c>
      <c r="K522" t="s">
        <v>715</v>
      </c>
      <c r="L522">
        <v>15</v>
      </c>
      <c r="M522" s="2">
        <v>475</v>
      </c>
    </row>
    <row r="523" spans="1:14" s="83" customFormat="1" ht="12.75">
      <c r="A523" s="21"/>
      <c r="B523" s="276">
        <f>SUM(B522)</f>
        <v>2000</v>
      </c>
      <c r="C523" s="243" t="s">
        <v>736</v>
      </c>
      <c r="D523" s="21"/>
      <c r="E523" s="243"/>
      <c r="F523" s="256"/>
      <c r="G523" s="28"/>
      <c r="H523" s="81">
        <v>0</v>
      </c>
      <c r="I523" s="82">
        <f t="shared" si="46"/>
        <v>4.2105263157894735</v>
      </c>
      <c r="J523" s="243"/>
      <c r="K523" s="243"/>
      <c r="L523" s="243"/>
      <c r="M523" s="2">
        <v>475</v>
      </c>
      <c r="N523" s="244"/>
    </row>
    <row r="524" spans="2:13" ht="12.75">
      <c r="B524" s="199"/>
      <c r="D524" s="22"/>
      <c r="H524" s="7">
        <f>H523-B524</f>
        <v>0</v>
      </c>
      <c r="I524" s="32">
        <f t="shared" si="46"/>
        <v>0</v>
      </c>
      <c r="M524" s="2">
        <v>475</v>
      </c>
    </row>
    <row r="525" spans="2:13" ht="12.75">
      <c r="B525" s="199"/>
      <c r="D525" s="22"/>
      <c r="H525" s="7">
        <f>H524-B525</f>
        <v>0</v>
      </c>
      <c r="I525" s="32">
        <f t="shared" si="46"/>
        <v>0</v>
      </c>
      <c r="M525" s="2">
        <v>475</v>
      </c>
    </row>
    <row r="526" spans="2:13" ht="12.75">
      <c r="B526" s="199">
        <v>1000</v>
      </c>
      <c r="C526" s="1" t="s">
        <v>747</v>
      </c>
      <c r="D526" s="22" t="s">
        <v>17</v>
      </c>
      <c r="E526" s="1" t="s">
        <v>748</v>
      </c>
      <c r="F526" s="78" t="s">
        <v>902</v>
      </c>
      <c r="G526" s="37" t="s">
        <v>62</v>
      </c>
      <c r="H526" s="7">
        <f>H525-B526</f>
        <v>-1000</v>
      </c>
      <c r="I526" s="32">
        <v>2</v>
      </c>
      <c r="K526" t="s">
        <v>715</v>
      </c>
      <c r="L526">
        <v>15</v>
      </c>
      <c r="M526" s="2">
        <v>475</v>
      </c>
    </row>
    <row r="527" spans="2:13" ht="12.75">
      <c r="B527" s="199">
        <v>1000</v>
      </c>
      <c r="C527" s="1" t="s">
        <v>747</v>
      </c>
      <c r="D527" s="22" t="s">
        <v>17</v>
      </c>
      <c r="E527" s="1" t="s">
        <v>748</v>
      </c>
      <c r="F527" s="78" t="s">
        <v>902</v>
      </c>
      <c r="G527" s="37" t="s">
        <v>64</v>
      </c>
      <c r="H527" s="7">
        <f>H526-B527</f>
        <v>-2000</v>
      </c>
      <c r="I527" s="32">
        <v>2</v>
      </c>
      <c r="K527" t="s">
        <v>715</v>
      </c>
      <c r="L527">
        <v>15</v>
      </c>
      <c r="M527" s="2">
        <v>475</v>
      </c>
    </row>
    <row r="528" spans="1:13" s="83" customFormat="1" ht="12.75">
      <c r="A528" s="21"/>
      <c r="B528" s="209">
        <f>SUM(B526:B527)</f>
        <v>2000</v>
      </c>
      <c r="C528" s="21"/>
      <c r="D528" s="21"/>
      <c r="E528" s="21" t="s">
        <v>748</v>
      </c>
      <c r="F528" s="256"/>
      <c r="G528" s="28"/>
      <c r="H528" s="81">
        <v>0</v>
      </c>
      <c r="I528" s="82">
        <f aca="true" t="shared" si="47" ref="I528:I534">+B528/M528</f>
        <v>4.2105263157894735</v>
      </c>
      <c r="M528" s="2">
        <v>475</v>
      </c>
    </row>
    <row r="529" spans="2:13" ht="12.75">
      <c r="B529" s="199"/>
      <c r="D529" s="22"/>
      <c r="H529" s="7">
        <f>H528-B529</f>
        <v>0</v>
      </c>
      <c r="I529" s="32">
        <f t="shared" si="47"/>
        <v>0</v>
      </c>
      <c r="M529" s="2">
        <v>475</v>
      </c>
    </row>
    <row r="530" spans="2:13" ht="12.75">
      <c r="B530" s="199"/>
      <c r="D530" s="22"/>
      <c r="H530" s="7">
        <f>H529-B530</f>
        <v>0</v>
      </c>
      <c r="I530" s="32">
        <f t="shared" si="47"/>
        <v>0</v>
      </c>
      <c r="M530" s="2">
        <v>475</v>
      </c>
    </row>
    <row r="531" spans="2:13" ht="12.75">
      <c r="B531" s="199"/>
      <c r="D531" s="22"/>
      <c r="H531" s="7">
        <f>H530-B531</f>
        <v>0</v>
      </c>
      <c r="I531" s="32">
        <f t="shared" si="47"/>
        <v>0</v>
      </c>
      <c r="M531" s="2">
        <v>475</v>
      </c>
    </row>
    <row r="532" spans="2:13" ht="12.75">
      <c r="B532" s="199"/>
      <c r="D532" s="22"/>
      <c r="H532" s="7">
        <f>H531-B532</f>
        <v>0</v>
      </c>
      <c r="I532" s="32">
        <f t="shared" si="47"/>
        <v>0</v>
      </c>
      <c r="M532" s="2">
        <v>475</v>
      </c>
    </row>
    <row r="533" spans="1:13" s="83" customFormat="1" ht="12.75">
      <c r="A533" s="21"/>
      <c r="B533" s="209">
        <f>+B542+B551+B558+B565+B570</f>
        <v>41100</v>
      </c>
      <c r="C533" s="238" t="s">
        <v>906</v>
      </c>
      <c r="D533" s="239" t="s">
        <v>907</v>
      </c>
      <c r="E533" s="238" t="s">
        <v>779</v>
      </c>
      <c r="F533" s="261" t="s">
        <v>908</v>
      </c>
      <c r="G533" s="240" t="s">
        <v>781</v>
      </c>
      <c r="H533" s="104"/>
      <c r="I533" s="82">
        <f t="shared" si="47"/>
        <v>86.52631578947368</v>
      </c>
      <c r="J533" s="82"/>
      <c r="K533" s="82"/>
      <c r="M533" s="2">
        <v>475</v>
      </c>
    </row>
    <row r="534" spans="2:13" ht="12.75">
      <c r="B534" s="199"/>
      <c r="D534" s="22"/>
      <c r="H534" s="7">
        <f aca="true" t="shared" si="48" ref="H534:H541">H533-B534</f>
        <v>0</v>
      </c>
      <c r="I534" s="32">
        <f t="shared" si="47"/>
        <v>0</v>
      </c>
      <c r="M534" s="2">
        <v>475</v>
      </c>
    </row>
    <row r="535" spans="2:13" ht="12.75">
      <c r="B535" s="199">
        <v>3000</v>
      </c>
      <c r="C535" s="22" t="s">
        <v>0</v>
      </c>
      <c r="D535" s="1" t="s">
        <v>28</v>
      </c>
      <c r="E535" s="1" t="s">
        <v>782</v>
      </c>
      <c r="F535" s="78" t="s">
        <v>909</v>
      </c>
      <c r="G535" s="37" t="s">
        <v>103</v>
      </c>
      <c r="H535" s="7">
        <f t="shared" si="48"/>
        <v>-3000</v>
      </c>
      <c r="I535" s="32">
        <v>6</v>
      </c>
      <c r="K535" t="s">
        <v>33</v>
      </c>
      <c r="L535">
        <v>16</v>
      </c>
      <c r="M535" s="2">
        <v>475</v>
      </c>
    </row>
    <row r="536" spans="2:13" ht="12.75">
      <c r="B536" s="199">
        <v>3000</v>
      </c>
      <c r="C536" s="22" t="s">
        <v>0</v>
      </c>
      <c r="D536" s="1" t="s">
        <v>28</v>
      </c>
      <c r="E536" s="1" t="s">
        <v>782</v>
      </c>
      <c r="F536" s="78" t="s">
        <v>910</v>
      </c>
      <c r="G536" s="37" t="s">
        <v>62</v>
      </c>
      <c r="H536" s="7">
        <f t="shared" si="48"/>
        <v>-6000</v>
      </c>
      <c r="I536" s="32">
        <v>6</v>
      </c>
      <c r="K536" t="s">
        <v>33</v>
      </c>
      <c r="L536">
        <v>16</v>
      </c>
      <c r="M536" s="2">
        <v>475</v>
      </c>
    </row>
    <row r="537" spans="2:13" ht="12.75">
      <c r="B537" s="199">
        <v>3000</v>
      </c>
      <c r="C537" s="22" t="s">
        <v>0</v>
      </c>
      <c r="D537" s="1" t="s">
        <v>28</v>
      </c>
      <c r="E537" s="1" t="s">
        <v>782</v>
      </c>
      <c r="F537" s="78" t="s">
        <v>911</v>
      </c>
      <c r="G537" s="37" t="s">
        <v>64</v>
      </c>
      <c r="H537" s="7">
        <f t="shared" si="48"/>
        <v>-9000</v>
      </c>
      <c r="I537" s="32">
        <v>6</v>
      </c>
      <c r="K537" t="s">
        <v>33</v>
      </c>
      <c r="L537">
        <v>16</v>
      </c>
      <c r="M537" s="2">
        <v>475</v>
      </c>
    </row>
    <row r="538" spans="2:13" ht="12.75">
      <c r="B538" s="199">
        <v>3000</v>
      </c>
      <c r="C538" s="22" t="s">
        <v>0</v>
      </c>
      <c r="D538" s="1" t="s">
        <v>28</v>
      </c>
      <c r="E538" s="1" t="s">
        <v>769</v>
      </c>
      <c r="F538" s="78" t="s">
        <v>912</v>
      </c>
      <c r="G538" s="37" t="s">
        <v>64</v>
      </c>
      <c r="H538" s="7">
        <f t="shared" si="48"/>
        <v>-12000</v>
      </c>
      <c r="I538" s="32">
        <v>6</v>
      </c>
      <c r="K538" t="s">
        <v>33</v>
      </c>
      <c r="L538">
        <v>16</v>
      </c>
      <c r="M538" s="2">
        <v>475</v>
      </c>
    </row>
    <row r="539" spans="2:13" ht="12.75">
      <c r="B539" s="199">
        <v>3000</v>
      </c>
      <c r="C539" s="22" t="s">
        <v>0</v>
      </c>
      <c r="D539" s="1" t="s">
        <v>28</v>
      </c>
      <c r="E539" s="1" t="s">
        <v>782</v>
      </c>
      <c r="F539" s="78" t="s">
        <v>913</v>
      </c>
      <c r="G539" s="37" t="s">
        <v>70</v>
      </c>
      <c r="H539" s="7">
        <f t="shared" si="48"/>
        <v>-15000</v>
      </c>
      <c r="I539" s="32">
        <v>6</v>
      </c>
      <c r="K539" t="s">
        <v>33</v>
      </c>
      <c r="L539">
        <v>16</v>
      </c>
      <c r="M539" s="2">
        <v>475</v>
      </c>
    </row>
    <row r="540" spans="2:13" ht="12.75">
      <c r="B540" s="199">
        <v>3000</v>
      </c>
      <c r="C540" s="22" t="s">
        <v>0</v>
      </c>
      <c r="D540" s="1" t="s">
        <v>28</v>
      </c>
      <c r="E540" s="1" t="s">
        <v>769</v>
      </c>
      <c r="F540" s="78" t="s">
        <v>914</v>
      </c>
      <c r="G540" s="37" t="s">
        <v>70</v>
      </c>
      <c r="H540" s="7">
        <f t="shared" si="48"/>
        <v>-18000</v>
      </c>
      <c r="I540" s="32">
        <v>6</v>
      </c>
      <c r="K540" t="s">
        <v>33</v>
      </c>
      <c r="L540">
        <v>16</v>
      </c>
      <c r="M540" s="2">
        <v>475</v>
      </c>
    </row>
    <row r="541" spans="2:13" ht="12.75">
      <c r="B541" s="199">
        <v>3000</v>
      </c>
      <c r="C541" s="22" t="s">
        <v>0</v>
      </c>
      <c r="D541" s="1" t="s">
        <v>28</v>
      </c>
      <c r="E541" s="1" t="s">
        <v>782</v>
      </c>
      <c r="F541" s="78" t="s">
        <v>915</v>
      </c>
      <c r="G541" s="37" t="s">
        <v>72</v>
      </c>
      <c r="H541" s="7">
        <f t="shared" si="48"/>
        <v>-21000</v>
      </c>
      <c r="I541" s="32">
        <v>6</v>
      </c>
      <c r="K541" t="s">
        <v>33</v>
      </c>
      <c r="L541">
        <v>16</v>
      </c>
      <c r="M541" s="2">
        <v>475</v>
      </c>
    </row>
    <row r="542" spans="1:13" s="83" customFormat="1" ht="12.75">
      <c r="A542" s="21"/>
      <c r="B542" s="209">
        <f>SUM(B535:B541)</f>
        <v>21000</v>
      </c>
      <c r="C542" s="21" t="s">
        <v>0</v>
      </c>
      <c r="D542" s="21"/>
      <c r="E542" s="21"/>
      <c r="F542" s="256"/>
      <c r="G542" s="28"/>
      <c r="H542" s="81">
        <v>0</v>
      </c>
      <c r="I542" s="82">
        <f aca="true" t="shared" si="49" ref="I542:I553">+B542/M542</f>
        <v>44.21052631578947</v>
      </c>
      <c r="M542" s="2">
        <v>475</v>
      </c>
    </row>
    <row r="543" spans="2:13" ht="12.75">
      <c r="B543" s="199"/>
      <c r="D543" s="22"/>
      <c r="H543" s="7">
        <f aca="true" t="shared" si="50" ref="H543:H550">H542-B543</f>
        <v>0</v>
      </c>
      <c r="I543" s="32">
        <f t="shared" si="49"/>
        <v>0</v>
      </c>
      <c r="M543" s="2">
        <v>475</v>
      </c>
    </row>
    <row r="544" spans="2:13" ht="12.75">
      <c r="B544" s="199"/>
      <c r="D544" s="22"/>
      <c r="H544" s="7">
        <f t="shared" si="50"/>
        <v>0</v>
      </c>
      <c r="I544" s="32">
        <f t="shared" si="49"/>
        <v>0</v>
      </c>
      <c r="M544" s="2">
        <v>475</v>
      </c>
    </row>
    <row r="545" spans="2:13" ht="12.75">
      <c r="B545" s="199">
        <v>800</v>
      </c>
      <c r="C545" s="1" t="s">
        <v>839</v>
      </c>
      <c r="D545" s="22" t="s">
        <v>17</v>
      </c>
      <c r="E545" s="1" t="s">
        <v>721</v>
      </c>
      <c r="F545" s="78" t="s">
        <v>916</v>
      </c>
      <c r="G545" s="37" t="s">
        <v>103</v>
      </c>
      <c r="H545" s="7">
        <f t="shared" si="50"/>
        <v>-800</v>
      </c>
      <c r="I545" s="32">
        <f t="shared" si="49"/>
        <v>1.6842105263157894</v>
      </c>
      <c r="K545" t="s">
        <v>782</v>
      </c>
      <c r="L545">
        <v>16</v>
      </c>
      <c r="M545" s="2">
        <v>475</v>
      </c>
    </row>
    <row r="546" spans="2:13" ht="12.75">
      <c r="B546" s="199">
        <v>1000</v>
      </c>
      <c r="C546" s="1" t="s">
        <v>917</v>
      </c>
      <c r="D546" s="22" t="s">
        <v>17</v>
      </c>
      <c r="E546" s="1" t="s">
        <v>721</v>
      </c>
      <c r="F546" s="78" t="s">
        <v>916</v>
      </c>
      <c r="G546" s="37" t="s">
        <v>62</v>
      </c>
      <c r="H546" s="7">
        <f t="shared" si="50"/>
        <v>-1800</v>
      </c>
      <c r="I546" s="32">
        <f t="shared" si="49"/>
        <v>2.1052631578947367</v>
      </c>
      <c r="K546" t="s">
        <v>782</v>
      </c>
      <c r="L546">
        <v>16</v>
      </c>
      <c r="M546" s="2">
        <v>475</v>
      </c>
    </row>
    <row r="547" spans="2:13" ht="12.75">
      <c r="B547" s="199">
        <v>1000</v>
      </c>
      <c r="C547" s="1" t="s">
        <v>918</v>
      </c>
      <c r="D547" s="22" t="s">
        <v>17</v>
      </c>
      <c r="E547" s="1" t="s">
        <v>721</v>
      </c>
      <c r="F547" s="78" t="s">
        <v>916</v>
      </c>
      <c r="G547" s="37" t="s">
        <v>62</v>
      </c>
      <c r="H547" s="7">
        <f t="shared" si="50"/>
        <v>-2800</v>
      </c>
      <c r="I547" s="32">
        <f t="shared" si="49"/>
        <v>2.1052631578947367</v>
      </c>
      <c r="K547" t="s">
        <v>782</v>
      </c>
      <c r="L547">
        <v>16</v>
      </c>
      <c r="M547" s="2">
        <v>475</v>
      </c>
    </row>
    <row r="548" spans="2:13" ht="12.75">
      <c r="B548" s="199">
        <v>1000</v>
      </c>
      <c r="C548" s="1" t="s">
        <v>919</v>
      </c>
      <c r="D548" s="22" t="s">
        <v>17</v>
      </c>
      <c r="E548" s="1" t="s">
        <v>721</v>
      </c>
      <c r="F548" s="78" t="s">
        <v>916</v>
      </c>
      <c r="G548" s="37" t="s">
        <v>64</v>
      </c>
      <c r="H548" s="7">
        <f t="shared" si="50"/>
        <v>-3800</v>
      </c>
      <c r="I548" s="32">
        <f t="shared" si="49"/>
        <v>2.1052631578947367</v>
      </c>
      <c r="K548" t="s">
        <v>782</v>
      </c>
      <c r="L548">
        <v>16</v>
      </c>
      <c r="M548" s="2">
        <v>475</v>
      </c>
    </row>
    <row r="549" spans="2:13" ht="12.75">
      <c r="B549" s="199">
        <v>1000</v>
      </c>
      <c r="C549" s="1" t="s">
        <v>920</v>
      </c>
      <c r="D549" s="22" t="s">
        <v>17</v>
      </c>
      <c r="E549" s="1" t="s">
        <v>721</v>
      </c>
      <c r="F549" s="78" t="s">
        <v>916</v>
      </c>
      <c r="G549" s="37" t="s">
        <v>64</v>
      </c>
      <c r="H549" s="7">
        <f t="shared" si="50"/>
        <v>-4800</v>
      </c>
      <c r="I549" s="32">
        <f t="shared" si="49"/>
        <v>2.1052631578947367</v>
      </c>
      <c r="K549" t="s">
        <v>782</v>
      </c>
      <c r="L549">
        <v>16</v>
      </c>
      <c r="M549" s="2">
        <v>475</v>
      </c>
    </row>
    <row r="550" spans="2:13" ht="12.75">
      <c r="B550" s="199">
        <v>800</v>
      </c>
      <c r="C550" s="1" t="s">
        <v>841</v>
      </c>
      <c r="D550" s="22" t="s">
        <v>17</v>
      </c>
      <c r="E550" s="1" t="s">
        <v>721</v>
      </c>
      <c r="F550" s="78" t="s">
        <v>916</v>
      </c>
      <c r="G550" s="37" t="s">
        <v>66</v>
      </c>
      <c r="H550" s="7">
        <f t="shared" si="50"/>
        <v>-5600</v>
      </c>
      <c r="I550" s="32">
        <f t="shared" si="49"/>
        <v>1.6842105263157894</v>
      </c>
      <c r="K550" t="s">
        <v>782</v>
      </c>
      <c r="L550">
        <v>16</v>
      </c>
      <c r="M550" s="2">
        <v>475</v>
      </c>
    </row>
    <row r="551" spans="1:13" s="83" customFormat="1" ht="12.75">
      <c r="A551" s="21"/>
      <c r="B551" s="209">
        <f>SUM(B545:B550)</f>
        <v>5600</v>
      </c>
      <c r="C551" s="21" t="s">
        <v>708</v>
      </c>
      <c r="D551" s="21"/>
      <c r="E551" s="21"/>
      <c r="F551" s="256"/>
      <c r="G551" s="28"/>
      <c r="H551" s="81">
        <v>0</v>
      </c>
      <c r="I551" s="82">
        <f t="shared" si="49"/>
        <v>11.789473684210526</v>
      </c>
      <c r="M551" s="2">
        <v>475</v>
      </c>
    </row>
    <row r="552" spans="2:13" ht="12.75">
      <c r="B552" s="199"/>
      <c r="D552" s="22"/>
      <c r="H552" s="7">
        <f aca="true" t="shared" si="51" ref="H552:H557">H551-B552</f>
        <v>0</v>
      </c>
      <c r="I552" s="32">
        <f t="shared" si="49"/>
        <v>0</v>
      </c>
      <c r="M552" s="2">
        <v>475</v>
      </c>
    </row>
    <row r="553" spans="2:13" ht="12.75">
      <c r="B553" s="199"/>
      <c r="D553" s="22"/>
      <c r="H553" s="7">
        <f t="shared" si="51"/>
        <v>0</v>
      </c>
      <c r="I553" s="32">
        <f t="shared" si="49"/>
        <v>0</v>
      </c>
      <c r="M553" s="2">
        <v>475</v>
      </c>
    </row>
    <row r="554" spans="2:13" ht="12.75">
      <c r="B554" s="199">
        <v>1400</v>
      </c>
      <c r="C554" s="1" t="s">
        <v>560</v>
      </c>
      <c r="D554" s="22" t="s">
        <v>17</v>
      </c>
      <c r="E554" s="1" t="s">
        <v>709</v>
      </c>
      <c r="F554" s="78" t="s">
        <v>916</v>
      </c>
      <c r="G554" s="37" t="s">
        <v>103</v>
      </c>
      <c r="H554" s="7">
        <f t="shared" si="51"/>
        <v>-1400</v>
      </c>
      <c r="I554" s="32">
        <v>2.8</v>
      </c>
      <c r="K554" t="s">
        <v>782</v>
      </c>
      <c r="L554">
        <v>16</v>
      </c>
      <c r="M554" s="2">
        <v>475</v>
      </c>
    </row>
    <row r="555" spans="2:13" ht="12.75">
      <c r="B555" s="199">
        <v>1500</v>
      </c>
      <c r="C555" s="1" t="s">
        <v>560</v>
      </c>
      <c r="D555" s="22" t="s">
        <v>17</v>
      </c>
      <c r="E555" s="1" t="s">
        <v>709</v>
      </c>
      <c r="F555" s="78" t="s">
        <v>916</v>
      </c>
      <c r="G555" s="37" t="s">
        <v>62</v>
      </c>
      <c r="H555" s="7">
        <f t="shared" si="51"/>
        <v>-2900</v>
      </c>
      <c r="I555" s="32">
        <v>3</v>
      </c>
      <c r="K555" t="s">
        <v>782</v>
      </c>
      <c r="L555">
        <v>16</v>
      </c>
      <c r="M555" s="2">
        <v>475</v>
      </c>
    </row>
    <row r="556" spans="1:13" ht="12.75">
      <c r="A556" s="45"/>
      <c r="B556" s="207">
        <v>1300</v>
      </c>
      <c r="C556" s="43" t="s">
        <v>560</v>
      </c>
      <c r="D556" s="45" t="s">
        <v>17</v>
      </c>
      <c r="E556" s="45" t="s">
        <v>709</v>
      </c>
      <c r="F556" s="78" t="s">
        <v>916</v>
      </c>
      <c r="G556" s="46" t="s">
        <v>64</v>
      </c>
      <c r="H556" s="7">
        <f t="shared" si="51"/>
        <v>-4200</v>
      </c>
      <c r="I556" s="245">
        <v>2.6</v>
      </c>
      <c r="J556" s="246"/>
      <c r="K556" s="205" t="s">
        <v>782</v>
      </c>
      <c r="L556">
        <v>16</v>
      </c>
      <c r="M556" s="2">
        <v>475</v>
      </c>
    </row>
    <row r="557" spans="2:13" ht="12.75">
      <c r="B557" s="199">
        <v>1300</v>
      </c>
      <c r="C557" s="1" t="s">
        <v>560</v>
      </c>
      <c r="D557" s="22" t="s">
        <v>17</v>
      </c>
      <c r="E557" s="1" t="s">
        <v>709</v>
      </c>
      <c r="F557" s="78" t="s">
        <v>916</v>
      </c>
      <c r="G557" s="37" t="s">
        <v>66</v>
      </c>
      <c r="H557" s="7">
        <f t="shared" si="51"/>
        <v>-5500</v>
      </c>
      <c r="I557" s="32">
        <v>2.6</v>
      </c>
      <c r="K557" t="s">
        <v>782</v>
      </c>
      <c r="L557">
        <v>16</v>
      </c>
      <c r="M557" s="2">
        <v>475</v>
      </c>
    </row>
    <row r="558" spans="1:13" s="83" customFormat="1" ht="12.75">
      <c r="A558" s="21"/>
      <c r="B558" s="209">
        <f>SUM(B554:B557)</f>
        <v>5500</v>
      </c>
      <c r="C558" s="21"/>
      <c r="D558" s="21"/>
      <c r="E558" s="21" t="s">
        <v>709</v>
      </c>
      <c r="F558" s="256"/>
      <c r="G558" s="28"/>
      <c r="H558" s="81">
        <v>0</v>
      </c>
      <c r="I558" s="82">
        <f>+B558/M558</f>
        <v>11.578947368421053</v>
      </c>
      <c r="M558" s="2">
        <v>475</v>
      </c>
    </row>
    <row r="559" spans="2:13" ht="12.75">
      <c r="B559" s="199"/>
      <c r="D559" s="22"/>
      <c r="H559" s="7">
        <v>0</v>
      </c>
      <c r="I559" s="32">
        <f>+B559/M559</f>
        <v>0</v>
      </c>
      <c r="M559" s="2">
        <v>475</v>
      </c>
    </row>
    <row r="560" spans="2:13" ht="12.75">
      <c r="B560" s="199"/>
      <c r="D560" s="22"/>
      <c r="H560" s="7">
        <f>H559-B560</f>
        <v>0</v>
      </c>
      <c r="I560" s="32">
        <f>+B560/M560</f>
        <v>0</v>
      </c>
      <c r="M560" s="2">
        <v>475</v>
      </c>
    </row>
    <row r="561" spans="1:13" s="53" customFormat="1" ht="12.75">
      <c r="A561" s="1"/>
      <c r="B561" s="199">
        <v>2000</v>
      </c>
      <c r="C561" s="1" t="s">
        <v>736</v>
      </c>
      <c r="D561" s="22" t="s">
        <v>17</v>
      </c>
      <c r="E561" s="1" t="s">
        <v>721</v>
      </c>
      <c r="F561" s="78" t="s">
        <v>916</v>
      </c>
      <c r="G561" s="37" t="s">
        <v>103</v>
      </c>
      <c r="H561" s="7">
        <f>H560-B561</f>
        <v>-2000</v>
      </c>
      <c r="I561" s="32">
        <v>4</v>
      </c>
      <c r="J561"/>
      <c r="K561" t="s">
        <v>782</v>
      </c>
      <c r="L561">
        <v>16</v>
      </c>
      <c r="M561" s="2">
        <v>475</v>
      </c>
    </row>
    <row r="562" spans="2:13" ht="12.75">
      <c r="B562" s="199">
        <v>2000</v>
      </c>
      <c r="C562" s="1" t="s">
        <v>736</v>
      </c>
      <c r="D562" s="22" t="s">
        <v>17</v>
      </c>
      <c r="E562" s="1" t="s">
        <v>721</v>
      </c>
      <c r="F562" s="78" t="s">
        <v>916</v>
      </c>
      <c r="G562" s="37" t="s">
        <v>62</v>
      </c>
      <c r="H562" s="7">
        <f>H561-B562</f>
        <v>-4000</v>
      </c>
      <c r="I562" s="32">
        <v>4</v>
      </c>
      <c r="K562" t="s">
        <v>782</v>
      </c>
      <c r="L562">
        <v>16</v>
      </c>
      <c r="M562" s="2">
        <v>475</v>
      </c>
    </row>
    <row r="563" spans="2:13" ht="12.75">
      <c r="B563" s="199">
        <v>2000</v>
      </c>
      <c r="C563" s="1" t="s">
        <v>736</v>
      </c>
      <c r="D563" s="22" t="s">
        <v>17</v>
      </c>
      <c r="E563" s="1" t="s">
        <v>721</v>
      </c>
      <c r="F563" s="78" t="s">
        <v>916</v>
      </c>
      <c r="G563" s="37" t="s">
        <v>64</v>
      </c>
      <c r="H563" s="7">
        <f>H562-B563</f>
        <v>-6000</v>
      </c>
      <c r="I563" s="32">
        <v>4</v>
      </c>
      <c r="K563" t="s">
        <v>782</v>
      </c>
      <c r="L563">
        <v>16</v>
      </c>
      <c r="M563" s="2">
        <v>475</v>
      </c>
    </row>
    <row r="564" spans="2:13" ht="12.75">
      <c r="B564" s="199">
        <v>2000</v>
      </c>
      <c r="C564" s="1" t="s">
        <v>736</v>
      </c>
      <c r="D564" s="22" t="s">
        <v>17</v>
      </c>
      <c r="E564" s="1" t="s">
        <v>721</v>
      </c>
      <c r="F564" s="78" t="s">
        <v>916</v>
      </c>
      <c r="G564" s="37" t="s">
        <v>66</v>
      </c>
      <c r="H564" s="7">
        <f>H563-B564</f>
        <v>-8000</v>
      </c>
      <c r="I564" s="32">
        <v>4</v>
      </c>
      <c r="K564" t="s">
        <v>782</v>
      </c>
      <c r="L564">
        <v>16</v>
      </c>
      <c r="M564" s="2">
        <v>475</v>
      </c>
    </row>
    <row r="565" spans="1:13" s="83" customFormat="1" ht="12.75">
      <c r="A565" s="21"/>
      <c r="B565" s="209">
        <f>SUM(B561:B564)</f>
        <v>8000</v>
      </c>
      <c r="C565" s="21" t="s">
        <v>736</v>
      </c>
      <c r="D565" s="21"/>
      <c r="E565" s="21"/>
      <c r="F565" s="256"/>
      <c r="G565" s="28"/>
      <c r="H565" s="81">
        <v>0</v>
      </c>
      <c r="I565" s="82">
        <f>+B565/M565</f>
        <v>16.842105263157894</v>
      </c>
      <c r="M565" s="2">
        <v>475</v>
      </c>
    </row>
    <row r="566" spans="2:13" ht="12.75">
      <c r="B566" s="199"/>
      <c r="D566" s="22"/>
      <c r="H566" s="7">
        <f>H565-B566</f>
        <v>0</v>
      </c>
      <c r="I566" s="32">
        <f>+B566/M566</f>
        <v>0</v>
      </c>
      <c r="M566" s="2">
        <v>475</v>
      </c>
    </row>
    <row r="567" spans="2:13" ht="12.75">
      <c r="B567" s="199"/>
      <c r="D567" s="22"/>
      <c r="H567" s="7">
        <f>H566-B567</f>
        <v>0</v>
      </c>
      <c r="I567" s="32">
        <f>+B567/M567</f>
        <v>0</v>
      </c>
      <c r="M567" s="2">
        <v>475</v>
      </c>
    </row>
    <row r="568" spans="2:13" ht="12.75">
      <c r="B568" s="199">
        <v>500</v>
      </c>
      <c r="C568" s="1" t="s">
        <v>747</v>
      </c>
      <c r="D568" s="22" t="s">
        <v>17</v>
      </c>
      <c r="E568" s="1" t="s">
        <v>799</v>
      </c>
      <c r="F568" s="78" t="s">
        <v>916</v>
      </c>
      <c r="G568" s="37" t="s">
        <v>62</v>
      </c>
      <c r="H568" s="7">
        <f>H567-B568</f>
        <v>-500</v>
      </c>
      <c r="I568" s="32">
        <v>1</v>
      </c>
      <c r="K568" t="s">
        <v>782</v>
      </c>
      <c r="L568">
        <v>16</v>
      </c>
      <c r="M568" s="2">
        <v>475</v>
      </c>
    </row>
    <row r="569" spans="2:13" ht="12.75">
      <c r="B569" s="199">
        <v>500</v>
      </c>
      <c r="C569" s="1" t="s">
        <v>747</v>
      </c>
      <c r="D569" s="22" t="s">
        <v>17</v>
      </c>
      <c r="E569" s="1" t="s">
        <v>799</v>
      </c>
      <c r="F569" s="78" t="s">
        <v>916</v>
      </c>
      <c r="G569" s="37" t="s">
        <v>64</v>
      </c>
      <c r="H569" s="7">
        <f>H568-B569</f>
        <v>-1000</v>
      </c>
      <c r="I569" s="32">
        <v>1</v>
      </c>
      <c r="K569" t="s">
        <v>782</v>
      </c>
      <c r="L569">
        <v>16</v>
      </c>
      <c r="M569" s="2">
        <v>475</v>
      </c>
    </row>
    <row r="570" spans="1:13" s="83" customFormat="1" ht="12.75">
      <c r="A570" s="21"/>
      <c r="B570" s="209">
        <f>SUM(B568:B569)</f>
        <v>1000</v>
      </c>
      <c r="C570" s="21"/>
      <c r="D570" s="21"/>
      <c r="E570" s="21" t="s">
        <v>748</v>
      </c>
      <c r="F570" s="256"/>
      <c r="G570" s="28"/>
      <c r="H570" s="81">
        <v>0</v>
      </c>
      <c r="I570" s="82">
        <f aca="true" t="shared" si="52" ref="I570:I576">+B570/M570</f>
        <v>2.1052631578947367</v>
      </c>
      <c r="M570" s="2">
        <v>475</v>
      </c>
    </row>
    <row r="571" spans="2:13" ht="12.75">
      <c r="B571" s="199"/>
      <c r="D571" s="22"/>
      <c r="H571" s="7">
        <f>H570-B571</f>
        <v>0</v>
      </c>
      <c r="I571" s="32">
        <f t="shared" si="52"/>
        <v>0</v>
      </c>
      <c r="M571" s="2">
        <v>475</v>
      </c>
    </row>
    <row r="572" spans="2:13" ht="12.75">
      <c r="B572" s="199"/>
      <c r="D572" s="22"/>
      <c r="H572" s="7">
        <f>H571-B572</f>
        <v>0</v>
      </c>
      <c r="I572" s="32">
        <f t="shared" si="52"/>
        <v>0</v>
      </c>
      <c r="M572" s="2">
        <v>475</v>
      </c>
    </row>
    <row r="573" spans="2:13" ht="12.75">
      <c r="B573" s="199"/>
      <c r="H573" s="7">
        <f>H572-B573</f>
        <v>0</v>
      </c>
      <c r="I573" s="32">
        <f t="shared" si="52"/>
        <v>0</v>
      </c>
      <c r="M573" s="2">
        <v>475</v>
      </c>
    </row>
    <row r="574" spans="2:13" ht="12.75">
      <c r="B574" s="199"/>
      <c r="H574" s="7">
        <f>H573-B574</f>
        <v>0</v>
      </c>
      <c r="I574" s="32">
        <f t="shared" si="52"/>
        <v>0</v>
      </c>
      <c r="M574" s="2">
        <v>475</v>
      </c>
    </row>
    <row r="575" spans="1:13" s="83" customFormat="1" ht="12.75">
      <c r="A575" s="21"/>
      <c r="B575" s="209">
        <f>+B579+B584+B589+B593+B598+B603</f>
        <v>28200</v>
      </c>
      <c r="C575" s="238" t="s">
        <v>921</v>
      </c>
      <c r="D575" s="239" t="s">
        <v>922</v>
      </c>
      <c r="E575" s="238" t="s">
        <v>812</v>
      </c>
      <c r="F575" s="261" t="s">
        <v>923</v>
      </c>
      <c r="G575" s="240" t="s">
        <v>740</v>
      </c>
      <c r="H575" s="104"/>
      <c r="I575" s="82">
        <f t="shared" si="52"/>
        <v>59.36842105263158</v>
      </c>
      <c r="J575" s="82"/>
      <c r="K575" s="82"/>
      <c r="M575" s="2">
        <v>475</v>
      </c>
    </row>
    <row r="576" spans="2:13" ht="12.75">
      <c r="B576" s="199"/>
      <c r="H576" s="7">
        <f>H575-B576</f>
        <v>0</v>
      </c>
      <c r="I576" s="32">
        <f t="shared" si="52"/>
        <v>0</v>
      </c>
      <c r="M576" s="2">
        <v>475</v>
      </c>
    </row>
    <row r="577" spans="2:13" ht="12.75">
      <c r="B577" s="199">
        <v>2500</v>
      </c>
      <c r="C577" s="22" t="s">
        <v>0</v>
      </c>
      <c r="D577" s="1" t="s">
        <v>28</v>
      </c>
      <c r="E577" s="1" t="s">
        <v>767</v>
      </c>
      <c r="F577" s="78" t="s">
        <v>924</v>
      </c>
      <c r="G577" s="37" t="s">
        <v>62</v>
      </c>
      <c r="H577" s="7">
        <f>H576-B577</f>
        <v>-2500</v>
      </c>
      <c r="I577" s="32">
        <v>5</v>
      </c>
      <c r="K577" t="s">
        <v>33</v>
      </c>
      <c r="L577">
        <v>17</v>
      </c>
      <c r="M577" s="2">
        <v>475</v>
      </c>
    </row>
    <row r="578" spans="2:13" ht="12.75">
      <c r="B578" s="207">
        <v>5000</v>
      </c>
      <c r="C578" s="22" t="s">
        <v>0</v>
      </c>
      <c r="D578" s="1" t="s">
        <v>28</v>
      </c>
      <c r="E578" s="1" t="s">
        <v>767</v>
      </c>
      <c r="F578" s="78" t="s">
        <v>925</v>
      </c>
      <c r="G578" s="37" t="s">
        <v>64</v>
      </c>
      <c r="H578" s="7">
        <f>H577-B578</f>
        <v>-7500</v>
      </c>
      <c r="I578" s="32">
        <v>10</v>
      </c>
      <c r="K578" t="s">
        <v>33</v>
      </c>
      <c r="L578">
        <v>17</v>
      </c>
      <c r="M578" s="2">
        <v>475</v>
      </c>
    </row>
    <row r="579" spans="1:13" s="83" customFormat="1" ht="12.75">
      <c r="A579" s="21"/>
      <c r="B579" s="209">
        <f>SUM(B577:B578)</f>
        <v>7500</v>
      </c>
      <c r="C579" s="21" t="s">
        <v>0</v>
      </c>
      <c r="D579" s="21"/>
      <c r="E579" s="21"/>
      <c r="F579" s="256"/>
      <c r="G579" s="28"/>
      <c r="H579" s="81">
        <v>0</v>
      </c>
      <c r="I579" s="82">
        <f aca="true" t="shared" si="53" ref="I579:I586">+B579/M579</f>
        <v>15.789473684210526</v>
      </c>
      <c r="M579" s="2">
        <v>475</v>
      </c>
    </row>
    <row r="580" spans="2:13" ht="12.75">
      <c r="B580" s="199"/>
      <c r="H580" s="7">
        <f>H579-B580</f>
        <v>0</v>
      </c>
      <c r="I580" s="32">
        <f t="shared" si="53"/>
        <v>0</v>
      </c>
      <c r="M580" s="2">
        <v>475</v>
      </c>
    </row>
    <row r="581" spans="2:13" ht="12.75">
      <c r="B581" s="199"/>
      <c r="H581" s="7">
        <f>H580-B581</f>
        <v>0</v>
      </c>
      <c r="I581" s="32">
        <f t="shared" si="53"/>
        <v>0</v>
      </c>
      <c r="M581" s="2">
        <v>475</v>
      </c>
    </row>
    <row r="582" spans="2:13" ht="12.75">
      <c r="B582" s="199">
        <v>2500</v>
      </c>
      <c r="C582" s="1" t="s">
        <v>820</v>
      </c>
      <c r="D582" s="22" t="s">
        <v>17</v>
      </c>
      <c r="E582" s="1" t="s">
        <v>721</v>
      </c>
      <c r="F582" s="78" t="s">
        <v>926</v>
      </c>
      <c r="G582" s="37" t="s">
        <v>62</v>
      </c>
      <c r="H582" s="7">
        <f>H581-B582</f>
        <v>-2500</v>
      </c>
      <c r="I582" s="32">
        <f t="shared" si="53"/>
        <v>5.2631578947368425</v>
      </c>
      <c r="K582" t="s">
        <v>767</v>
      </c>
      <c r="L582">
        <v>17</v>
      </c>
      <c r="M582" s="2">
        <v>475</v>
      </c>
    </row>
    <row r="583" spans="2:13" ht="12.75">
      <c r="B583" s="199">
        <v>2500</v>
      </c>
      <c r="C583" s="1" t="s">
        <v>825</v>
      </c>
      <c r="D583" s="22" t="s">
        <v>17</v>
      </c>
      <c r="E583" s="1" t="s">
        <v>721</v>
      </c>
      <c r="F583" s="103" t="s">
        <v>927</v>
      </c>
      <c r="G583" s="37" t="s">
        <v>64</v>
      </c>
      <c r="H583" s="7">
        <f>H582-B583</f>
        <v>-5000</v>
      </c>
      <c r="I583" s="32">
        <f t="shared" si="53"/>
        <v>5.2631578947368425</v>
      </c>
      <c r="K583" t="s">
        <v>767</v>
      </c>
      <c r="L583">
        <v>17</v>
      </c>
      <c r="M583" s="2">
        <v>475</v>
      </c>
    </row>
    <row r="584" spans="1:13" s="83" customFormat="1" ht="12.75">
      <c r="A584" s="21"/>
      <c r="B584" s="209">
        <f>SUM(B582:B583)</f>
        <v>5000</v>
      </c>
      <c r="C584" s="21" t="s">
        <v>708</v>
      </c>
      <c r="D584" s="21"/>
      <c r="E584" s="21"/>
      <c r="F584" s="256"/>
      <c r="G584" s="28"/>
      <c r="H584" s="81">
        <v>0</v>
      </c>
      <c r="I584" s="82">
        <f t="shared" si="53"/>
        <v>10.526315789473685</v>
      </c>
      <c r="M584" s="2">
        <v>475</v>
      </c>
    </row>
    <row r="585" spans="2:13" ht="12.75">
      <c r="B585" s="199"/>
      <c r="H585" s="7">
        <f>H584-B585</f>
        <v>0</v>
      </c>
      <c r="I585" s="32">
        <f t="shared" si="53"/>
        <v>0</v>
      </c>
      <c r="M585" s="2">
        <v>475</v>
      </c>
    </row>
    <row r="586" spans="2:13" ht="12.75">
      <c r="B586" s="199"/>
      <c r="H586" s="7">
        <f>H585-B586</f>
        <v>0</v>
      </c>
      <c r="I586" s="32">
        <f t="shared" si="53"/>
        <v>0</v>
      </c>
      <c r="M586" s="2">
        <v>475</v>
      </c>
    </row>
    <row r="587" spans="2:13" ht="12.75">
      <c r="B587" s="199">
        <v>1600</v>
      </c>
      <c r="C587" s="1" t="s">
        <v>560</v>
      </c>
      <c r="D587" s="22" t="s">
        <v>17</v>
      </c>
      <c r="E587" s="1" t="s">
        <v>709</v>
      </c>
      <c r="F587" s="78" t="s">
        <v>927</v>
      </c>
      <c r="G587" s="37" t="s">
        <v>62</v>
      </c>
      <c r="H587" s="7">
        <f>H586-B587</f>
        <v>-1600</v>
      </c>
      <c r="I587" s="32">
        <v>3.2</v>
      </c>
      <c r="K587" t="s">
        <v>767</v>
      </c>
      <c r="L587">
        <v>17</v>
      </c>
      <c r="M587" s="2">
        <v>475</v>
      </c>
    </row>
    <row r="588" spans="2:13" ht="12.75">
      <c r="B588" s="199">
        <v>1600</v>
      </c>
      <c r="C588" s="1" t="s">
        <v>560</v>
      </c>
      <c r="D588" s="22" t="s">
        <v>17</v>
      </c>
      <c r="E588" s="1" t="s">
        <v>709</v>
      </c>
      <c r="F588" s="78" t="s">
        <v>927</v>
      </c>
      <c r="G588" s="37" t="s">
        <v>64</v>
      </c>
      <c r="H588" s="7">
        <f>H587-B588</f>
        <v>-3200</v>
      </c>
      <c r="I588" s="32">
        <v>3.2</v>
      </c>
      <c r="K588" t="s">
        <v>767</v>
      </c>
      <c r="L588">
        <v>17</v>
      </c>
      <c r="M588" s="2">
        <v>475</v>
      </c>
    </row>
    <row r="589" spans="1:13" s="83" customFormat="1" ht="12.75">
      <c r="A589" s="21"/>
      <c r="B589" s="209">
        <f>SUM(B587:B588)</f>
        <v>3200</v>
      </c>
      <c r="C589" s="21"/>
      <c r="D589" s="21"/>
      <c r="E589" s="21" t="s">
        <v>709</v>
      </c>
      <c r="F589" s="256"/>
      <c r="G589" s="28"/>
      <c r="H589" s="81">
        <v>0</v>
      </c>
      <c r="I589" s="82">
        <f aca="true" t="shared" si="54" ref="I589:I600">+B589/M589</f>
        <v>6.7368421052631575</v>
      </c>
      <c r="M589" s="2">
        <v>475</v>
      </c>
    </row>
    <row r="590" spans="2:13" ht="12.75">
      <c r="B590" s="199"/>
      <c r="H590" s="7">
        <f>H589-B590</f>
        <v>0</v>
      </c>
      <c r="I590" s="32">
        <f t="shared" si="54"/>
        <v>0</v>
      </c>
      <c r="M590" s="2">
        <v>475</v>
      </c>
    </row>
    <row r="591" spans="2:13" ht="12.75">
      <c r="B591" s="199"/>
      <c r="H591" s="7">
        <f>H590-B591</f>
        <v>0</v>
      </c>
      <c r="I591" s="32">
        <f t="shared" si="54"/>
        <v>0</v>
      </c>
      <c r="M591" s="2">
        <v>475</v>
      </c>
    </row>
    <row r="592" spans="2:13" ht="12.75">
      <c r="B592" s="199">
        <v>5000</v>
      </c>
      <c r="C592" s="1" t="s">
        <v>735</v>
      </c>
      <c r="D592" s="22" t="s">
        <v>17</v>
      </c>
      <c r="E592" s="1" t="s">
        <v>721</v>
      </c>
      <c r="F592" s="78" t="s">
        <v>928</v>
      </c>
      <c r="G592" s="37" t="s">
        <v>62</v>
      </c>
      <c r="H592" s="7">
        <f>H591-B592</f>
        <v>-5000</v>
      </c>
      <c r="I592" s="32">
        <f t="shared" si="54"/>
        <v>10.526315789473685</v>
      </c>
      <c r="K592" t="s">
        <v>767</v>
      </c>
      <c r="L592">
        <v>17</v>
      </c>
      <c r="M592" s="2">
        <v>475</v>
      </c>
    </row>
    <row r="593" spans="1:13" s="83" customFormat="1" ht="12.75">
      <c r="A593" s="21"/>
      <c r="B593" s="209">
        <f>SUM(B592)</f>
        <v>5000</v>
      </c>
      <c r="C593" s="21" t="s">
        <v>735</v>
      </c>
      <c r="D593" s="21"/>
      <c r="E593" s="21"/>
      <c r="F593" s="256"/>
      <c r="G593" s="28"/>
      <c r="H593" s="81">
        <v>0</v>
      </c>
      <c r="I593" s="82">
        <f t="shared" si="54"/>
        <v>10.526315789473685</v>
      </c>
      <c r="M593" s="2">
        <v>475</v>
      </c>
    </row>
    <row r="594" spans="2:13" ht="12.75">
      <c r="B594" s="199"/>
      <c r="H594" s="7">
        <f>H593-B594</f>
        <v>0</v>
      </c>
      <c r="I594" s="32">
        <f t="shared" si="54"/>
        <v>0</v>
      </c>
      <c r="M594" s="2">
        <v>475</v>
      </c>
    </row>
    <row r="595" spans="2:13" ht="12.75">
      <c r="B595" s="199"/>
      <c r="H595" s="7">
        <f>H594-B595</f>
        <v>0</v>
      </c>
      <c r="I595" s="32">
        <f t="shared" si="54"/>
        <v>0</v>
      </c>
      <c r="M595" s="2">
        <v>475</v>
      </c>
    </row>
    <row r="596" spans="2:13" ht="12.75">
      <c r="B596" s="199">
        <v>2000</v>
      </c>
      <c r="C596" s="1" t="s">
        <v>736</v>
      </c>
      <c r="D596" s="22" t="s">
        <v>17</v>
      </c>
      <c r="E596" s="1" t="s">
        <v>721</v>
      </c>
      <c r="F596" s="78" t="s">
        <v>927</v>
      </c>
      <c r="G596" s="37" t="s">
        <v>62</v>
      </c>
      <c r="H596" s="7">
        <f>H595-B596</f>
        <v>-2000</v>
      </c>
      <c r="I596" s="32">
        <f t="shared" si="54"/>
        <v>4.2105263157894735</v>
      </c>
      <c r="K596" t="s">
        <v>767</v>
      </c>
      <c r="L596">
        <v>17</v>
      </c>
      <c r="M596" s="2">
        <v>475</v>
      </c>
    </row>
    <row r="597" spans="2:13" ht="12.75">
      <c r="B597" s="199">
        <v>2000</v>
      </c>
      <c r="C597" s="1" t="s">
        <v>736</v>
      </c>
      <c r="D597" s="22" t="s">
        <v>17</v>
      </c>
      <c r="E597" s="1" t="s">
        <v>721</v>
      </c>
      <c r="F597" s="78" t="s">
        <v>927</v>
      </c>
      <c r="G597" s="37" t="s">
        <v>64</v>
      </c>
      <c r="H597" s="7">
        <f>H596-B597</f>
        <v>-4000</v>
      </c>
      <c r="I597" s="32">
        <f t="shared" si="54"/>
        <v>4.2105263157894735</v>
      </c>
      <c r="K597" t="s">
        <v>767</v>
      </c>
      <c r="L597">
        <v>17</v>
      </c>
      <c r="M597" s="2">
        <v>475</v>
      </c>
    </row>
    <row r="598" spans="1:13" s="83" customFormat="1" ht="12.75">
      <c r="A598" s="21"/>
      <c r="B598" s="209">
        <f>SUM(B596:B597)</f>
        <v>4000</v>
      </c>
      <c r="C598" s="21" t="s">
        <v>736</v>
      </c>
      <c r="D598" s="21"/>
      <c r="E598" s="21"/>
      <c r="F598" s="256"/>
      <c r="G598" s="28"/>
      <c r="H598" s="81">
        <v>0</v>
      </c>
      <c r="I598" s="82">
        <f t="shared" si="54"/>
        <v>8.421052631578947</v>
      </c>
      <c r="M598" s="2">
        <v>475</v>
      </c>
    </row>
    <row r="599" spans="2:13" ht="12.75">
      <c r="B599" s="199"/>
      <c r="H599" s="7">
        <f>H598-B599</f>
        <v>0</v>
      </c>
      <c r="I599" s="32">
        <f t="shared" si="54"/>
        <v>0</v>
      </c>
      <c r="M599" s="2">
        <v>475</v>
      </c>
    </row>
    <row r="600" spans="2:13" ht="12.75">
      <c r="B600" s="199"/>
      <c r="H600" s="7">
        <f>H599-B600</f>
        <v>0</v>
      </c>
      <c r="I600" s="32">
        <f t="shared" si="54"/>
        <v>0</v>
      </c>
      <c r="M600" s="2">
        <v>475</v>
      </c>
    </row>
    <row r="601" spans="2:13" ht="12.75">
      <c r="B601" s="199">
        <v>1500</v>
      </c>
      <c r="C601" s="1" t="s">
        <v>747</v>
      </c>
      <c r="D601" s="22" t="s">
        <v>17</v>
      </c>
      <c r="E601" s="1" t="s">
        <v>748</v>
      </c>
      <c r="F601" s="78" t="s">
        <v>927</v>
      </c>
      <c r="G601" s="37" t="s">
        <v>62</v>
      </c>
      <c r="H601" s="7">
        <f>H600-B601</f>
        <v>-1500</v>
      </c>
      <c r="I601" s="32">
        <v>3</v>
      </c>
      <c r="K601" t="s">
        <v>767</v>
      </c>
      <c r="L601">
        <v>17</v>
      </c>
      <c r="M601" s="2">
        <v>475</v>
      </c>
    </row>
    <row r="602" spans="2:13" ht="12.75">
      <c r="B602" s="199">
        <v>2000</v>
      </c>
      <c r="C602" s="1" t="s">
        <v>747</v>
      </c>
      <c r="D602" s="22" t="s">
        <v>17</v>
      </c>
      <c r="E602" s="1" t="s">
        <v>748</v>
      </c>
      <c r="F602" s="78" t="s">
        <v>927</v>
      </c>
      <c r="G602" s="37" t="s">
        <v>64</v>
      </c>
      <c r="H602" s="7">
        <f>H601-B602</f>
        <v>-3500</v>
      </c>
      <c r="I602" s="32">
        <v>4</v>
      </c>
      <c r="K602" t="s">
        <v>767</v>
      </c>
      <c r="L602">
        <v>17</v>
      </c>
      <c r="M602" s="2">
        <v>475</v>
      </c>
    </row>
    <row r="603" spans="1:13" s="83" customFormat="1" ht="12.75">
      <c r="A603" s="21"/>
      <c r="B603" s="209">
        <f>SUM(B601:B602)</f>
        <v>3500</v>
      </c>
      <c r="C603" s="247"/>
      <c r="D603" s="21"/>
      <c r="E603" s="21" t="s">
        <v>799</v>
      </c>
      <c r="F603" s="256"/>
      <c r="G603" s="28"/>
      <c r="H603" s="81">
        <v>0</v>
      </c>
      <c r="I603" s="82">
        <f aca="true" t="shared" si="55" ref="I603:I609">+B603/M603</f>
        <v>7.368421052631579</v>
      </c>
      <c r="M603" s="2">
        <v>475</v>
      </c>
    </row>
    <row r="604" spans="2:13" ht="12.75">
      <c r="B604" s="199"/>
      <c r="H604" s="7">
        <f>H603-B604</f>
        <v>0</v>
      </c>
      <c r="I604" s="32">
        <f t="shared" si="55"/>
        <v>0</v>
      </c>
      <c r="M604" s="2">
        <v>475</v>
      </c>
    </row>
    <row r="605" spans="2:13" ht="12.75">
      <c r="B605" s="275"/>
      <c r="H605" s="7">
        <f>H604-B605</f>
        <v>0</v>
      </c>
      <c r="I605" s="32">
        <f t="shared" si="55"/>
        <v>0</v>
      </c>
      <c r="M605" s="2">
        <v>475</v>
      </c>
    </row>
    <row r="606" spans="2:13" ht="12.75">
      <c r="B606" s="199"/>
      <c r="H606" s="7">
        <f>H605-B606</f>
        <v>0</v>
      </c>
      <c r="I606" s="32">
        <f t="shared" si="55"/>
        <v>0</v>
      </c>
      <c r="M606" s="2">
        <v>475</v>
      </c>
    </row>
    <row r="607" spans="2:13" ht="12.75">
      <c r="B607" s="199"/>
      <c r="H607" s="7">
        <f>H606-B607</f>
        <v>0</v>
      </c>
      <c r="I607" s="32">
        <f t="shared" si="55"/>
        <v>0</v>
      </c>
      <c r="M607" s="2">
        <v>475</v>
      </c>
    </row>
    <row r="608" spans="1:13" s="83" customFormat="1" ht="12.75">
      <c r="A608" s="21"/>
      <c r="B608" s="209">
        <f>+B616+B621+B630+B636+B643+B649</f>
        <v>57600</v>
      </c>
      <c r="C608" s="238" t="s">
        <v>929</v>
      </c>
      <c r="D608" s="239" t="s">
        <v>930</v>
      </c>
      <c r="E608" s="238" t="s">
        <v>812</v>
      </c>
      <c r="F608" s="261" t="s">
        <v>923</v>
      </c>
      <c r="G608" s="240" t="s">
        <v>740</v>
      </c>
      <c r="H608" s="104"/>
      <c r="I608" s="82">
        <f t="shared" si="55"/>
        <v>121.26315789473684</v>
      </c>
      <c r="J608" s="82"/>
      <c r="K608" s="82"/>
      <c r="M608" s="2">
        <v>475</v>
      </c>
    </row>
    <row r="609" spans="2:13" ht="12.75">
      <c r="B609" s="199"/>
      <c r="H609" s="7">
        <f aca="true" t="shared" si="56" ref="H609:H615">H608-B609</f>
        <v>0</v>
      </c>
      <c r="I609" s="32">
        <f t="shared" si="55"/>
        <v>0</v>
      </c>
      <c r="M609" s="2">
        <v>475</v>
      </c>
    </row>
    <row r="610" spans="2:13" ht="12.75">
      <c r="B610" s="199">
        <v>2500</v>
      </c>
      <c r="C610" s="22" t="s">
        <v>0</v>
      </c>
      <c r="D610" s="1" t="s">
        <v>28</v>
      </c>
      <c r="E610" s="1" t="s">
        <v>767</v>
      </c>
      <c r="F610" s="78" t="s">
        <v>931</v>
      </c>
      <c r="G610" s="37" t="s">
        <v>72</v>
      </c>
      <c r="H610" s="7">
        <f t="shared" si="56"/>
        <v>-2500</v>
      </c>
      <c r="I610" s="32">
        <v>5</v>
      </c>
      <c r="K610" t="s">
        <v>33</v>
      </c>
      <c r="L610">
        <v>18</v>
      </c>
      <c r="M610" s="2">
        <v>475</v>
      </c>
    </row>
    <row r="611" spans="2:13" ht="12.75">
      <c r="B611" s="199">
        <v>3000</v>
      </c>
      <c r="C611" s="22" t="s">
        <v>0</v>
      </c>
      <c r="D611" s="1" t="s">
        <v>28</v>
      </c>
      <c r="E611" s="1" t="s">
        <v>769</v>
      </c>
      <c r="F611" s="78" t="s">
        <v>932</v>
      </c>
      <c r="G611" s="37" t="s">
        <v>72</v>
      </c>
      <c r="H611" s="7">
        <f t="shared" si="56"/>
        <v>-5500</v>
      </c>
      <c r="I611" s="32">
        <v>6</v>
      </c>
      <c r="K611" t="s">
        <v>33</v>
      </c>
      <c r="L611">
        <v>18</v>
      </c>
      <c r="M611" s="2">
        <v>475</v>
      </c>
    </row>
    <row r="612" spans="2:13" ht="12.75">
      <c r="B612" s="199">
        <v>2500</v>
      </c>
      <c r="C612" s="22" t="s">
        <v>0</v>
      </c>
      <c r="D612" s="1" t="s">
        <v>28</v>
      </c>
      <c r="E612" s="1" t="s">
        <v>767</v>
      </c>
      <c r="F612" s="78" t="s">
        <v>933</v>
      </c>
      <c r="G612" s="37" t="s">
        <v>76</v>
      </c>
      <c r="H612" s="7">
        <f t="shared" si="56"/>
        <v>-8000</v>
      </c>
      <c r="I612" s="32">
        <v>5</v>
      </c>
      <c r="K612" t="s">
        <v>33</v>
      </c>
      <c r="L612">
        <v>18</v>
      </c>
      <c r="M612" s="2">
        <v>475</v>
      </c>
    </row>
    <row r="613" spans="2:13" ht="12.75">
      <c r="B613" s="199">
        <v>3000</v>
      </c>
      <c r="C613" s="22" t="s">
        <v>0</v>
      </c>
      <c r="D613" s="1" t="s">
        <v>28</v>
      </c>
      <c r="E613" s="1" t="s">
        <v>769</v>
      </c>
      <c r="F613" s="78" t="s">
        <v>934</v>
      </c>
      <c r="G613" s="37" t="s">
        <v>76</v>
      </c>
      <c r="H613" s="7">
        <f t="shared" si="56"/>
        <v>-11000</v>
      </c>
      <c r="I613" s="32">
        <v>6</v>
      </c>
      <c r="K613" t="s">
        <v>33</v>
      </c>
      <c r="L613">
        <v>18</v>
      </c>
      <c r="M613" s="2">
        <v>475</v>
      </c>
    </row>
    <row r="614" spans="2:13" ht="12.75">
      <c r="B614" s="199">
        <v>2500</v>
      </c>
      <c r="C614" s="22" t="s">
        <v>0</v>
      </c>
      <c r="D614" s="1" t="s">
        <v>28</v>
      </c>
      <c r="E614" s="1" t="s">
        <v>935</v>
      </c>
      <c r="F614" s="78" t="s">
        <v>936</v>
      </c>
      <c r="G614" s="37" t="s">
        <v>78</v>
      </c>
      <c r="H614" s="7">
        <f t="shared" si="56"/>
        <v>-13500</v>
      </c>
      <c r="I614" s="32">
        <v>5</v>
      </c>
      <c r="K614" t="s">
        <v>33</v>
      </c>
      <c r="L614">
        <v>18</v>
      </c>
      <c r="M614" s="2">
        <v>475</v>
      </c>
    </row>
    <row r="615" spans="2:13" ht="12.75">
      <c r="B615" s="199">
        <v>5000</v>
      </c>
      <c r="C615" s="22" t="s">
        <v>0</v>
      </c>
      <c r="D615" s="1" t="s">
        <v>28</v>
      </c>
      <c r="E615" s="1" t="s">
        <v>767</v>
      </c>
      <c r="F615" s="78" t="s">
        <v>937</v>
      </c>
      <c r="G615" s="37" t="s">
        <v>80</v>
      </c>
      <c r="H615" s="7">
        <f t="shared" si="56"/>
        <v>-18500</v>
      </c>
      <c r="I615" s="32">
        <v>10</v>
      </c>
      <c r="K615" t="s">
        <v>33</v>
      </c>
      <c r="L615">
        <v>18</v>
      </c>
      <c r="M615" s="2">
        <v>475</v>
      </c>
    </row>
    <row r="616" spans="1:13" s="83" customFormat="1" ht="12.75">
      <c r="A616" s="21"/>
      <c r="B616" s="209">
        <f>SUM(B610:B615)</f>
        <v>18500</v>
      </c>
      <c r="C616" s="21" t="s">
        <v>0</v>
      </c>
      <c r="D616" s="21"/>
      <c r="E616" s="21"/>
      <c r="F616" s="256"/>
      <c r="G616" s="28"/>
      <c r="H616" s="81">
        <v>0</v>
      </c>
      <c r="I616" s="82">
        <f aca="true" t="shared" si="57" ref="I616:I623">+B616/M616</f>
        <v>38.94736842105263</v>
      </c>
      <c r="M616" s="2">
        <v>475</v>
      </c>
    </row>
    <row r="617" spans="2:13" ht="12.75">
      <c r="B617" s="199"/>
      <c r="H617" s="7">
        <f>H616-B617</f>
        <v>0</v>
      </c>
      <c r="I617" s="32">
        <f t="shared" si="57"/>
        <v>0</v>
      </c>
      <c r="M617" s="2">
        <v>475</v>
      </c>
    </row>
    <row r="618" spans="2:13" ht="12.75">
      <c r="B618" s="199"/>
      <c r="H618" s="7">
        <f>H617-B618</f>
        <v>0</v>
      </c>
      <c r="I618" s="32">
        <f t="shared" si="57"/>
        <v>0</v>
      </c>
      <c r="M618" s="2">
        <v>475</v>
      </c>
    </row>
    <row r="619" spans="2:13" ht="12.75">
      <c r="B619" s="199">
        <v>2500</v>
      </c>
      <c r="C619" s="1" t="s">
        <v>820</v>
      </c>
      <c r="D619" s="22" t="s">
        <v>17</v>
      </c>
      <c r="E619" s="1" t="s">
        <v>721</v>
      </c>
      <c r="F619" s="78" t="s">
        <v>938</v>
      </c>
      <c r="G619" s="37" t="s">
        <v>74</v>
      </c>
      <c r="H619" s="7">
        <f>H618-B619</f>
        <v>-2500</v>
      </c>
      <c r="I619" s="32">
        <f t="shared" si="57"/>
        <v>5.2631578947368425</v>
      </c>
      <c r="K619" t="s">
        <v>767</v>
      </c>
      <c r="L619">
        <v>18</v>
      </c>
      <c r="M619" s="2">
        <v>475</v>
      </c>
    </row>
    <row r="620" spans="2:13" ht="12.75">
      <c r="B620" s="199">
        <v>2500</v>
      </c>
      <c r="C620" s="1" t="s">
        <v>825</v>
      </c>
      <c r="D620" s="22" t="s">
        <v>17</v>
      </c>
      <c r="E620" s="1" t="s">
        <v>721</v>
      </c>
      <c r="F620" s="78" t="s">
        <v>939</v>
      </c>
      <c r="G620" s="37" t="s">
        <v>80</v>
      </c>
      <c r="H620" s="7">
        <f>H619-B620</f>
        <v>-5000</v>
      </c>
      <c r="I620" s="32">
        <f t="shared" si="57"/>
        <v>5.2631578947368425</v>
      </c>
      <c r="K620" t="s">
        <v>767</v>
      </c>
      <c r="L620">
        <v>18</v>
      </c>
      <c r="M620" s="2">
        <v>475</v>
      </c>
    </row>
    <row r="621" spans="1:13" s="83" customFormat="1" ht="12.75">
      <c r="A621" s="21"/>
      <c r="B621" s="209">
        <f>SUM(B619:B620)</f>
        <v>5000</v>
      </c>
      <c r="C621" s="21" t="s">
        <v>708</v>
      </c>
      <c r="D621" s="21"/>
      <c r="E621" s="21"/>
      <c r="F621" s="256"/>
      <c r="G621" s="28"/>
      <c r="H621" s="81">
        <v>0</v>
      </c>
      <c r="I621" s="82">
        <f t="shared" si="57"/>
        <v>10.526315789473685</v>
      </c>
      <c r="M621" s="2">
        <v>475</v>
      </c>
    </row>
    <row r="622" spans="2:13" ht="12.75">
      <c r="B622" s="199"/>
      <c r="H622" s="7">
        <f>H621-B622</f>
        <v>0</v>
      </c>
      <c r="I622" s="32">
        <f t="shared" si="57"/>
        <v>0</v>
      </c>
      <c r="M622" s="2">
        <v>475</v>
      </c>
    </row>
    <row r="623" spans="2:13" ht="12.75">
      <c r="B623" s="199"/>
      <c r="H623" s="7">
        <f>H622-B623</f>
        <v>0</v>
      </c>
      <c r="I623" s="32">
        <f t="shared" si="57"/>
        <v>0</v>
      </c>
      <c r="M623" s="2">
        <v>475</v>
      </c>
    </row>
    <row r="624" spans="2:13" ht="12.75">
      <c r="B624" s="207">
        <v>800</v>
      </c>
      <c r="C624" s="1" t="s">
        <v>560</v>
      </c>
      <c r="D624" s="22" t="s">
        <v>17</v>
      </c>
      <c r="E624" s="1" t="s">
        <v>709</v>
      </c>
      <c r="F624" s="78" t="s">
        <v>939</v>
      </c>
      <c r="G624" s="41" t="s">
        <v>72</v>
      </c>
      <c r="H624" s="7">
        <v>-87550</v>
      </c>
      <c r="I624" s="32">
        <v>1.6</v>
      </c>
      <c r="K624" t="s">
        <v>767</v>
      </c>
      <c r="L624">
        <v>18</v>
      </c>
      <c r="M624" s="2">
        <v>475</v>
      </c>
    </row>
    <row r="625" spans="2:13" ht="12.75">
      <c r="B625" s="199">
        <v>1000</v>
      </c>
      <c r="C625" s="1" t="s">
        <v>560</v>
      </c>
      <c r="D625" s="22" t="s">
        <v>17</v>
      </c>
      <c r="E625" s="1" t="s">
        <v>709</v>
      </c>
      <c r="F625" s="78" t="s">
        <v>939</v>
      </c>
      <c r="G625" s="37" t="s">
        <v>74</v>
      </c>
      <c r="H625" s="7">
        <v>-93550</v>
      </c>
      <c r="I625" s="32">
        <v>2</v>
      </c>
      <c r="K625" t="s">
        <v>767</v>
      </c>
      <c r="L625">
        <v>18</v>
      </c>
      <c r="M625" s="2">
        <v>475</v>
      </c>
    </row>
    <row r="626" spans="2:13" ht="12.75">
      <c r="B626" s="199">
        <v>1500</v>
      </c>
      <c r="C626" s="1" t="s">
        <v>560</v>
      </c>
      <c r="D626" s="22" t="s">
        <v>17</v>
      </c>
      <c r="E626" s="1" t="s">
        <v>709</v>
      </c>
      <c r="F626" s="78" t="s">
        <v>939</v>
      </c>
      <c r="G626" s="37" t="s">
        <v>76</v>
      </c>
      <c r="H626" s="7">
        <v>-103550</v>
      </c>
      <c r="I626" s="32">
        <v>3</v>
      </c>
      <c r="K626" t="s">
        <v>767</v>
      </c>
      <c r="L626">
        <v>18</v>
      </c>
      <c r="M626" s="2">
        <v>475</v>
      </c>
    </row>
    <row r="627" spans="2:13" ht="12.75">
      <c r="B627" s="199">
        <v>1200</v>
      </c>
      <c r="C627" s="1" t="s">
        <v>560</v>
      </c>
      <c r="D627" s="22" t="s">
        <v>17</v>
      </c>
      <c r="E627" s="1" t="s">
        <v>709</v>
      </c>
      <c r="F627" s="78" t="s">
        <v>939</v>
      </c>
      <c r="G627" s="37" t="s">
        <v>78</v>
      </c>
      <c r="H627" s="7">
        <v>-113250</v>
      </c>
      <c r="I627" s="32">
        <v>2.4</v>
      </c>
      <c r="K627" t="s">
        <v>767</v>
      </c>
      <c r="L627">
        <v>18</v>
      </c>
      <c r="M627" s="2">
        <v>475</v>
      </c>
    </row>
    <row r="628" spans="2:13" ht="12.75">
      <c r="B628" s="199">
        <v>800</v>
      </c>
      <c r="C628" s="1" t="s">
        <v>560</v>
      </c>
      <c r="D628" s="22" t="s">
        <v>17</v>
      </c>
      <c r="E628" s="1" t="s">
        <v>709</v>
      </c>
      <c r="F628" s="78" t="s">
        <v>939</v>
      </c>
      <c r="G628" s="37" t="s">
        <v>80</v>
      </c>
      <c r="H628" s="7">
        <v>-122050</v>
      </c>
      <c r="I628" s="32">
        <v>1.6</v>
      </c>
      <c r="K628" t="s">
        <v>767</v>
      </c>
      <c r="L628">
        <v>18</v>
      </c>
      <c r="M628" s="2">
        <v>475</v>
      </c>
    </row>
    <row r="629" spans="2:13" ht="12.75">
      <c r="B629" s="199">
        <v>800</v>
      </c>
      <c r="C629" s="1" t="s">
        <v>560</v>
      </c>
      <c r="D629" s="22" t="s">
        <v>17</v>
      </c>
      <c r="E629" s="1" t="s">
        <v>709</v>
      </c>
      <c r="F629" s="78" t="s">
        <v>939</v>
      </c>
      <c r="G629" s="37" t="s">
        <v>86</v>
      </c>
      <c r="H629" s="7">
        <v>-124850</v>
      </c>
      <c r="I629" s="32">
        <v>1.6</v>
      </c>
      <c r="K629" t="s">
        <v>767</v>
      </c>
      <c r="L629">
        <v>18</v>
      </c>
      <c r="M629" s="2">
        <v>475</v>
      </c>
    </row>
    <row r="630" spans="1:13" s="83" customFormat="1" ht="12.75">
      <c r="A630" s="21"/>
      <c r="B630" s="209">
        <f>SUM(B624:B629)</f>
        <v>6100</v>
      </c>
      <c r="C630" s="21"/>
      <c r="D630" s="21"/>
      <c r="E630" s="21" t="s">
        <v>709</v>
      </c>
      <c r="F630" s="256"/>
      <c r="G630" s="28"/>
      <c r="H630" s="81">
        <v>0</v>
      </c>
      <c r="I630" s="82">
        <f>+B630/M630</f>
        <v>12.842105263157896</v>
      </c>
      <c r="M630" s="2">
        <v>475</v>
      </c>
    </row>
    <row r="631" spans="2:13" ht="12.75">
      <c r="B631" s="199"/>
      <c r="H631" s="7">
        <f>H630-B631</f>
        <v>0</v>
      </c>
      <c r="I631" s="32">
        <f>+B631/M631</f>
        <v>0</v>
      </c>
      <c r="M631" s="2">
        <v>475</v>
      </c>
    </row>
    <row r="632" spans="2:13" ht="12.75">
      <c r="B632" s="199"/>
      <c r="H632" s="7">
        <f>H631-B632</f>
        <v>0</v>
      </c>
      <c r="I632" s="32">
        <f>+B632/M632</f>
        <v>0</v>
      </c>
      <c r="M632" s="2">
        <v>475</v>
      </c>
    </row>
    <row r="633" spans="2:13" ht="12.75">
      <c r="B633" s="199">
        <v>5000</v>
      </c>
      <c r="C633" s="1" t="s">
        <v>735</v>
      </c>
      <c r="D633" s="22" t="s">
        <v>17</v>
      </c>
      <c r="E633" s="1" t="s">
        <v>721</v>
      </c>
      <c r="F633" s="78" t="s">
        <v>940</v>
      </c>
      <c r="G633" s="37" t="s">
        <v>74</v>
      </c>
      <c r="H633" s="7">
        <f>H632-B633</f>
        <v>-5000</v>
      </c>
      <c r="I633" s="32">
        <v>10</v>
      </c>
      <c r="K633" t="s">
        <v>767</v>
      </c>
      <c r="L633">
        <v>18</v>
      </c>
      <c r="M633" s="2">
        <v>475</v>
      </c>
    </row>
    <row r="634" spans="2:13" ht="12.75">
      <c r="B634" s="199">
        <v>5000</v>
      </c>
      <c r="C634" s="1" t="s">
        <v>735</v>
      </c>
      <c r="D634" s="22" t="s">
        <v>17</v>
      </c>
      <c r="E634" s="1" t="s">
        <v>721</v>
      </c>
      <c r="F634" s="78" t="s">
        <v>940</v>
      </c>
      <c r="G634" s="37" t="s">
        <v>76</v>
      </c>
      <c r="H634" s="7">
        <f>H633-B634</f>
        <v>-10000</v>
      </c>
      <c r="I634" s="32">
        <v>10</v>
      </c>
      <c r="K634" t="s">
        <v>767</v>
      </c>
      <c r="L634">
        <v>18</v>
      </c>
      <c r="M634" s="2">
        <v>475</v>
      </c>
    </row>
    <row r="635" spans="1:13" ht="12.75">
      <c r="A635" s="45"/>
      <c r="B635" s="207">
        <v>5000</v>
      </c>
      <c r="C635" s="43" t="s">
        <v>735</v>
      </c>
      <c r="D635" s="45" t="s">
        <v>17</v>
      </c>
      <c r="E635" s="45" t="s">
        <v>721</v>
      </c>
      <c r="F635" s="103" t="s">
        <v>940</v>
      </c>
      <c r="G635" s="46" t="s">
        <v>78</v>
      </c>
      <c r="H635" s="7">
        <f>H634-B635</f>
        <v>-15000</v>
      </c>
      <c r="I635" s="245">
        <v>10</v>
      </c>
      <c r="J635" s="246"/>
      <c r="K635" s="205" t="s">
        <v>767</v>
      </c>
      <c r="L635">
        <v>18</v>
      </c>
      <c r="M635" s="2">
        <v>475</v>
      </c>
    </row>
    <row r="636" spans="1:13" s="83" customFormat="1" ht="12.75">
      <c r="A636" s="21"/>
      <c r="B636" s="209">
        <f>SUM(B633:B635)</f>
        <v>15000</v>
      </c>
      <c r="C636" s="21" t="s">
        <v>735</v>
      </c>
      <c r="D636" s="21"/>
      <c r="E636" s="21"/>
      <c r="F636" s="256"/>
      <c r="G636" s="28"/>
      <c r="H636" s="81">
        <v>0</v>
      </c>
      <c r="I636" s="82">
        <f>+B636/M636</f>
        <v>31.57894736842105</v>
      </c>
      <c r="M636" s="2">
        <v>475</v>
      </c>
    </row>
    <row r="637" spans="2:13" ht="12.75">
      <c r="B637" s="199"/>
      <c r="H637" s="7">
        <f aca="true" t="shared" si="58" ref="H637:H642">H636-B637</f>
        <v>0</v>
      </c>
      <c r="I637" s="32">
        <f>+B637/M637</f>
        <v>0</v>
      </c>
      <c r="M637" s="2">
        <v>475</v>
      </c>
    </row>
    <row r="638" spans="2:13" ht="12.75">
      <c r="B638" s="199"/>
      <c r="H638" s="7">
        <f t="shared" si="58"/>
        <v>0</v>
      </c>
      <c r="I638" s="32">
        <f>+B638/M638</f>
        <v>0</v>
      </c>
      <c r="M638" s="2">
        <v>475</v>
      </c>
    </row>
    <row r="639" spans="2:13" ht="12.75">
      <c r="B639" s="199">
        <v>2000</v>
      </c>
      <c r="C639" s="1" t="s">
        <v>736</v>
      </c>
      <c r="D639" s="22" t="s">
        <v>17</v>
      </c>
      <c r="E639" s="1" t="s">
        <v>721</v>
      </c>
      <c r="F639" s="78" t="s">
        <v>939</v>
      </c>
      <c r="G639" s="37" t="s">
        <v>74</v>
      </c>
      <c r="H639" s="7">
        <f t="shared" si="58"/>
        <v>-2000</v>
      </c>
      <c r="I639" s="32">
        <v>4</v>
      </c>
      <c r="K639" t="s">
        <v>767</v>
      </c>
      <c r="L639">
        <v>18</v>
      </c>
      <c r="M639" s="2">
        <v>475</v>
      </c>
    </row>
    <row r="640" spans="2:13" ht="12.75">
      <c r="B640" s="199">
        <v>2000</v>
      </c>
      <c r="C640" s="1" t="s">
        <v>736</v>
      </c>
      <c r="D640" s="22" t="s">
        <v>17</v>
      </c>
      <c r="E640" s="1" t="s">
        <v>721</v>
      </c>
      <c r="F640" s="78" t="s">
        <v>939</v>
      </c>
      <c r="G640" s="37" t="s">
        <v>76</v>
      </c>
      <c r="H640" s="7">
        <f t="shared" si="58"/>
        <v>-4000</v>
      </c>
      <c r="I640" s="32">
        <v>4</v>
      </c>
      <c r="K640" t="s">
        <v>767</v>
      </c>
      <c r="L640">
        <v>18</v>
      </c>
      <c r="M640" s="2">
        <v>475</v>
      </c>
    </row>
    <row r="641" spans="2:13" ht="12.75">
      <c r="B641" s="199">
        <v>2000</v>
      </c>
      <c r="C641" s="1" t="s">
        <v>736</v>
      </c>
      <c r="D641" s="22" t="s">
        <v>17</v>
      </c>
      <c r="E641" s="1" t="s">
        <v>721</v>
      </c>
      <c r="F641" s="78" t="s">
        <v>939</v>
      </c>
      <c r="G641" s="37" t="s">
        <v>78</v>
      </c>
      <c r="H641" s="7">
        <f t="shared" si="58"/>
        <v>-6000</v>
      </c>
      <c r="I641" s="32">
        <v>4</v>
      </c>
      <c r="K641" t="s">
        <v>767</v>
      </c>
      <c r="L641">
        <v>18</v>
      </c>
      <c r="M641" s="2">
        <v>475</v>
      </c>
    </row>
    <row r="642" spans="2:13" ht="12.75">
      <c r="B642" s="199">
        <v>2000</v>
      </c>
      <c r="C642" s="1" t="s">
        <v>736</v>
      </c>
      <c r="D642" s="22" t="s">
        <v>17</v>
      </c>
      <c r="E642" s="1" t="s">
        <v>721</v>
      </c>
      <c r="F642" s="78" t="s">
        <v>939</v>
      </c>
      <c r="G642" s="37" t="s">
        <v>80</v>
      </c>
      <c r="H642" s="7">
        <f t="shared" si="58"/>
        <v>-8000</v>
      </c>
      <c r="I642" s="32">
        <v>4</v>
      </c>
      <c r="K642" t="s">
        <v>767</v>
      </c>
      <c r="L642">
        <v>18</v>
      </c>
      <c r="M642" s="2">
        <v>475</v>
      </c>
    </row>
    <row r="643" spans="1:13" s="83" customFormat="1" ht="12.75">
      <c r="A643" s="21"/>
      <c r="B643" s="209">
        <f>SUM(B639:B642)</f>
        <v>8000</v>
      </c>
      <c r="C643" s="21" t="s">
        <v>736</v>
      </c>
      <c r="D643" s="21"/>
      <c r="E643" s="21"/>
      <c r="F643" s="256"/>
      <c r="G643" s="28"/>
      <c r="H643" s="81">
        <v>0</v>
      </c>
      <c r="I643" s="82">
        <f>+B643/M643</f>
        <v>16.842105263157894</v>
      </c>
      <c r="M643" s="2">
        <v>475</v>
      </c>
    </row>
    <row r="644" spans="2:13" ht="12.75">
      <c r="B644" s="199"/>
      <c r="H644" s="7">
        <f>H643-B644</f>
        <v>0</v>
      </c>
      <c r="I644" s="32">
        <f>+B644/M644</f>
        <v>0</v>
      </c>
      <c r="M644" s="2">
        <v>475</v>
      </c>
    </row>
    <row r="645" spans="2:13" ht="12.75">
      <c r="B645" s="199"/>
      <c r="H645" s="7">
        <f>H644-B645</f>
        <v>0</v>
      </c>
      <c r="I645" s="32">
        <f>+B645/M645</f>
        <v>0</v>
      </c>
      <c r="M645" s="2">
        <v>475</v>
      </c>
    </row>
    <row r="646" spans="2:13" ht="12.75">
      <c r="B646" s="199">
        <v>1500</v>
      </c>
      <c r="C646" s="1" t="s">
        <v>747</v>
      </c>
      <c r="D646" s="22" t="s">
        <v>17</v>
      </c>
      <c r="E646" s="1" t="s">
        <v>748</v>
      </c>
      <c r="F646" s="78" t="s">
        <v>939</v>
      </c>
      <c r="G646" s="37" t="s">
        <v>74</v>
      </c>
      <c r="H646" s="7">
        <f>H645-B646</f>
        <v>-1500</v>
      </c>
      <c r="I646" s="32">
        <v>3</v>
      </c>
      <c r="K646" t="s">
        <v>767</v>
      </c>
      <c r="L646">
        <v>18</v>
      </c>
      <c r="M646" s="2">
        <v>475</v>
      </c>
    </row>
    <row r="647" spans="2:13" ht="12.75">
      <c r="B647" s="199">
        <v>1500</v>
      </c>
      <c r="C647" s="1" t="s">
        <v>747</v>
      </c>
      <c r="D647" s="22" t="s">
        <v>17</v>
      </c>
      <c r="E647" s="1" t="s">
        <v>748</v>
      </c>
      <c r="F647" s="78" t="s">
        <v>939</v>
      </c>
      <c r="G647" s="37" t="s">
        <v>76</v>
      </c>
      <c r="H647" s="7">
        <f>H646-B647</f>
        <v>-3000</v>
      </c>
      <c r="I647" s="32">
        <v>3</v>
      </c>
      <c r="K647" t="s">
        <v>767</v>
      </c>
      <c r="L647">
        <v>18</v>
      </c>
      <c r="M647" s="2">
        <v>475</v>
      </c>
    </row>
    <row r="648" spans="2:13" ht="12.75">
      <c r="B648" s="199">
        <v>2000</v>
      </c>
      <c r="C648" s="1" t="s">
        <v>747</v>
      </c>
      <c r="D648" s="22" t="s">
        <v>17</v>
      </c>
      <c r="E648" s="1" t="s">
        <v>748</v>
      </c>
      <c r="F648" s="78" t="s">
        <v>939</v>
      </c>
      <c r="G648" s="37" t="s">
        <v>78</v>
      </c>
      <c r="H648" s="7">
        <f>H647-B648</f>
        <v>-5000</v>
      </c>
      <c r="I648" s="32">
        <v>4</v>
      </c>
      <c r="K648" t="s">
        <v>767</v>
      </c>
      <c r="L648">
        <v>18</v>
      </c>
      <c r="M648" s="2">
        <v>475</v>
      </c>
    </row>
    <row r="649" spans="1:13" s="83" customFormat="1" ht="12.75">
      <c r="A649" s="21"/>
      <c r="B649" s="209">
        <f>SUM(B646:B648)</f>
        <v>5000</v>
      </c>
      <c r="C649" s="21"/>
      <c r="D649" s="21"/>
      <c r="E649" s="21" t="s">
        <v>748</v>
      </c>
      <c r="F649" s="256"/>
      <c r="G649" s="28"/>
      <c r="H649" s="81">
        <v>0</v>
      </c>
      <c r="I649" s="82">
        <f aca="true" t="shared" si="59" ref="I649:I655">+B649/M649</f>
        <v>10.526315789473685</v>
      </c>
      <c r="M649" s="2">
        <v>475</v>
      </c>
    </row>
    <row r="650" spans="2:13" ht="12.75">
      <c r="B650" s="199"/>
      <c r="H650" s="7">
        <f>H649-B650</f>
        <v>0</v>
      </c>
      <c r="I650" s="32">
        <f t="shared" si="59"/>
        <v>0</v>
      </c>
      <c r="M650" s="2">
        <v>475</v>
      </c>
    </row>
    <row r="651" spans="2:13" ht="12.75">
      <c r="B651" s="199"/>
      <c r="H651" s="7">
        <f>H650-B651</f>
        <v>0</v>
      </c>
      <c r="I651" s="32">
        <f t="shared" si="59"/>
        <v>0</v>
      </c>
      <c r="M651" s="2">
        <v>475</v>
      </c>
    </row>
    <row r="652" spans="2:13" ht="12.75">
      <c r="B652" s="199"/>
      <c r="H652" s="7">
        <f>H651-B652</f>
        <v>0</v>
      </c>
      <c r="I652" s="32">
        <f t="shared" si="59"/>
        <v>0</v>
      </c>
      <c r="M652" s="2">
        <v>475</v>
      </c>
    </row>
    <row r="653" spans="2:13" ht="12.75">
      <c r="B653" s="199"/>
      <c r="H653" s="7">
        <f>H652-B653</f>
        <v>0</v>
      </c>
      <c r="I653" s="32">
        <f t="shared" si="59"/>
        <v>0</v>
      </c>
      <c r="M653" s="2">
        <v>475</v>
      </c>
    </row>
    <row r="654" spans="1:13" s="83" customFormat="1" ht="12.75">
      <c r="A654" s="21"/>
      <c r="B654" s="209">
        <f>+B662+B672+B678+B689+B683+B694</f>
        <v>46000</v>
      </c>
      <c r="C654" s="238" t="s">
        <v>941</v>
      </c>
      <c r="D654" s="239" t="s">
        <v>942</v>
      </c>
      <c r="E654" s="238" t="s">
        <v>779</v>
      </c>
      <c r="F654" s="261" t="s">
        <v>943</v>
      </c>
      <c r="G654" s="240" t="s">
        <v>781</v>
      </c>
      <c r="H654" s="104"/>
      <c r="I654" s="82">
        <f t="shared" si="59"/>
        <v>96.84210526315789</v>
      </c>
      <c r="J654" s="82"/>
      <c r="K654" s="82"/>
      <c r="M654" s="2">
        <v>475</v>
      </c>
    </row>
    <row r="655" spans="2:13" ht="12.75">
      <c r="B655" s="199"/>
      <c r="H655" s="7">
        <f aca="true" t="shared" si="60" ref="H655:H661">H654-B655</f>
        <v>0</v>
      </c>
      <c r="I655" s="32">
        <f t="shared" si="59"/>
        <v>0</v>
      </c>
      <c r="M655" s="2">
        <v>475</v>
      </c>
    </row>
    <row r="656" spans="2:13" ht="12.75">
      <c r="B656" s="199">
        <v>3000</v>
      </c>
      <c r="C656" s="22" t="s">
        <v>0</v>
      </c>
      <c r="D656" s="1" t="s">
        <v>28</v>
      </c>
      <c r="E656" s="1" t="s">
        <v>769</v>
      </c>
      <c r="F656" s="78" t="s">
        <v>944</v>
      </c>
      <c r="G656" s="37" t="s">
        <v>74</v>
      </c>
      <c r="H656" s="7">
        <f t="shared" si="60"/>
        <v>-3000</v>
      </c>
      <c r="I656" s="32">
        <v>6</v>
      </c>
      <c r="K656" t="s">
        <v>33</v>
      </c>
      <c r="L656">
        <v>19</v>
      </c>
      <c r="M656" s="2">
        <v>475</v>
      </c>
    </row>
    <row r="657" spans="2:13" ht="12.75">
      <c r="B657" s="199">
        <v>3000</v>
      </c>
      <c r="C657" s="22" t="s">
        <v>0</v>
      </c>
      <c r="D657" s="1" t="s">
        <v>28</v>
      </c>
      <c r="E657" s="1" t="s">
        <v>782</v>
      </c>
      <c r="F657" s="78" t="s">
        <v>945</v>
      </c>
      <c r="G657" s="37" t="s">
        <v>74</v>
      </c>
      <c r="H657" s="7">
        <f t="shared" si="60"/>
        <v>-6000</v>
      </c>
      <c r="I657" s="32">
        <v>6</v>
      </c>
      <c r="K657" t="s">
        <v>33</v>
      </c>
      <c r="L657">
        <v>19</v>
      </c>
      <c r="M657" s="2">
        <v>475</v>
      </c>
    </row>
    <row r="658" spans="2:13" ht="12.75">
      <c r="B658" s="199">
        <v>3000</v>
      </c>
      <c r="C658" s="22" t="s">
        <v>0</v>
      </c>
      <c r="D658" s="1" t="s">
        <v>28</v>
      </c>
      <c r="E658" s="1" t="s">
        <v>782</v>
      </c>
      <c r="F658" s="78" t="s">
        <v>946</v>
      </c>
      <c r="G658" s="37" t="s">
        <v>76</v>
      </c>
      <c r="H658" s="7">
        <f t="shared" si="60"/>
        <v>-9000</v>
      </c>
      <c r="I658" s="32">
        <v>6</v>
      </c>
      <c r="K658" t="s">
        <v>33</v>
      </c>
      <c r="L658">
        <v>19</v>
      </c>
      <c r="M658" s="2">
        <v>475</v>
      </c>
    </row>
    <row r="659" spans="2:13" ht="12.75">
      <c r="B659" s="199">
        <v>3000</v>
      </c>
      <c r="C659" s="22" t="s">
        <v>0</v>
      </c>
      <c r="D659" s="1" t="s">
        <v>28</v>
      </c>
      <c r="E659" s="1" t="s">
        <v>769</v>
      </c>
      <c r="F659" s="78" t="s">
        <v>947</v>
      </c>
      <c r="G659" s="37" t="s">
        <v>78</v>
      </c>
      <c r="H659" s="7">
        <f t="shared" si="60"/>
        <v>-12000</v>
      </c>
      <c r="I659" s="32">
        <v>6</v>
      </c>
      <c r="K659" t="s">
        <v>33</v>
      </c>
      <c r="L659">
        <v>19</v>
      </c>
      <c r="M659" s="2">
        <v>475</v>
      </c>
    </row>
    <row r="660" spans="2:13" ht="12.75">
      <c r="B660" s="199">
        <v>3000</v>
      </c>
      <c r="C660" s="22" t="s">
        <v>0</v>
      </c>
      <c r="D660" s="1" t="s">
        <v>28</v>
      </c>
      <c r="E660" s="1" t="s">
        <v>869</v>
      </c>
      <c r="F660" s="78" t="s">
        <v>948</v>
      </c>
      <c r="G660" s="37" t="s">
        <v>78</v>
      </c>
      <c r="H660" s="7">
        <f t="shared" si="60"/>
        <v>-15000</v>
      </c>
      <c r="I660" s="32">
        <v>6</v>
      </c>
      <c r="K660" t="s">
        <v>33</v>
      </c>
      <c r="L660">
        <v>19</v>
      </c>
      <c r="M660" s="2">
        <v>475</v>
      </c>
    </row>
    <row r="661" spans="2:13" ht="12.75">
      <c r="B661" s="199">
        <v>3000</v>
      </c>
      <c r="C661" s="22" t="s">
        <v>0</v>
      </c>
      <c r="D661" s="1" t="s">
        <v>28</v>
      </c>
      <c r="E661" s="1" t="s">
        <v>782</v>
      </c>
      <c r="F661" s="78" t="s">
        <v>949</v>
      </c>
      <c r="G661" s="37" t="s">
        <v>80</v>
      </c>
      <c r="H661" s="7">
        <f t="shared" si="60"/>
        <v>-18000</v>
      </c>
      <c r="I661" s="32">
        <v>6</v>
      </c>
      <c r="K661" t="s">
        <v>33</v>
      </c>
      <c r="L661">
        <v>19</v>
      </c>
      <c r="M661" s="2">
        <v>475</v>
      </c>
    </row>
    <row r="662" spans="1:13" s="83" customFormat="1" ht="12.75">
      <c r="A662" s="21"/>
      <c r="B662" s="209">
        <f>SUM(B656:B661)</f>
        <v>18000</v>
      </c>
      <c r="C662" s="21" t="s">
        <v>0</v>
      </c>
      <c r="D662" s="21"/>
      <c r="E662" s="21"/>
      <c r="F662" s="256"/>
      <c r="G662" s="28"/>
      <c r="H662" s="81">
        <v>0</v>
      </c>
      <c r="I662" s="82">
        <f aca="true" t="shared" si="61" ref="I662:I674">+B662/M662</f>
        <v>37.89473684210526</v>
      </c>
      <c r="M662" s="2">
        <v>475</v>
      </c>
    </row>
    <row r="663" spans="2:13" ht="12.75">
      <c r="B663" s="199"/>
      <c r="H663" s="7">
        <f aca="true" t="shared" si="62" ref="H663:H671">H662-B663</f>
        <v>0</v>
      </c>
      <c r="I663" s="32">
        <f t="shared" si="61"/>
        <v>0</v>
      </c>
      <c r="M663" s="2">
        <v>475</v>
      </c>
    </row>
    <row r="664" spans="2:13" ht="12.75">
      <c r="B664" s="199"/>
      <c r="H664" s="7">
        <f t="shared" si="62"/>
        <v>0</v>
      </c>
      <c r="I664" s="32">
        <f t="shared" si="61"/>
        <v>0</v>
      </c>
      <c r="M664" s="2">
        <v>475</v>
      </c>
    </row>
    <row r="665" spans="2:13" ht="12.75">
      <c r="B665" s="199">
        <v>700</v>
      </c>
      <c r="C665" s="1" t="s">
        <v>842</v>
      </c>
      <c r="D665" s="22" t="s">
        <v>17</v>
      </c>
      <c r="E665" s="1" t="s">
        <v>721</v>
      </c>
      <c r="F665" s="78" t="s">
        <v>950</v>
      </c>
      <c r="G665" s="37" t="s">
        <v>76</v>
      </c>
      <c r="H665" s="7">
        <f t="shared" si="62"/>
        <v>-700</v>
      </c>
      <c r="I665" s="32">
        <f t="shared" si="61"/>
        <v>1.4736842105263157</v>
      </c>
      <c r="K665" t="s">
        <v>782</v>
      </c>
      <c r="L665">
        <v>19</v>
      </c>
      <c r="M665" s="2">
        <v>475</v>
      </c>
    </row>
    <row r="666" spans="2:13" ht="12.75">
      <c r="B666" s="199">
        <v>800</v>
      </c>
      <c r="C666" s="1" t="s">
        <v>1207</v>
      </c>
      <c r="D666" s="22" t="s">
        <v>17</v>
      </c>
      <c r="E666" s="1" t="s">
        <v>721</v>
      </c>
      <c r="F666" s="78" t="s">
        <v>950</v>
      </c>
      <c r="G666" s="37" t="s">
        <v>76</v>
      </c>
      <c r="H666" s="7">
        <f t="shared" si="62"/>
        <v>-1500</v>
      </c>
      <c r="I666" s="32">
        <f t="shared" si="61"/>
        <v>1.6842105263157894</v>
      </c>
      <c r="K666" t="s">
        <v>782</v>
      </c>
      <c r="L666">
        <v>19</v>
      </c>
      <c r="M666" s="2">
        <v>475</v>
      </c>
    </row>
    <row r="667" spans="2:13" ht="12.75">
      <c r="B667" s="199">
        <v>1000</v>
      </c>
      <c r="C667" s="1" t="s">
        <v>951</v>
      </c>
      <c r="D667" s="22" t="s">
        <v>17</v>
      </c>
      <c r="E667" s="1" t="s">
        <v>721</v>
      </c>
      <c r="F667" s="78" t="s">
        <v>950</v>
      </c>
      <c r="G667" s="37" t="s">
        <v>78</v>
      </c>
      <c r="H667" s="7">
        <f t="shared" si="62"/>
        <v>-2500</v>
      </c>
      <c r="I667" s="32">
        <f t="shared" si="61"/>
        <v>2.1052631578947367</v>
      </c>
      <c r="K667" t="s">
        <v>782</v>
      </c>
      <c r="L667">
        <v>19</v>
      </c>
      <c r="M667" s="2">
        <v>475</v>
      </c>
    </row>
    <row r="668" spans="2:13" ht="12.75">
      <c r="B668" s="199">
        <v>1000</v>
      </c>
      <c r="C668" s="1" t="s">
        <v>952</v>
      </c>
      <c r="D668" s="22" t="s">
        <v>17</v>
      </c>
      <c r="E668" s="1" t="s">
        <v>721</v>
      </c>
      <c r="F668" s="78" t="s">
        <v>950</v>
      </c>
      <c r="G668" s="37" t="s">
        <v>78</v>
      </c>
      <c r="H668" s="7">
        <f t="shared" si="62"/>
        <v>-3500</v>
      </c>
      <c r="I668" s="32">
        <f t="shared" si="61"/>
        <v>2.1052631578947367</v>
      </c>
      <c r="K668" t="s">
        <v>782</v>
      </c>
      <c r="L668">
        <v>19</v>
      </c>
      <c r="M668" s="2">
        <v>475</v>
      </c>
    </row>
    <row r="669" spans="2:13" ht="12.75">
      <c r="B669" s="199">
        <v>1000</v>
      </c>
      <c r="C669" s="1" t="s">
        <v>953</v>
      </c>
      <c r="D669" s="22" t="s">
        <v>17</v>
      </c>
      <c r="E669" s="1" t="s">
        <v>721</v>
      </c>
      <c r="F669" s="78" t="s">
        <v>950</v>
      </c>
      <c r="G669" s="37" t="s">
        <v>80</v>
      </c>
      <c r="H669" s="7">
        <f t="shared" si="62"/>
        <v>-4500</v>
      </c>
      <c r="I669" s="32">
        <f t="shared" si="61"/>
        <v>2.1052631578947367</v>
      </c>
      <c r="K669" t="s">
        <v>782</v>
      </c>
      <c r="L669">
        <v>19</v>
      </c>
      <c r="M669" s="2">
        <v>475</v>
      </c>
    </row>
    <row r="670" spans="2:13" ht="12.75">
      <c r="B670" s="199">
        <v>1000</v>
      </c>
      <c r="C670" s="1" t="s">
        <v>954</v>
      </c>
      <c r="D670" s="22" t="s">
        <v>17</v>
      </c>
      <c r="E670" s="1" t="s">
        <v>721</v>
      </c>
      <c r="F670" s="78" t="s">
        <v>950</v>
      </c>
      <c r="G670" s="37" t="s">
        <v>80</v>
      </c>
      <c r="H670" s="7">
        <f t="shared" si="62"/>
        <v>-5500</v>
      </c>
      <c r="I670" s="32">
        <f t="shared" si="61"/>
        <v>2.1052631578947367</v>
      </c>
      <c r="K670" t="s">
        <v>782</v>
      </c>
      <c r="L670">
        <v>19</v>
      </c>
      <c r="M670" s="2">
        <v>475</v>
      </c>
    </row>
    <row r="671" spans="2:13" ht="12.75">
      <c r="B671" s="199">
        <v>800</v>
      </c>
      <c r="C671" s="1" t="s">
        <v>955</v>
      </c>
      <c r="D671" s="22" t="s">
        <v>17</v>
      </c>
      <c r="E671" s="1" t="s">
        <v>721</v>
      </c>
      <c r="F671" s="78" t="s">
        <v>950</v>
      </c>
      <c r="G671" s="37" t="s">
        <v>80</v>
      </c>
      <c r="H671" s="7">
        <f t="shared" si="62"/>
        <v>-6300</v>
      </c>
      <c r="I671" s="32">
        <f t="shared" si="61"/>
        <v>1.6842105263157894</v>
      </c>
      <c r="K671" t="s">
        <v>782</v>
      </c>
      <c r="L671">
        <v>19</v>
      </c>
      <c r="M671" s="2">
        <v>475</v>
      </c>
    </row>
    <row r="672" spans="1:13" s="83" customFormat="1" ht="12.75">
      <c r="A672" s="21"/>
      <c r="B672" s="209">
        <f>SUM(B665:B671)</f>
        <v>6300</v>
      </c>
      <c r="C672" s="21" t="s">
        <v>708</v>
      </c>
      <c r="D672" s="21"/>
      <c r="E672" s="21"/>
      <c r="F672" s="256"/>
      <c r="G672" s="28"/>
      <c r="H672" s="81">
        <v>0</v>
      </c>
      <c r="I672" s="82">
        <f t="shared" si="61"/>
        <v>13.263157894736842</v>
      </c>
      <c r="M672" s="2">
        <v>475</v>
      </c>
    </row>
    <row r="673" spans="2:13" ht="12.75">
      <c r="B673" s="199"/>
      <c r="H673" s="7">
        <f>H672-B673</f>
        <v>0</v>
      </c>
      <c r="I673" s="32">
        <f t="shared" si="61"/>
        <v>0</v>
      </c>
      <c r="M673" s="2">
        <v>475</v>
      </c>
    </row>
    <row r="674" spans="2:13" ht="12.75">
      <c r="B674" s="199"/>
      <c r="H674" s="7">
        <f>H673-B674</f>
        <v>0</v>
      </c>
      <c r="I674" s="32">
        <f t="shared" si="61"/>
        <v>0</v>
      </c>
      <c r="M674" s="2">
        <v>475</v>
      </c>
    </row>
    <row r="675" spans="2:13" ht="12.75">
      <c r="B675" s="199">
        <v>1300</v>
      </c>
      <c r="C675" s="1" t="s">
        <v>560</v>
      </c>
      <c r="D675" s="22" t="s">
        <v>17</v>
      </c>
      <c r="E675" s="1" t="s">
        <v>709</v>
      </c>
      <c r="F675" s="78" t="s">
        <v>950</v>
      </c>
      <c r="G675" s="37" t="s">
        <v>76</v>
      </c>
      <c r="H675" s="7">
        <f>H674-B675</f>
        <v>-1300</v>
      </c>
      <c r="I675" s="32">
        <v>2.6</v>
      </c>
      <c r="K675" t="s">
        <v>782</v>
      </c>
      <c r="L675">
        <v>19</v>
      </c>
      <c r="M675" s="2">
        <v>475</v>
      </c>
    </row>
    <row r="676" spans="2:13" ht="12.75">
      <c r="B676" s="199">
        <v>1500</v>
      </c>
      <c r="C676" s="1" t="s">
        <v>560</v>
      </c>
      <c r="D676" s="22" t="s">
        <v>17</v>
      </c>
      <c r="E676" s="1" t="s">
        <v>709</v>
      </c>
      <c r="F676" s="78" t="s">
        <v>950</v>
      </c>
      <c r="G676" s="37" t="s">
        <v>78</v>
      </c>
      <c r="H676" s="7">
        <f>H675-B676</f>
        <v>-2800</v>
      </c>
      <c r="I676" s="32">
        <v>3</v>
      </c>
      <c r="K676" t="s">
        <v>782</v>
      </c>
      <c r="L676">
        <v>19</v>
      </c>
      <c r="M676" s="2">
        <v>475</v>
      </c>
    </row>
    <row r="677" spans="2:13" ht="12.75">
      <c r="B677" s="199">
        <v>1400</v>
      </c>
      <c r="C677" s="1" t="s">
        <v>560</v>
      </c>
      <c r="D677" s="22" t="s">
        <v>17</v>
      </c>
      <c r="E677" s="1" t="s">
        <v>709</v>
      </c>
      <c r="F677" s="78" t="s">
        <v>950</v>
      </c>
      <c r="G677" s="37" t="s">
        <v>80</v>
      </c>
      <c r="H677" s="7">
        <f>H676-B677</f>
        <v>-4200</v>
      </c>
      <c r="I677" s="32">
        <v>2.8</v>
      </c>
      <c r="K677" t="s">
        <v>782</v>
      </c>
      <c r="L677">
        <v>19</v>
      </c>
      <c r="M677" s="2">
        <v>475</v>
      </c>
    </row>
    <row r="678" spans="1:13" s="83" customFormat="1" ht="12.75">
      <c r="A678" s="21"/>
      <c r="B678" s="209">
        <f>SUM(B675:B677)</f>
        <v>4200</v>
      </c>
      <c r="C678" s="21"/>
      <c r="D678" s="21"/>
      <c r="E678" s="21" t="s">
        <v>709</v>
      </c>
      <c r="F678" s="256"/>
      <c r="G678" s="28"/>
      <c r="H678" s="81">
        <v>0</v>
      </c>
      <c r="I678" s="82">
        <f>+B678/M678</f>
        <v>8.842105263157896</v>
      </c>
      <c r="M678" s="2">
        <v>475</v>
      </c>
    </row>
    <row r="679" spans="2:13" ht="12.75">
      <c r="B679" s="199"/>
      <c r="H679" s="7">
        <f>H678-B679</f>
        <v>0</v>
      </c>
      <c r="I679" s="32">
        <f>+B679/M679</f>
        <v>0</v>
      </c>
      <c r="M679" s="2">
        <v>475</v>
      </c>
    </row>
    <row r="680" spans="2:13" ht="12.75">
      <c r="B680" s="199"/>
      <c r="H680" s="7">
        <f>H679-B680</f>
        <v>0</v>
      </c>
      <c r="I680" s="32">
        <f>+B680/M680</f>
        <v>0</v>
      </c>
      <c r="M680" s="2">
        <v>475</v>
      </c>
    </row>
    <row r="681" spans="1:13" ht="12.75">
      <c r="A681" s="22"/>
      <c r="B681" s="207">
        <v>5000</v>
      </c>
      <c r="C681" s="22" t="s">
        <v>735</v>
      </c>
      <c r="D681" s="22" t="s">
        <v>17</v>
      </c>
      <c r="E681" s="22" t="s">
        <v>721</v>
      </c>
      <c r="F681" s="241" t="s">
        <v>956</v>
      </c>
      <c r="G681" s="40" t="s">
        <v>76</v>
      </c>
      <c r="H681" s="7">
        <f>H680-B681</f>
        <v>-5000</v>
      </c>
      <c r="I681" s="174">
        <v>10</v>
      </c>
      <c r="J681" s="25"/>
      <c r="K681" s="25" t="s">
        <v>782</v>
      </c>
      <c r="L681" s="25">
        <v>19</v>
      </c>
      <c r="M681" s="2">
        <v>475</v>
      </c>
    </row>
    <row r="682" spans="1:13" ht="12.75">
      <c r="A682" s="22"/>
      <c r="B682" s="207">
        <v>5000</v>
      </c>
      <c r="C682" s="22" t="s">
        <v>735</v>
      </c>
      <c r="D682" s="22" t="s">
        <v>17</v>
      </c>
      <c r="E682" s="22" t="s">
        <v>721</v>
      </c>
      <c r="F682" s="241" t="s">
        <v>956</v>
      </c>
      <c r="G682" s="40" t="s">
        <v>78</v>
      </c>
      <c r="H682" s="7">
        <f>H681-B682</f>
        <v>-10000</v>
      </c>
      <c r="I682" s="174">
        <v>10</v>
      </c>
      <c r="J682" s="25"/>
      <c r="K682" s="25" t="s">
        <v>782</v>
      </c>
      <c r="L682" s="25">
        <v>19</v>
      </c>
      <c r="M682" s="2">
        <v>475</v>
      </c>
    </row>
    <row r="683" spans="1:13" s="83" customFormat="1" ht="12.75">
      <c r="A683" s="21"/>
      <c r="B683" s="209">
        <f>SUM(B681:B682)</f>
        <v>10000</v>
      </c>
      <c r="C683" s="21" t="s">
        <v>735</v>
      </c>
      <c r="D683" s="21"/>
      <c r="E683" s="21"/>
      <c r="F683" s="256"/>
      <c r="G683" s="28"/>
      <c r="H683" s="81">
        <v>0</v>
      </c>
      <c r="I683" s="82">
        <f>+B683/M683</f>
        <v>21.05263157894737</v>
      </c>
      <c r="M683" s="2">
        <v>475</v>
      </c>
    </row>
    <row r="684" spans="2:13" ht="12.75">
      <c r="B684" s="199"/>
      <c r="H684" s="7">
        <f>H683-B684</f>
        <v>0</v>
      </c>
      <c r="I684" s="32">
        <f>+B684/M684</f>
        <v>0</v>
      </c>
      <c r="M684" s="2">
        <v>475</v>
      </c>
    </row>
    <row r="685" spans="2:13" ht="12.75">
      <c r="B685" s="199"/>
      <c r="H685" s="7">
        <f>H684-B685</f>
        <v>0</v>
      </c>
      <c r="I685" s="32">
        <f>+B685/M685</f>
        <v>0</v>
      </c>
      <c r="M685" s="2">
        <v>475</v>
      </c>
    </row>
    <row r="686" spans="2:13" ht="12.75">
      <c r="B686" s="199">
        <v>2000</v>
      </c>
      <c r="C686" s="1" t="s">
        <v>736</v>
      </c>
      <c r="D686" s="22" t="s">
        <v>17</v>
      </c>
      <c r="E686" s="1" t="s">
        <v>721</v>
      </c>
      <c r="F686" s="78" t="s">
        <v>950</v>
      </c>
      <c r="G686" s="37" t="s">
        <v>76</v>
      </c>
      <c r="H686" s="7">
        <f>H684-B686</f>
        <v>-2000</v>
      </c>
      <c r="I686" s="32">
        <v>4</v>
      </c>
      <c r="K686" t="s">
        <v>782</v>
      </c>
      <c r="L686">
        <v>19</v>
      </c>
      <c r="M686" s="2">
        <v>475</v>
      </c>
    </row>
    <row r="687" spans="2:13" ht="12.75">
      <c r="B687" s="199">
        <v>2000</v>
      </c>
      <c r="C687" s="1" t="s">
        <v>736</v>
      </c>
      <c r="D687" s="22" t="s">
        <v>17</v>
      </c>
      <c r="E687" s="1" t="s">
        <v>721</v>
      </c>
      <c r="F687" s="78" t="s">
        <v>950</v>
      </c>
      <c r="G687" s="37" t="s">
        <v>78</v>
      </c>
      <c r="H687" s="7">
        <f>H685-B687</f>
        <v>-2000</v>
      </c>
      <c r="I687" s="32">
        <v>4</v>
      </c>
      <c r="K687" t="s">
        <v>782</v>
      </c>
      <c r="L687">
        <v>19</v>
      </c>
      <c r="M687" s="2">
        <v>475</v>
      </c>
    </row>
    <row r="688" spans="2:13" ht="12.75">
      <c r="B688" s="199">
        <v>2000</v>
      </c>
      <c r="C688" s="1" t="s">
        <v>736</v>
      </c>
      <c r="D688" s="22" t="s">
        <v>17</v>
      </c>
      <c r="E688" s="1" t="s">
        <v>721</v>
      </c>
      <c r="F688" s="78" t="s">
        <v>950</v>
      </c>
      <c r="G688" s="37" t="s">
        <v>80</v>
      </c>
      <c r="H688" s="7">
        <f>H687-B688</f>
        <v>-4000</v>
      </c>
      <c r="I688" s="32">
        <v>4</v>
      </c>
      <c r="K688" t="s">
        <v>782</v>
      </c>
      <c r="L688">
        <v>19</v>
      </c>
      <c r="M688" s="2">
        <v>475</v>
      </c>
    </row>
    <row r="689" spans="1:13" s="83" customFormat="1" ht="12.75">
      <c r="A689" s="21"/>
      <c r="B689" s="209">
        <f>SUM(B686:B688)</f>
        <v>6000</v>
      </c>
      <c r="C689" s="21" t="s">
        <v>736</v>
      </c>
      <c r="D689" s="21"/>
      <c r="E689" s="21"/>
      <c r="F689" s="256"/>
      <c r="G689" s="28"/>
      <c r="H689" s="81">
        <v>0</v>
      </c>
      <c r="I689" s="82">
        <f>+B689/M689</f>
        <v>12.631578947368421</v>
      </c>
      <c r="M689" s="2">
        <v>475</v>
      </c>
    </row>
    <row r="690" spans="2:13" ht="12.75">
      <c r="B690" s="199"/>
      <c r="H690" s="7">
        <f>H689-B690</f>
        <v>0</v>
      </c>
      <c r="I690" s="32">
        <f>+B690/M690</f>
        <v>0</v>
      </c>
      <c r="M690" s="2">
        <v>475</v>
      </c>
    </row>
    <row r="691" spans="2:13" ht="12.75">
      <c r="B691" s="199"/>
      <c r="H691" s="7">
        <f>H690-B691</f>
        <v>0</v>
      </c>
      <c r="I691" s="32">
        <f>+B691/M691</f>
        <v>0</v>
      </c>
      <c r="M691" s="2">
        <v>475</v>
      </c>
    </row>
    <row r="692" spans="2:13" ht="12.75">
      <c r="B692" s="199">
        <v>500</v>
      </c>
      <c r="C692" s="1" t="s">
        <v>747</v>
      </c>
      <c r="D692" s="22" t="s">
        <v>17</v>
      </c>
      <c r="E692" s="1" t="s">
        <v>799</v>
      </c>
      <c r="F692" s="78" t="s">
        <v>950</v>
      </c>
      <c r="G692" s="37" t="s">
        <v>78</v>
      </c>
      <c r="H692" s="7">
        <f>H691-B692</f>
        <v>-500</v>
      </c>
      <c r="I692" s="32">
        <v>1</v>
      </c>
      <c r="K692" t="s">
        <v>782</v>
      </c>
      <c r="L692">
        <v>19</v>
      </c>
      <c r="M692" s="2">
        <v>475</v>
      </c>
    </row>
    <row r="693" spans="2:13" ht="12.75">
      <c r="B693" s="199">
        <v>1000</v>
      </c>
      <c r="C693" s="1" t="s">
        <v>747</v>
      </c>
      <c r="D693" s="22" t="s">
        <v>17</v>
      </c>
      <c r="E693" s="1" t="s">
        <v>799</v>
      </c>
      <c r="F693" s="78" t="s">
        <v>950</v>
      </c>
      <c r="G693" s="37" t="s">
        <v>80</v>
      </c>
      <c r="H693" s="7">
        <f>H692-B693</f>
        <v>-1500</v>
      </c>
      <c r="I693" s="32">
        <v>2</v>
      </c>
      <c r="K693" t="s">
        <v>782</v>
      </c>
      <c r="L693">
        <v>19</v>
      </c>
      <c r="M693" s="2">
        <v>475</v>
      </c>
    </row>
    <row r="694" spans="1:13" s="83" customFormat="1" ht="12.75">
      <c r="A694" s="21"/>
      <c r="B694" s="209">
        <f>SUM(B692:B693)</f>
        <v>1500</v>
      </c>
      <c r="C694" s="21"/>
      <c r="D694" s="21"/>
      <c r="E694" s="21" t="s">
        <v>748</v>
      </c>
      <c r="F694" s="256"/>
      <c r="G694" s="28"/>
      <c r="H694" s="81">
        <v>0</v>
      </c>
      <c r="I694" s="82">
        <f aca="true" t="shared" si="63" ref="I694:I700">+B694/M694</f>
        <v>3.1578947368421053</v>
      </c>
      <c r="M694" s="2">
        <v>475</v>
      </c>
    </row>
    <row r="695" spans="2:13" ht="12.75">
      <c r="B695" s="199"/>
      <c r="H695" s="7">
        <f>H694-B695</f>
        <v>0</v>
      </c>
      <c r="I695" s="32">
        <f t="shared" si="63"/>
        <v>0</v>
      </c>
      <c r="M695" s="2">
        <v>475</v>
      </c>
    </row>
    <row r="696" spans="2:13" ht="12.75">
      <c r="B696" s="199"/>
      <c r="H696" s="7">
        <f>H695-B696</f>
        <v>0</v>
      </c>
      <c r="I696" s="32">
        <f t="shared" si="63"/>
        <v>0</v>
      </c>
      <c r="M696" s="2">
        <v>475</v>
      </c>
    </row>
    <row r="697" spans="2:13" ht="12.75">
      <c r="B697" s="199"/>
      <c r="H697" s="7">
        <f>H696-B697</f>
        <v>0</v>
      </c>
      <c r="I697" s="32">
        <f t="shared" si="63"/>
        <v>0</v>
      </c>
      <c r="M697" s="2">
        <v>475</v>
      </c>
    </row>
    <row r="698" spans="2:13" ht="12.75">
      <c r="B698" s="199"/>
      <c r="H698" s="7">
        <f>H697-B698</f>
        <v>0</v>
      </c>
      <c r="I698" s="32">
        <f t="shared" si="63"/>
        <v>0</v>
      </c>
      <c r="M698" s="2">
        <v>475</v>
      </c>
    </row>
    <row r="699" spans="1:13" s="83" customFormat="1" ht="12.75">
      <c r="A699" s="21"/>
      <c r="B699" s="209">
        <f>+B705+B710+B716+B721+B727+B732+B738</f>
        <v>39550</v>
      </c>
      <c r="C699" s="238" t="s">
        <v>957</v>
      </c>
      <c r="D699" s="239" t="s">
        <v>958</v>
      </c>
      <c r="E699" s="238" t="s">
        <v>779</v>
      </c>
      <c r="F699" s="261" t="s">
        <v>959</v>
      </c>
      <c r="G699" s="240" t="s">
        <v>803</v>
      </c>
      <c r="H699" s="104"/>
      <c r="I699" s="82">
        <f t="shared" si="63"/>
        <v>83.26315789473684</v>
      </c>
      <c r="J699" s="82"/>
      <c r="K699" s="82"/>
      <c r="M699" s="2">
        <v>475</v>
      </c>
    </row>
    <row r="700" spans="2:13" ht="12.75">
      <c r="B700" s="199"/>
      <c r="H700" s="7">
        <f>H699-B700</f>
        <v>0</v>
      </c>
      <c r="I700" s="32">
        <f t="shared" si="63"/>
        <v>0</v>
      </c>
      <c r="M700" s="2">
        <v>475</v>
      </c>
    </row>
    <row r="701" spans="2:13" ht="12.75">
      <c r="B701" s="199">
        <v>2500</v>
      </c>
      <c r="C701" s="22" t="s">
        <v>0</v>
      </c>
      <c r="D701" s="1" t="s">
        <v>28</v>
      </c>
      <c r="E701" s="1" t="s">
        <v>960</v>
      </c>
      <c r="F701" s="78" t="s">
        <v>961</v>
      </c>
      <c r="G701" s="37" t="s">
        <v>78</v>
      </c>
      <c r="H701" s="7">
        <f>H700-B701</f>
        <v>-2500</v>
      </c>
      <c r="I701" s="32">
        <v>5</v>
      </c>
      <c r="K701" t="s">
        <v>33</v>
      </c>
      <c r="L701">
        <v>20</v>
      </c>
      <c r="M701" s="2">
        <v>475</v>
      </c>
    </row>
    <row r="702" spans="2:13" ht="12.75">
      <c r="B702" s="199">
        <v>3000</v>
      </c>
      <c r="C702" s="22" t="s">
        <v>0</v>
      </c>
      <c r="D702" s="1" t="s">
        <v>28</v>
      </c>
      <c r="E702" s="1" t="s">
        <v>769</v>
      </c>
      <c r="F702" s="78" t="s">
        <v>962</v>
      </c>
      <c r="G702" s="37" t="s">
        <v>80</v>
      </c>
      <c r="H702" s="7">
        <f>H701-B702</f>
        <v>-5500</v>
      </c>
      <c r="I702" s="32">
        <v>6</v>
      </c>
      <c r="K702" t="s">
        <v>33</v>
      </c>
      <c r="L702">
        <v>20</v>
      </c>
      <c r="M702" s="2">
        <v>475</v>
      </c>
    </row>
    <row r="703" spans="2:13" ht="12.75">
      <c r="B703" s="199">
        <v>2500</v>
      </c>
      <c r="C703" s="22" t="s">
        <v>0</v>
      </c>
      <c r="D703" s="1" t="s">
        <v>28</v>
      </c>
      <c r="E703" s="1" t="s">
        <v>859</v>
      </c>
      <c r="F703" s="78" t="s">
        <v>963</v>
      </c>
      <c r="G703" s="37" t="s">
        <v>80</v>
      </c>
      <c r="H703" s="7">
        <f>H702-B703</f>
        <v>-8000</v>
      </c>
      <c r="I703" s="32">
        <v>5</v>
      </c>
      <c r="K703" t="s">
        <v>33</v>
      </c>
      <c r="L703">
        <v>20</v>
      </c>
      <c r="M703" s="2">
        <v>475</v>
      </c>
    </row>
    <row r="704" spans="2:13" ht="12.75">
      <c r="B704" s="199">
        <v>2500</v>
      </c>
      <c r="C704" s="22" t="s">
        <v>0</v>
      </c>
      <c r="D704" s="1" t="s">
        <v>28</v>
      </c>
      <c r="E704" s="1" t="s">
        <v>859</v>
      </c>
      <c r="F704" s="78" t="s">
        <v>964</v>
      </c>
      <c r="G704" s="37" t="s">
        <v>82</v>
      </c>
      <c r="H704" s="7">
        <f>H703-B704</f>
        <v>-10500</v>
      </c>
      <c r="I704" s="32">
        <v>5</v>
      </c>
      <c r="K704" t="s">
        <v>33</v>
      </c>
      <c r="L704">
        <v>20</v>
      </c>
      <c r="M704" s="2">
        <v>475</v>
      </c>
    </row>
    <row r="705" spans="1:13" s="83" customFormat="1" ht="12.75">
      <c r="A705" s="21"/>
      <c r="B705" s="209">
        <f>SUM(B701:B704)</f>
        <v>10500</v>
      </c>
      <c r="C705" s="21" t="s">
        <v>0</v>
      </c>
      <c r="D705" s="21"/>
      <c r="E705" s="21"/>
      <c r="F705" s="256"/>
      <c r="G705" s="28"/>
      <c r="H705" s="81">
        <v>0</v>
      </c>
      <c r="I705" s="82">
        <f aca="true" t="shared" si="64" ref="I705:I712">+B705/M705</f>
        <v>22.105263157894736</v>
      </c>
      <c r="M705" s="2">
        <v>475</v>
      </c>
    </row>
    <row r="706" spans="2:13" ht="12.75">
      <c r="B706" s="199"/>
      <c r="H706" s="7">
        <f>H705-B706</f>
        <v>0</v>
      </c>
      <c r="I706" s="32">
        <f t="shared" si="64"/>
        <v>0</v>
      </c>
      <c r="M706" s="2">
        <v>475</v>
      </c>
    </row>
    <row r="707" spans="2:13" ht="12.75">
      <c r="B707" s="199"/>
      <c r="H707" s="7">
        <f>H706-B707</f>
        <v>0</v>
      </c>
      <c r="I707" s="32">
        <f t="shared" si="64"/>
        <v>0</v>
      </c>
      <c r="M707" s="2">
        <v>475</v>
      </c>
    </row>
    <row r="708" spans="1:13" ht="12.75">
      <c r="A708" s="22"/>
      <c r="B708" s="207">
        <v>4000</v>
      </c>
      <c r="C708" s="22" t="s">
        <v>965</v>
      </c>
      <c r="D708" s="22" t="s">
        <v>17</v>
      </c>
      <c r="E708" s="22" t="s">
        <v>721</v>
      </c>
      <c r="F708" s="241" t="s">
        <v>966</v>
      </c>
      <c r="G708" s="40" t="s">
        <v>78</v>
      </c>
      <c r="H708" s="39">
        <f>H707-B708</f>
        <v>-4000</v>
      </c>
      <c r="I708" s="174">
        <f t="shared" si="64"/>
        <v>8.421052631578947</v>
      </c>
      <c r="J708" s="25"/>
      <c r="K708" s="25" t="s">
        <v>859</v>
      </c>
      <c r="L708" s="25">
        <v>20</v>
      </c>
      <c r="M708" s="2">
        <v>475</v>
      </c>
    </row>
    <row r="709" spans="1:13" ht="12.75">
      <c r="A709" s="22"/>
      <c r="B709" s="207">
        <v>4000</v>
      </c>
      <c r="C709" s="22" t="s">
        <v>967</v>
      </c>
      <c r="D709" s="22" t="s">
        <v>17</v>
      </c>
      <c r="E709" s="22" t="s">
        <v>721</v>
      </c>
      <c r="F709" s="241" t="s">
        <v>968</v>
      </c>
      <c r="G709" s="40" t="s">
        <v>82</v>
      </c>
      <c r="H709" s="7">
        <f>H708-B709</f>
        <v>-8000</v>
      </c>
      <c r="I709" s="174">
        <f t="shared" si="64"/>
        <v>8.421052631578947</v>
      </c>
      <c r="J709" s="25"/>
      <c r="K709" s="25" t="s">
        <v>859</v>
      </c>
      <c r="L709" s="25">
        <v>20</v>
      </c>
      <c r="M709" s="2">
        <v>475</v>
      </c>
    </row>
    <row r="710" spans="1:13" s="83" customFormat="1" ht="12.75">
      <c r="A710" s="21"/>
      <c r="B710" s="209">
        <f>SUM(B708:B709)</f>
        <v>8000</v>
      </c>
      <c r="C710" s="21" t="s">
        <v>708</v>
      </c>
      <c r="D710" s="21"/>
      <c r="E710" s="21"/>
      <c r="F710" s="256"/>
      <c r="G710" s="28"/>
      <c r="H710" s="81">
        <v>0</v>
      </c>
      <c r="I710" s="82">
        <f t="shared" si="64"/>
        <v>16.842105263157894</v>
      </c>
      <c r="M710" s="2">
        <v>475</v>
      </c>
    </row>
    <row r="711" spans="2:13" ht="12.75">
      <c r="B711" s="199"/>
      <c r="H711" s="7">
        <f>H710-B711</f>
        <v>0</v>
      </c>
      <c r="I711" s="32">
        <f t="shared" si="64"/>
        <v>0</v>
      </c>
      <c r="M711" s="2">
        <v>475</v>
      </c>
    </row>
    <row r="712" spans="2:13" ht="12.75">
      <c r="B712" s="199"/>
      <c r="H712" s="7">
        <f>H711-B712</f>
        <v>0</v>
      </c>
      <c r="I712" s="32">
        <f t="shared" si="64"/>
        <v>0</v>
      </c>
      <c r="M712" s="2">
        <v>475</v>
      </c>
    </row>
    <row r="713" spans="2:13" ht="12.75">
      <c r="B713" s="199">
        <v>1500</v>
      </c>
      <c r="C713" s="1" t="s">
        <v>560</v>
      </c>
      <c r="D713" s="22" t="s">
        <v>17</v>
      </c>
      <c r="E713" s="1" t="s">
        <v>709</v>
      </c>
      <c r="F713" s="78" t="s">
        <v>968</v>
      </c>
      <c r="G713" s="37" t="s">
        <v>78</v>
      </c>
      <c r="H713" s="7">
        <f>H712-B713</f>
        <v>-1500</v>
      </c>
      <c r="I713" s="32">
        <v>3</v>
      </c>
      <c r="K713" t="s">
        <v>859</v>
      </c>
      <c r="L713" s="25">
        <v>20</v>
      </c>
      <c r="M713" s="2">
        <v>475</v>
      </c>
    </row>
    <row r="714" spans="2:13" ht="12.75">
      <c r="B714" s="199">
        <v>1500</v>
      </c>
      <c r="C714" s="1" t="s">
        <v>560</v>
      </c>
      <c r="D714" s="22" t="s">
        <v>17</v>
      </c>
      <c r="E714" s="1" t="s">
        <v>709</v>
      </c>
      <c r="F714" s="78" t="s">
        <v>968</v>
      </c>
      <c r="G714" s="37" t="s">
        <v>80</v>
      </c>
      <c r="H714" s="7">
        <f>H713-B714</f>
        <v>-3000</v>
      </c>
      <c r="I714" s="32">
        <v>3</v>
      </c>
      <c r="K714" t="s">
        <v>859</v>
      </c>
      <c r="L714" s="25">
        <v>20</v>
      </c>
      <c r="M714" s="2">
        <v>475</v>
      </c>
    </row>
    <row r="715" spans="2:13" ht="12.75">
      <c r="B715" s="199">
        <v>1500</v>
      </c>
      <c r="C715" s="1" t="s">
        <v>560</v>
      </c>
      <c r="D715" s="22" t="s">
        <v>17</v>
      </c>
      <c r="E715" s="1" t="s">
        <v>709</v>
      </c>
      <c r="F715" s="78" t="s">
        <v>968</v>
      </c>
      <c r="G715" s="37" t="s">
        <v>82</v>
      </c>
      <c r="H715" s="7">
        <f>H714-B715</f>
        <v>-4500</v>
      </c>
      <c r="I715" s="32">
        <v>3</v>
      </c>
      <c r="K715" t="s">
        <v>859</v>
      </c>
      <c r="L715" s="25">
        <v>20</v>
      </c>
      <c r="M715" s="2">
        <v>475</v>
      </c>
    </row>
    <row r="716" spans="1:13" s="83" customFormat="1" ht="12.75">
      <c r="A716" s="21"/>
      <c r="B716" s="209">
        <f>SUM(B713:B715)</f>
        <v>4500</v>
      </c>
      <c r="C716" s="21"/>
      <c r="D716" s="21"/>
      <c r="E716" s="21" t="s">
        <v>709</v>
      </c>
      <c r="F716" s="256"/>
      <c r="G716" s="28"/>
      <c r="H716" s="81">
        <v>0</v>
      </c>
      <c r="I716" s="82">
        <f>+B716/M716</f>
        <v>9.473684210526315</v>
      </c>
      <c r="M716" s="2">
        <v>475</v>
      </c>
    </row>
    <row r="717" spans="2:13" ht="12.75">
      <c r="B717" s="199"/>
      <c r="H717" s="7">
        <f>H716-B717</f>
        <v>0</v>
      </c>
      <c r="I717" s="32">
        <f>+B717/M717</f>
        <v>0</v>
      </c>
      <c r="M717" s="2">
        <v>475</v>
      </c>
    </row>
    <row r="718" spans="2:13" ht="12.75">
      <c r="B718" s="199"/>
      <c r="H718" s="7">
        <f>H717-B718</f>
        <v>0</v>
      </c>
      <c r="I718" s="32">
        <f>+B718/M718</f>
        <v>0</v>
      </c>
      <c r="M718" s="2">
        <v>475</v>
      </c>
    </row>
    <row r="719" spans="1:13" ht="12.75">
      <c r="A719" s="22"/>
      <c r="B719" s="207">
        <v>5000</v>
      </c>
      <c r="C719" s="22" t="s">
        <v>735</v>
      </c>
      <c r="D719" s="22" t="s">
        <v>17</v>
      </c>
      <c r="E719" s="22" t="s">
        <v>721</v>
      </c>
      <c r="F719" s="241" t="s">
        <v>969</v>
      </c>
      <c r="G719" s="40" t="s">
        <v>78</v>
      </c>
      <c r="H719" s="7">
        <f>H718-B719</f>
        <v>-5000</v>
      </c>
      <c r="I719" s="174">
        <v>10</v>
      </c>
      <c r="J719" s="25"/>
      <c r="K719" s="25" t="s">
        <v>859</v>
      </c>
      <c r="L719" s="25">
        <v>20</v>
      </c>
      <c r="M719" s="2">
        <v>475</v>
      </c>
    </row>
    <row r="720" spans="1:13" ht="12.75">
      <c r="A720" s="22"/>
      <c r="B720" s="207">
        <v>5000</v>
      </c>
      <c r="C720" s="22" t="s">
        <v>735</v>
      </c>
      <c r="D720" s="22" t="s">
        <v>17</v>
      </c>
      <c r="E720" s="22" t="s">
        <v>721</v>
      </c>
      <c r="F720" s="241" t="s">
        <v>969</v>
      </c>
      <c r="G720" s="40" t="s">
        <v>80</v>
      </c>
      <c r="H720" s="7">
        <f>H719-B720</f>
        <v>-10000</v>
      </c>
      <c r="I720" s="174">
        <v>10</v>
      </c>
      <c r="J720" s="25"/>
      <c r="K720" s="25" t="s">
        <v>859</v>
      </c>
      <c r="L720" s="25">
        <v>20</v>
      </c>
      <c r="M720" s="2">
        <v>475</v>
      </c>
    </row>
    <row r="721" spans="1:13" s="83" customFormat="1" ht="12.75">
      <c r="A721" s="21"/>
      <c r="B721" s="209">
        <f>SUM(B719:B720)</f>
        <v>10000</v>
      </c>
      <c r="C721" s="21" t="s">
        <v>735</v>
      </c>
      <c r="D721" s="21"/>
      <c r="E721" s="21"/>
      <c r="F721" s="256"/>
      <c r="G721" s="28"/>
      <c r="H721" s="81">
        <v>0</v>
      </c>
      <c r="I721" s="82">
        <f>+B721/M721</f>
        <v>21.05263157894737</v>
      </c>
      <c r="M721" s="2">
        <v>475</v>
      </c>
    </row>
    <row r="722" spans="2:13" ht="12.75">
      <c r="B722" s="199"/>
      <c r="H722" s="7">
        <f>H721-B722</f>
        <v>0</v>
      </c>
      <c r="I722" s="32">
        <f>+B722/M722</f>
        <v>0</v>
      </c>
      <c r="M722" s="2">
        <v>475</v>
      </c>
    </row>
    <row r="723" spans="2:13" ht="12.75">
      <c r="B723" s="199"/>
      <c r="H723" s="7">
        <f>H722-B723</f>
        <v>0</v>
      </c>
      <c r="I723" s="32">
        <f>+B723/M723</f>
        <v>0</v>
      </c>
      <c r="M723" s="2">
        <v>475</v>
      </c>
    </row>
    <row r="724" spans="2:13" ht="12.75">
      <c r="B724" s="199">
        <v>1000</v>
      </c>
      <c r="C724" s="1" t="s">
        <v>736</v>
      </c>
      <c r="D724" s="22" t="s">
        <v>17</v>
      </c>
      <c r="E724" s="1" t="s">
        <v>721</v>
      </c>
      <c r="F724" s="78" t="s">
        <v>968</v>
      </c>
      <c r="G724" s="37" t="s">
        <v>78</v>
      </c>
      <c r="H724" s="7">
        <f>H723-B724</f>
        <v>-1000</v>
      </c>
      <c r="I724" s="32">
        <v>2</v>
      </c>
      <c r="K724" t="s">
        <v>859</v>
      </c>
      <c r="L724" s="25">
        <v>20</v>
      </c>
      <c r="M724" s="2">
        <v>475</v>
      </c>
    </row>
    <row r="725" spans="2:13" ht="12.75">
      <c r="B725" s="199">
        <v>1000</v>
      </c>
      <c r="C725" s="1" t="s">
        <v>736</v>
      </c>
      <c r="D725" s="22" t="s">
        <v>17</v>
      </c>
      <c r="E725" s="1" t="s">
        <v>721</v>
      </c>
      <c r="F725" s="78" t="s">
        <v>968</v>
      </c>
      <c r="G725" s="37" t="s">
        <v>80</v>
      </c>
      <c r="H725" s="7">
        <f>H724-B725</f>
        <v>-2000</v>
      </c>
      <c r="I725" s="32">
        <v>2</v>
      </c>
      <c r="K725" t="s">
        <v>859</v>
      </c>
      <c r="L725" s="25">
        <v>20</v>
      </c>
      <c r="M725" s="2">
        <v>475</v>
      </c>
    </row>
    <row r="726" spans="2:13" ht="12.75">
      <c r="B726" s="199">
        <v>1000</v>
      </c>
      <c r="C726" s="1" t="s">
        <v>736</v>
      </c>
      <c r="D726" s="22" t="s">
        <v>17</v>
      </c>
      <c r="E726" s="1" t="s">
        <v>721</v>
      </c>
      <c r="F726" s="78" t="s">
        <v>968</v>
      </c>
      <c r="G726" s="37" t="s">
        <v>82</v>
      </c>
      <c r="H726" s="7">
        <f>H725-B726</f>
        <v>-3000</v>
      </c>
      <c r="I726" s="32">
        <v>2</v>
      </c>
      <c r="K726" t="s">
        <v>859</v>
      </c>
      <c r="L726" s="25">
        <v>20</v>
      </c>
      <c r="M726" s="2">
        <v>475</v>
      </c>
    </row>
    <row r="727" spans="1:13" s="83" customFormat="1" ht="12.75">
      <c r="A727" s="21"/>
      <c r="B727" s="209">
        <f>SUM(B724:B726)</f>
        <v>3000</v>
      </c>
      <c r="C727" s="21" t="s">
        <v>736</v>
      </c>
      <c r="D727" s="21"/>
      <c r="E727" s="21"/>
      <c r="F727" s="256"/>
      <c r="G727" s="28"/>
      <c r="H727" s="81">
        <v>0</v>
      </c>
      <c r="I727" s="82">
        <f>+B727/M727</f>
        <v>6.315789473684211</v>
      </c>
      <c r="M727" s="2">
        <v>475</v>
      </c>
    </row>
    <row r="728" spans="2:13" ht="12.75">
      <c r="B728" s="199"/>
      <c r="H728" s="7">
        <f>H727-B728</f>
        <v>0</v>
      </c>
      <c r="I728" s="32">
        <f>+B728/M728</f>
        <v>0</v>
      </c>
      <c r="M728" s="2">
        <v>475</v>
      </c>
    </row>
    <row r="729" spans="2:13" ht="12.75">
      <c r="B729" s="199"/>
      <c r="H729" s="7">
        <f>H728-B729</f>
        <v>0</v>
      </c>
      <c r="I729" s="32">
        <f>+B729/M729</f>
        <v>0</v>
      </c>
      <c r="M729" s="2">
        <v>475</v>
      </c>
    </row>
    <row r="730" spans="2:13" ht="12.75">
      <c r="B730" s="199">
        <v>1000</v>
      </c>
      <c r="C730" s="1" t="s">
        <v>747</v>
      </c>
      <c r="D730" s="22" t="s">
        <v>17</v>
      </c>
      <c r="E730" s="1" t="s">
        <v>748</v>
      </c>
      <c r="F730" s="78" t="s">
        <v>968</v>
      </c>
      <c r="G730" s="37" t="s">
        <v>78</v>
      </c>
      <c r="H730" s="7">
        <f>H729-B730</f>
        <v>-1000</v>
      </c>
      <c r="I730" s="32">
        <v>2</v>
      </c>
      <c r="K730" t="s">
        <v>859</v>
      </c>
      <c r="L730" s="25">
        <v>20</v>
      </c>
      <c r="M730" s="2">
        <v>475</v>
      </c>
    </row>
    <row r="731" spans="2:13" ht="12.75">
      <c r="B731" s="199">
        <v>1000</v>
      </c>
      <c r="C731" s="1" t="s">
        <v>747</v>
      </c>
      <c r="D731" s="22" t="s">
        <v>17</v>
      </c>
      <c r="E731" s="1" t="s">
        <v>748</v>
      </c>
      <c r="F731" s="78" t="s">
        <v>968</v>
      </c>
      <c r="G731" s="37" t="s">
        <v>80</v>
      </c>
      <c r="H731" s="7">
        <f>H730-B731</f>
        <v>-2000</v>
      </c>
      <c r="I731" s="32">
        <v>2</v>
      </c>
      <c r="K731" t="s">
        <v>859</v>
      </c>
      <c r="L731" s="25">
        <v>20</v>
      </c>
      <c r="M731" s="2">
        <v>475</v>
      </c>
    </row>
    <row r="732" spans="1:13" s="83" customFormat="1" ht="12.75">
      <c r="A732" s="21"/>
      <c r="B732" s="209">
        <f>SUM(B730:B731)</f>
        <v>2000</v>
      </c>
      <c r="C732" s="21"/>
      <c r="D732" s="21"/>
      <c r="E732" s="21" t="s">
        <v>748</v>
      </c>
      <c r="F732" s="256"/>
      <c r="G732" s="28"/>
      <c r="H732" s="81">
        <v>0</v>
      </c>
      <c r="I732" s="82">
        <f aca="true" t="shared" si="65" ref="I732:I744">+B732/M732</f>
        <v>4.2105263157894735</v>
      </c>
      <c r="M732" s="2">
        <v>475</v>
      </c>
    </row>
    <row r="733" spans="2:13" ht="12.75">
      <c r="B733" s="199"/>
      <c r="H733" s="7">
        <f>H732-B733</f>
        <v>0</v>
      </c>
      <c r="I733" s="32">
        <f t="shared" si="65"/>
        <v>0</v>
      </c>
      <c r="M733" s="2">
        <v>475</v>
      </c>
    </row>
    <row r="734" spans="2:13" ht="12.75">
      <c r="B734" s="199"/>
      <c r="H734" s="7">
        <f>H733-B734</f>
        <v>0</v>
      </c>
      <c r="I734" s="32">
        <f t="shared" si="65"/>
        <v>0</v>
      </c>
      <c r="M734" s="2">
        <v>475</v>
      </c>
    </row>
    <row r="735" spans="1:13" ht="12.75">
      <c r="A735" s="22"/>
      <c r="B735" s="207">
        <v>1000</v>
      </c>
      <c r="C735" s="22" t="s">
        <v>749</v>
      </c>
      <c r="D735" s="22" t="s">
        <v>17</v>
      </c>
      <c r="E735" s="22" t="s">
        <v>26</v>
      </c>
      <c r="F735" s="241" t="s">
        <v>970</v>
      </c>
      <c r="G735" s="40" t="s">
        <v>84</v>
      </c>
      <c r="H735" s="39">
        <f>H734-B735</f>
        <v>-1000</v>
      </c>
      <c r="I735" s="174">
        <f t="shared" si="65"/>
        <v>2.1052631578947367</v>
      </c>
      <c r="J735" s="25"/>
      <c r="K735" s="25" t="s">
        <v>859</v>
      </c>
      <c r="L735" s="25">
        <v>20</v>
      </c>
      <c r="M735" s="2">
        <v>475</v>
      </c>
    </row>
    <row r="736" spans="2:13" ht="12.75">
      <c r="B736" s="199">
        <v>500</v>
      </c>
      <c r="C736" s="1" t="s">
        <v>971</v>
      </c>
      <c r="D736" s="22" t="s">
        <v>17</v>
      </c>
      <c r="E736" s="1" t="s">
        <v>26</v>
      </c>
      <c r="F736" s="78" t="s">
        <v>968</v>
      </c>
      <c r="G736" s="37" t="s">
        <v>84</v>
      </c>
      <c r="H736" s="7">
        <f>H735-B736</f>
        <v>-1500</v>
      </c>
      <c r="I736" s="32">
        <f t="shared" si="65"/>
        <v>1.0526315789473684</v>
      </c>
      <c r="K736" t="s">
        <v>859</v>
      </c>
      <c r="L736" s="25">
        <v>20</v>
      </c>
      <c r="M736" s="2">
        <v>475</v>
      </c>
    </row>
    <row r="737" spans="2:13" ht="12.75">
      <c r="B737" s="199">
        <v>50</v>
      </c>
      <c r="C737" s="1" t="s">
        <v>972</v>
      </c>
      <c r="D737" s="22" t="s">
        <v>17</v>
      </c>
      <c r="E737" s="1" t="s">
        <v>26</v>
      </c>
      <c r="F737" s="78" t="s">
        <v>968</v>
      </c>
      <c r="G737" s="37" t="s">
        <v>84</v>
      </c>
      <c r="H737" s="7">
        <f>H736-B737</f>
        <v>-1550</v>
      </c>
      <c r="I737" s="32">
        <f t="shared" si="65"/>
        <v>0.10526315789473684</v>
      </c>
      <c r="K737" t="s">
        <v>859</v>
      </c>
      <c r="L737" s="25">
        <v>20</v>
      </c>
      <c r="M737" s="2">
        <v>475</v>
      </c>
    </row>
    <row r="738" spans="1:13" s="83" customFormat="1" ht="12.75">
      <c r="A738" s="21"/>
      <c r="B738" s="209">
        <f>SUM(B735:B737)</f>
        <v>1550</v>
      </c>
      <c r="C738" s="21"/>
      <c r="D738" s="21"/>
      <c r="E738" s="21" t="s">
        <v>26</v>
      </c>
      <c r="F738" s="256"/>
      <c r="G738" s="28"/>
      <c r="H738" s="81">
        <v>0</v>
      </c>
      <c r="I738" s="82">
        <f t="shared" si="65"/>
        <v>3.263157894736842</v>
      </c>
      <c r="M738" s="2">
        <v>475</v>
      </c>
    </row>
    <row r="739" spans="2:13" ht="12.75">
      <c r="B739" s="199"/>
      <c r="H739" s="7">
        <f>H738-B739</f>
        <v>0</v>
      </c>
      <c r="I739" s="32">
        <f t="shared" si="65"/>
        <v>0</v>
      </c>
      <c r="M739" s="2">
        <v>475</v>
      </c>
    </row>
    <row r="740" spans="2:13" ht="12.75">
      <c r="B740" s="199"/>
      <c r="H740" s="7">
        <f>H739-B740</f>
        <v>0</v>
      </c>
      <c r="I740" s="32">
        <f t="shared" si="65"/>
        <v>0</v>
      </c>
      <c r="M740" s="2">
        <v>475</v>
      </c>
    </row>
    <row r="741" spans="2:13" ht="12.75">
      <c r="B741" s="199"/>
      <c r="H741" s="7">
        <f>H740-B741</f>
        <v>0</v>
      </c>
      <c r="I741" s="32">
        <f t="shared" si="65"/>
        <v>0</v>
      </c>
      <c r="M741" s="2">
        <v>475</v>
      </c>
    </row>
    <row r="742" spans="2:13" ht="12.75">
      <c r="B742" s="199"/>
      <c r="H742" s="7">
        <f>H741-B742</f>
        <v>0</v>
      </c>
      <c r="I742" s="32">
        <f t="shared" si="65"/>
        <v>0</v>
      </c>
      <c r="M742" s="2">
        <v>475</v>
      </c>
    </row>
    <row r="743" spans="1:13" s="83" customFormat="1" ht="12.75">
      <c r="A743" s="21"/>
      <c r="B743" s="209">
        <f>+B758+B763+B775+B781+B788+B792+B800+B748</f>
        <v>95300</v>
      </c>
      <c r="C743" s="238" t="s">
        <v>973</v>
      </c>
      <c r="D743" s="239" t="s">
        <v>974</v>
      </c>
      <c r="E743" s="238" t="s">
        <v>975</v>
      </c>
      <c r="F743" s="261" t="s">
        <v>976</v>
      </c>
      <c r="G743" s="240" t="s">
        <v>755</v>
      </c>
      <c r="H743" s="104"/>
      <c r="I743" s="82">
        <f t="shared" si="65"/>
        <v>200.6315789473684</v>
      </c>
      <c r="J743" s="82"/>
      <c r="K743" s="82"/>
      <c r="M743" s="2">
        <v>475</v>
      </c>
    </row>
    <row r="744" spans="2:13" ht="12.75">
      <c r="B744" s="199"/>
      <c r="H744" s="7">
        <f>H743-B744</f>
        <v>0</v>
      </c>
      <c r="I744" s="32">
        <f t="shared" si="65"/>
        <v>0</v>
      </c>
      <c r="M744" s="2">
        <v>475</v>
      </c>
    </row>
    <row r="745" spans="2:13" ht="12.75">
      <c r="B745" s="199">
        <v>2500</v>
      </c>
      <c r="C745" s="22" t="s">
        <v>0</v>
      </c>
      <c r="D745" s="1" t="s">
        <v>28</v>
      </c>
      <c r="E745" s="1" t="s">
        <v>977</v>
      </c>
      <c r="F745" s="78" t="s">
        <v>978</v>
      </c>
      <c r="G745" s="37" t="s">
        <v>76</v>
      </c>
      <c r="H745" s="7">
        <f>H744-B745</f>
        <v>-2500</v>
      </c>
      <c r="I745" s="32">
        <v>5</v>
      </c>
      <c r="K745" t="s">
        <v>33</v>
      </c>
      <c r="L745">
        <v>21</v>
      </c>
      <c r="M745" s="2">
        <v>475</v>
      </c>
    </row>
    <row r="746" spans="2:13" ht="12.75">
      <c r="B746" s="199">
        <v>5000</v>
      </c>
      <c r="C746" s="22" t="s">
        <v>0</v>
      </c>
      <c r="D746" s="1" t="s">
        <v>28</v>
      </c>
      <c r="E746" s="1" t="s">
        <v>979</v>
      </c>
      <c r="F746" s="78" t="s">
        <v>980</v>
      </c>
      <c r="G746" s="37" t="s">
        <v>78</v>
      </c>
      <c r="H746" s="7">
        <f>H745-B746</f>
        <v>-7500</v>
      </c>
      <c r="I746" s="32">
        <v>10</v>
      </c>
      <c r="K746" t="s">
        <v>33</v>
      </c>
      <c r="L746">
        <v>21</v>
      </c>
      <c r="M746" s="2">
        <v>475</v>
      </c>
    </row>
    <row r="747" spans="2:13" ht="12.75">
      <c r="B747" s="199">
        <v>5000</v>
      </c>
      <c r="C747" s="22" t="s">
        <v>0</v>
      </c>
      <c r="D747" s="1" t="s">
        <v>28</v>
      </c>
      <c r="E747" s="1" t="s">
        <v>977</v>
      </c>
      <c r="F747" s="78" t="s">
        <v>981</v>
      </c>
      <c r="G747" s="37" t="s">
        <v>82</v>
      </c>
      <c r="H747" s="7">
        <f>H746-B747</f>
        <v>-12500</v>
      </c>
      <c r="I747" s="32">
        <v>10</v>
      </c>
      <c r="K747" t="s">
        <v>33</v>
      </c>
      <c r="L747">
        <v>21</v>
      </c>
      <c r="M747" s="2">
        <v>475</v>
      </c>
    </row>
    <row r="748" spans="1:13" s="83" customFormat="1" ht="12.75">
      <c r="A748" s="21"/>
      <c r="B748" s="209">
        <f>SUM(B745:B747)</f>
        <v>12500</v>
      </c>
      <c r="C748" s="21" t="s">
        <v>0</v>
      </c>
      <c r="D748" s="21"/>
      <c r="E748" s="21"/>
      <c r="F748" s="256"/>
      <c r="G748" s="28"/>
      <c r="H748" s="81">
        <v>0</v>
      </c>
      <c r="I748" s="82">
        <f>+B748/M748</f>
        <v>26.31578947368421</v>
      </c>
      <c r="M748" s="2">
        <v>475</v>
      </c>
    </row>
    <row r="749" spans="2:13" ht="12.75">
      <c r="B749" s="199"/>
      <c r="H749" s="7">
        <f aca="true" t="shared" si="66" ref="H749:H757">H748-B749</f>
        <v>0</v>
      </c>
      <c r="I749" s="32">
        <f>+B749/M749</f>
        <v>0</v>
      </c>
      <c r="M749" s="2">
        <v>475</v>
      </c>
    </row>
    <row r="750" spans="2:13" ht="12.75">
      <c r="B750" s="199"/>
      <c r="H750" s="7">
        <f t="shared" si="66"/>
        <v>0</v>
      </c>
      <c r="I750" s="32">
        <f>+B750/M750</f>
        <v>0</v>
      </c>
      <c r="M750" s="2">
        <v>475</v>
      </c>
    </row>
    <row r="751" spans="2:13" ht="12.75">
      <c r="B751" s="199">
        <v>1500</v>
      </c>
      <c r="C751" s="22" t="s">
        <v>982</v>
      </c>
      <c r="D751" s="1" t="s">
        <v>983</v>
      </c>
      <c r="E751" s="1" t="s">
        <v>984</v>
      </c>
      <c r="F751" s="78" t="s">
        <v>985</v>
      </c>
      <c r="G751" s="40" t="s">
        <v>76</v>
      </c>
      <c r="H751" s="7">
        <f t="shared" si="66"/>
        <v>-1500</v>
      </c>
      <c r="I751" s="32">
        <v>3</v>
      </c>
      <c r="K751" s="25" t="s">
        <v>977</v>
      </c>
      <c r="L751">
        <v>21</v>
      </c>
      <c r="M751" s="2">
        <v>475</v>
      </c>
    </row>
    <row r="752" spans="2:13" ht="12.75">
      <c r="B752" s="199">
        <v>2000</v>
      </c>
      <c r="C752" s="22" t="s">
        <v>982</v>
      </c>
      <c r="D752" s="1" t="s">
        <v>983</v>
      </c>
      <c r="E752" s="1" t="s">
        <v>986</v>
      </c>
      <c r="F752" s="78" t="s">
        <v>987</v>
      </c>
      <c r="G752" s="40" t="s">
        <v>76</v>
      </c>
      <c r="H752" s="7">
        <f t="shared" si="66"/>
        <v>-3500</v>
      </c>
      <c r="I752" s="32">
        <f>+B752/M752</f>
        <v>4.2105263157894735</v>
      </c>
      <c r="K752" s="25" t="s">
        <v>977</v>
      </c>
      <c r="L752">
        <v>21</v>
      </c>
      <c r="M752" s="2">
        <v>475</v>
      </c>
    </row>
    <row r="753" spans="2:13" ht="12.75">
      <c r="B753" s="199">
        <v>2400</v>
      </c>
      <c r="C753" s="22" t="s">
        <v>988</v>
      </c>
      <c r="D753" s="1" t="s">
        <v>983</v>
      </c>
      <c r="E753" s="1" t="s">
        <v>984</v>
      </c>
      <c r="F753" s="78" t="s">
        <v>985</v>
      </c>
      <c r="G753" s="40" t="s">
        <v>78</v>
      </c>
      <c r="H753" s="7">
        <f t="shared" si="66"/>
        <v>-5900</v>
      </c>
      <c r="I753" s="32">
        <v>4.8</v>
      </c>
      <c r="K753" s="25" t="s">
        <v>977</v>
      </c>
      <c r="L753">
        <v>21</v>
      </c>
      <c r="M753" s="2">
        <v>475</v>
      </c>
    </row>
    <row r="754" spans="2:13" ht="12.75">
      <c r="B754" s="199">
        <v>2000</v>
      </c>
      <c r="C754" s="1" t="s">
        <v>982</v>
      </c>
      <c r="D754" s="1" t="s">
        <v>983</v>
      </c>
      <c r="E754" s="1" t="s">
        <v>989</v>
      </c>
      <c r="F754" s="78" t="s">
        <v>987</v>
      </c>
      <c r="G754" s="40" t="s">
        <v>78</v>
      </c>
      <c r="H754" s="7">
        <f t="shared" si="66"/>
        <v>-7900</v>
      </c>
      <c r="I754" s="32">
        <f>+B754/M754</f>
        <v>4.2105263157894735</v>
      </c>
      <c r="K754" s="25" t="s">
        <v>977</v>
      </c>
      <c r="L754">
        <v>21</v>
      </c>
      <c r="M754" s="2">
        <v>475</v>
      </c>
    </row>
    <row r="755" spans="2:13" ht="12.75">
      <c r="B755" s="199">
        <v>1200</v>
      </c>
      <c r="C755" s="1" t="s">
        <v>990</v>
      </c>
      <c r="D755" s="1" t="s">
        <v>983</v>
      </c>
      <c r="E755" s="1" t="s">
        <v>984</v>
      </c>
      <c r="F755" s="78" t="s">
        <v>985</v>
      </c>
      <c r="G755" s="40" t="s">
        <v>80</v>
      </c>
      <c r="H755" s="7">
        <f t="shared" si="66"/>
        <v>-9100</v>
      </c>
      <c r="I755" s="32">
        <v>2.4</v>
      </c>
      <c r="K755" s="25" t="s">
        <v>977</v>
      </c>
      <c r="L755">
        <v>21</v>
      </c>
      <c r="M755" s="2">
        <v>475</v>
      </c>
    </row>
    <row r="756" spans="2:13" ht="12.75">
      <c r="B756" s="199">
        <v>2000</v>
      </c>
      <c r="C756" s="1" t="s">
        <v>982</v>
      </c>
      <c r="D756" s="1" t="s">
        <v>983</v>
      </c>
      <c r="E756" s="1" t="s">
        <v>986</v>
      </c>
      <c r="F756" s="78" t="s">
        <v>987</v>
      </c>
      <c r="G756" s="40" t="s">
        <v>80</v>
      </c>
      <c r="H756" s="7">
        <f t="shared" si="66"/>
        <v>-11100</v>
      </c>
      <c r="I756" s="32">
        <f aca="true" t="shared" si="67" ref="I756:I765">+B756/M756</f>
        <v>4.2105263157894735</v>
      </c>
      <c r="K756" s="25" t="s">
        <v>977</v>
      </c>
      <c r="L756">
        <v>21</v>
      </c>
      <c r="M756" s="2">
        <v>475</v>
      </c>
    </row>
    <row r="757" spans="2:13" ht="12.75">
      <c r="B757" s="199">
        <v>2000</v>
      </c>
      <c r="C757" s="1" t="s">
        <v>982</v>
      </c>
      <c r="D757" s="1" t="s">
        <v>983</v>
      </c>
      <c r="E757" s="1" t="s">
        <v>986</v>
      </c>
      <c r="F757" s="78" t="s">
        <v>987</v>
      </c>
      <c r="G757" s="37" t="s">
        <v>82</v>
      </c>
      <c r="H757" s="7">
        <f t="shared" si="66"/>
        <v>-13100</v>
      </c>
      <c r="I757" s="32">
        <f t="shared" si="67"/>
        <v>4.2105263157894735</v>
      </c>
      <c r="K757" s="25" t="s">
        <v>977</v>
      </c>
      <c r="L757">
        <v>21</v>
      </c>
      <c r="M757" s="2">
        <v>475</v>
      </c>
    </row>
    <row r="758" spans="1:13" s="83" customFormat="1" ht="12.75">
      <c r="A758" s="21"/>
      <c r="B758" s="209">
        <f>SUM(B751:B757)</f>
        <v>13100</v>
      </c>
      <c r="C758" s="21" t="s">
        <v>1</v>
      </c>
      <c r="D758" s="21"/>
      <c r="E758" s="21"/>
      <c r="F758" s="256"/>
      <c r="G758" s="28"/>
      <c r="H758" s="81">
        <v>0</v>
      </c>
      <c r="I758" s="82">
        <f t="shared" si="67"/>
        <v>27.57894736842105</v>
      </c>
      <c r="M758" s="2">
        <v>475</v>
      </c>
    </row>
    <row r="759" spans="2:13" ht="12.75">
      <c r="B759" s="199"/>
      <c r="H759" s="7">
        <f>H758-B759</f>
        <v>0</v>
      </c>
      <c r="I759" s="32">
        <f t="shared" si="67"/>
        <v>0</v>
      </c>
      <c r="M759" s="2">
        <v>475</v>
      </c>
    </row>
    <row r="760" spans="2:13" ht="12.75">
      <c r="B760" s="199"/>
      <c r="H760" s="7">
        <f>H759-B760</f>
        <v>0</v>
      </c>
      <c r="I760" s="32">
        <f t="shared" si="67"/>
        <v>0</v>
      </c>
      <c r="M760" s="2">
        <v>475</v>
      </c>
    </row>
    <row r="761" spans="2:13" ht="12.75">
      <c r="B761" s="199">
        <v>4500</v>
      </c>
      <c r="C761" s="1" t="s">
        <v>991</v>
      </c>
      <c r="D761" s="1" t="s">
        <v>983</v>
      </c>
      <c r="E761" s="1" t="s">
        <v>992</v>
      </c>
      <c r="F761" s="78" t="s">
        <v>993</v>
      </c>
      <c r="G761" s="40" t="s">
        <v>76</v>
      </c>
      <c r="H761" s="7">
        <f>H760-B761</f>
        <v>-4500</v>
      </c>
      <c r="I761" s="32">
        <f t="shared" si="67"/>
        <v>9.473684210526315</v>
      </c>
      <c r="K761" s="25" t="s">
        <v>977</v>
      </c>
      <c r="L761">
        <v>21</v>
      </c>
      <c r="M761" s="2">
        <v>475</v>
      </c>
    </row>
    <row r="762" spans="2:13" ht="12.75">
      <c r="B762" s="207">
        <v>4000</v>
      </c>
      <c r="C762" s="1" t="s">
        <v>994</v>
      </c>
      <c r="D762" s="1" t="s">
        <v>983</v>
      </c>
      <c r="E762" s="1" t="s">
        <v>992</v>
      </c>
      <c r="F762" s="78" t="s">
        <v>995</v>
      </c>
      <c r="G762" s="40" t="s">
        <v>82</v>
      </c>
      <c r="H762" s="7">
        <f>H761-B762</f>
        <v>-8500</v>
      </c>
      <c r="I762" s="32">
        <f t="shared" si="67"/>
        <v>8.421052631578947</v>
      </c>
      <c r="K762" s="25" t="s">
        <v>977</v>
      </c>
      <c r="L762">
        <v>21</v>
      </c>
      <c r="M762" s="2">
        <v>475</v>
      </c>
    </row>
    <row r="763" spans="1:13" s="83" customFormat="1" ht="12.75">
      <c r="A763" s="21"/>
      <c r="B763" s="209">
        <f>SUM(B761:B762)</f>
        <v>8500</v>
      </c>
      <c r="C763" s="21" t="s">
        <v>708</v>
      </c>
      <c r="D763" s="21"/>
      <c r="E763" s="21"/>
      <c r="F763" s="256"/>
      <c r="G763" s="28"/>
      <c r="H763" s="81">
        <v>0</v>
      </c>
      <c r="I763" s="82">
        <f t="shared" si="67"/>
        <v>17.894736842105264</v>
      </c>
      <c r="M763" s="2">
        <v>475</v>
      </c>
    </row>
    <row r="764" spans="2:13" ht="12.75">
      <c r="B764" s="199"/>
      <c r="H764" s="7">
        <f aca="true" t="shared" si="68" ref="H764:H773">H763-B764</f>
        <v>0</v>
      </c>
      <c r="I764" s="32">
        <f t="shared" si="67"/>
        <v>0</v>
      </c>
      <c r="M764" s="2">
        <v>475</v>
      </c>
    </row>
    <row r="765" spans="2:13" ht="12.75">
      <c r="B765" s="199"/>
      <c r="H765" s="7">
        <f t="shared" si="68"/>
        <v>0</v>
      </c>
      <c r="I765" s="32">
        <f t="shared" si="67"/>
        <v>0</v>
      </c>
      <c r="M765" s="2">
        <v>475</v>
      </c>
    </row>
    <row r="766" spans="2:13" ht="12.75">
      <c r="B766" s="199">
        <v>1800</v>
      </c>
      <c r="C766" s="1" t="s">
        <v>560</v>
      </c>
      <c r="D766" s="1" t="s">
        <v>983</v>
      </c>
      <c r="E766" s="1" t="s">
        <v>561</v>
      </c>
      <c r="F766" s="78" t="s">
        <v>985</v>
      </c>
      <c r="G766" s="40" t="s">
        <v>76</v>
      </c>
      <c r="H766" s="7">
        <f t="shared" si="68"/>
        <v>-1800</v>
      </c>
      <c r="I766" s="32">
        <v>3.6</v>
      </c>
      <c r="K766" s="25" t="s">
        <v>977</v>
      </c>
      <c r="L766">
        <v>21</v>
      </c>
      <c r="M766" s="2">
        <v>475</v>
      </c>
    </row>
    <row r="767" spans="2:13" ht="12.75">
      <c r="B767" s="207">
        <v>1000</v>
      </c>
      <c r="C767" s="1" t="s">
        <v>560</v>
      </c>
      <c r="D767" s="1" t="s">
        <v>983</v>
      </c>
      <c r="E767" s="1" t="s">
        <v>561</v>
      </c>
      <c r="F767" s="78" t="s">
        <v>996</v>
      </c>
      <c r="G767" s="40" t="s">
        <v>76</v>
      </c>
      <c r="H767" s="7">
        <f t="shared" si="68"/>
        <v>-2800</v>
      </c>
      <c r="I767" s="32">
        <v>8</v>
      </c>
      <c r="K767" s="25" t="s">
        <v>977</v>
      </c>
      <c r="L767">
        <v>21</v>
      </c>
      <c r="M767" s="2">
        <v>475</v>
      </c>
    </row>
    <row r="768" spans="2:13" ht="12.75">
      <c r="B768" s="207">
        <v>1600</v>
      </c>
      <c r="C768" s="1" t="s">
        <v>560</v>
      </c>
      <c r="D768" s="1" t="s">
        <v>983</v>
      </c>
      <c r="E768" s="1" t="s">
        <v>561</v>
      </c>
      <c r="F768" s="78" t="s">
        <v>985</v>
      </c>
      <c r="G768" s="40" t="s">
        <v>78</v>
      </c>
      <c r="H768" s="7">
        <f t="shared" si="68"/>
        <v>-4400</v>
      </c>
      <c r="I768" s="32">
        <v>3.2</v>
      </c>
      <c r="K768" s="25" t="s">
        <v>977</v>
      </c>
      <c r="L768">
        <v>21</v>
      </c>
      <c r="M768" s="2">
        <v>475</v>
      </c>
    </row>
    <row r="769" spans="2:13" ht="12.75">
      <c r="B769" s="207">
        <v>1000</v>
      </c>
      <c r="C769" s="1" t="s">
        <v>560</v>
      </c>
      <c r="D769" s="1" t="s">
        <v>983</v>
      </c>
      <c r="E769" s="1" t="s">
        <v>561</v>
      </c>
      <c r="F769" s="78" t="s">
        <v>996</v>
      </c>
      <c r="G769" s="40" t="s">
        <v>78</v>
      </c>
      <c r="H769" s="7">
        <f t="shared" si="68"/>
        <v>-5400</v>
      </c>
      <c r="I769" s="32">
        <v>8</v>
      </c>
      <c r="K769" s="25" t="s">
        <v>977</v>
      </c>
      <c r="L769">
        <v>21</v>
      </c>
      <c r="M769" s="2">
        <v>475</v>
      </c>
    </row>
    <row r="770" spans="2:13" ht="12.75">
      <c r="B770" s="207">
        <v>800</v>
      </c>
      <c r="C770" s="1" t="s">
        <v>560</v>
      </c>
      <c r="D770" s="1" t="s">
        <v>983</v>
      </c>
      <c r="E770" s="1" t="s">
        <v>561</v>
      </c>
      <c r="F770" s="78" t="s">
        <v>985</v>
      </c>
      <c r="G770" s="40" t="s">
        <v>80</v>
      </c>
      <c r="H770" s="7">
        <f t="shared" si="68"/>
        <v>-6200</v>
      </c>
      <c r="I770" s="32">
        <v>1.6</v>
      </c>
      <c r="K770" s="25" t="s">
        <v>977</v>
      </c>
      <c r="L770">
        <v>21</v>
      </c>
      <c r="M770" s="2">
        <v>475</v>
      </c>
    </row>
    <row r="771" spans="2:13" ht="12.75">
      <c r="B771" s="207">
        <v>1000</v>
      </c>
      <c r="C771" s="1" t="s">
        <v>560</v>
      </c>
      <c r="D771" s="1" t="s">
        <v>983</v>
      </c>
      <c r="E771" s="1" t="s">
        <v>561</v>
      </c>
      <c r="F771" s="78" t="s">
        <v>996</v>
      </c>
      <c r="G771" s="40" t="s">
        <v>80</v>
      </c>
      <c r="H771" s="7">
        <f t="shared" si="68"/>
        <v>-7200</v>
      </c>
      <c r="I771" s="32">
        <v>8</v>
      </c>
      <c r="K771" s="25" t="s">
        <v>977</v>
      </c>
      <c r="L771">
        <v>21</v>
      </c>
      <c r="M771" s="2">
        <v>475</v>
      </c>
    </row>
    <row r="772" spans="2:13" ht="12.75">
      <c r="B772" s="207">
        <v>5000</v>
      </c>
      <c r="C772" s="22" t="s">
        <v>997</v>
      </c>
      <c r="D772" s="1" t="s">
        <v>983</v>
      </c>
      <c r="E772" s="1" t="s">
        <v>561</v>
      </c>
      <c r="F772" s="78" t="s">
        <v>985</v>
      </c>
      <c r="G772" s="40" t="s">
        <v>80</v>
      </c>
      <c r="H772" s="7">
        <f t="shared" si="68"/>
        <v>-12200</v>
      </c>
      <c r="I772" s="32">
        <v>10</v>
      </c>
      <c r="K772" s="25" t="s">
        <v>977</v>
      </c>
      <c r="L772">
        <v>21</v>
      </c>
      <c r="M772" s="2">
        <v>475</v>
      </c>
    </row>
    <row r="773" spans="2:13" ht="12.75">
      <c r="B773" s="207">
        <v>1000</v>
      </c>
      <c r="C773" s="1" t="s">
        <v>560</v>
      </c>
      <c r="D773" s="1" t="s">
        <v>983</v>
      </c>
      <c r="E773" s="1" t="s">
        <v>561</v>
      </c>
      <c r="F773" s="78" t="s">
        <v>996</v>
      </c>
      <c r="G773" s="40" t="s">
        <v>82</v>
      </c>
      <c r="H773" s="7">
        <f t="shared" si="68"/>
        <v>-13200</v>
      </c>
      <c r="I773" s="32">
        <v>8</v>
      </c>
      <c r="K773" s="25" t="s">
        <v>977</v>
      </c>
      <c r="L773">
        <v>21</v>
      </c>
      <c r="M773" s="2">
        <v>475</v>
      </c>
    </row>
    <row r="774" spans="2:13" ht="12.75">
      <c r="B774" s="207">
        <v>1800</v>
      </c>
      <c r="C774" s="1" t="s">
        <v>560</v>
      </c>
      <c r="D774" s="1" t="s">
        <v>983</v>
      </c>
      <c r="E774" s="1" t="s">
        <v>561</v>
      </c>
      <c r="F774" s="78" t="s">
        <v>985</v>
      </c>
      <c r="G774" s="40" t="s">
        <v>82</v>
      </c>
      <c r="H774" s="7">
        <f>H772-B774</f>
        <v>-14000</v>
      </c>
      <c r="I774" s="32">
        <v>3.6</v>
      </c>
      <c r="K774" s="25" t="s">
        <v>977</v>
      </c>
      <c r="L774">
        <v>21</v>
      </c>
      <c r="M774" s="2">
        <v>475</v>
      </c>
    </row>
    <row r="775" spans="1:13" s="83" customFormat="1" ht="12.75">
      <c r="A775" s="21"/>
      <c r="B775" s="209">
        <f>SUM(B766:B774)</f>
        <v>15000</v>
      </c>
      <c r="C775" s="21"/>
      <c r="D775" s="21"/>
      <c r="E775" s="21" t="s">
        <v>561</v>
      </c>
      <c r="F775" s="256"/>
      <c r="G775" s="28"/>
      <c r="H775" s="81">
        <v>0</v>
      </c>
      <c r="I775" s="82">
        <f>+B775/M775</f>
        <v>31.57894736842105</v>
      </c>
      <c r="M775" s="2">
        <v>475</v>
      </c>
    </row>
    <row r="776" spans="2:13" ht="12.75">
      <c r="B776" s="199"/>
      <c r="H776" s="7">
        <f>H775-B776</f>
        <v>0</v>
      </c>
      <c r="I776" s="32">
        <f>+B776/M776</f>
        <v>0</v>
      </c>
      <c r="M776" s="2">
        <v>475</v>
      </c>
    </row>
    <row r="777" spans="2:13" ht="12.75">
      <c r="B777" s="199"/>
      <c r="H777" s="7">
        <f>H776-B777</f>
        <v>0</v>
      </c>
      <c r="I777" s="32">
        <f>+B777/M777</f>
        <v>0</v>
      </c>
      <c r="M777" s="2">
        <v>475</v>
      </c>
    </row>
    <row r="778" spans="2:13" ht="12.75">
      <c r="B778" s="199">
        <v>5000</v>
      </c>
      <c r="C778" s="1" t="s">
        <v>735</v>
      </c>
      <c r="D778" s="1" t="s">
        <v>983</v>
      </c>
      <c r="E778" s="1" t="s">
        <v>992</v>
      </c>
      <c r="F778" s="78" t="s">
        <v>998</v>
      </c>
      <c r="G778" s="40" t="s">
        <v>76</v>
      </c>
      <c r="H778" s="7">
        <f>H777-B778</f>
        <v>-5000</v>
      </c>
      <c r="I778" s="32">
        <v>10</v>
      </c>
      <c r="K778" s="25" t="s">
        <v>977</v>
      </c>
      <c r="L778">
        <v>21</v>
      </c>
      <c r="M778" s="2">
        <v>475</v>
      </c>
    </row>
    <row r="779" spans="2:13" ht="12.75">
      <c r="B779" s="199">
        <v>5000</v>
      </c>
      <c r="C779" s="1" t="s">
        <v>735</v>
      </c>
      <c r="D779" s="1" t="s">
        <v>983</v>
      </c>
      <c r="E779" s="1" t="s">
        <v>992</v>
      </c>
      <c r="F779" s="78" t="s">
        <v>998</v>
      </c>
      <c r="G779" s="40" t="s">
        <v>78</v>
      </c>
      <c r="H779" s="7">
        <f>H778-B779</f>
        <v>-10000</v>
      </c>
      <c r="I779" s="32">
        <v>10</v>
      </c>
      <c r="K779" s="25" t="s">
        <v>977</v>
      </c>
      <c r="L779">
        <v>21</v>
      </c>
      <c r="M779" s="2">
        <v>475</v>
      </c>
    </row>
    <row r="780" spans="2:13" ht="12.75">
      <c r="B780" s="199">
        <v>5000</v>
      </c>
      <c r="C780" s="1" t="s">
        <v>735</v>
      </c>
      <c r="D780" s="1" t="s">
        <v>983</v>
      </c>
      <c r="E780" s="1" t="s">
        <v>992</v>
      </c>
      <c r="F780" s="78" t="s">
        <v>998</v>
      </c>
      <c r="G780" s="40" t="s">
        <v>80</v>
      </c>
      <c r="H780" s="7">
        <f>H779-B780</f>
        <v>-15000</v>
      </c>
      <c r="I780" s="32">
        <v>10</v>
      </c>
      <c r="K780" s="25" t="s">
        <v>977</v>
      </c>
      <c r="L780">
        <v>21</v>
      </c>
      <c r="M780" s="2">
        <v>475</v>
      </c>
    </row>
    <row r="781" spans="1:13" s="83" customFormat="1" ht="12.75">
      <c r="A781" s="21"/>
      <c r="B781" s="209">
        <f>SUM(B778:B780)</f>
        <v>15000</v>
      </c>
      <c r="C781" s="21" t="s">
        <v>735</v>
      </c>
      <c r="D781" s="21"/>
      <c r="E781" s="21"/>
      <c r="F781" s="256"/>
      <c r="G781" s="28"/>
      <c r="H781" s="81">
        <v>0</v>
      </c>
      <c r="I781" s="82">
        <f>+B781/M781</f>
        <v>31.57894736842105</v>
      </c>
      <c r="M781" s="2">
        <v>475</v>
      </c>
    </row>
    <row r="782" spans="2:13" ht="12.75">
      <c r="B782" s="199"/>
      <c r="H782" s="7">
        <f aca="true" t="shared" si="69" ref="H782:H787">H781-B782</f>
        <v>0</v>
      </c>
      <c r="I782" s="32">
        <f>+B782/M782</f>
        <v>0</v>
      </c>
      <c r="M782" s="2">
        <v>475</v>
      </c>
    </row>
    <row r="783" spans="2:13" ht="12.75">
      <c r="B783" s="199"/>
      <c r="H783" s="7">
        <f t="shared" si="69"/>
        <v>0</v>
      </c>
      <c r="I783" s="32">
        <f>+B783/M783</f>
        <v>0</v>
      </c>
      <c r="M783" s="2">
        <v>475</v>
      </c>
    </row>
    <row r="784" spans="2:13" ht="12.75">
      <c r="B784" s="199">
        <v>2000</v>
      </c>
      <c r="C784" s="1" t="s">
        <v>736</v>
      </c>
      <c r="D784" s="1" t="s">
        <v>983</v>
      </c>
      <c r="E784" s="1" t="s">
        <v>992</v>
      </c>
      <c r="F784" s="78" t="s">
        <v>985</v>
      </c>
      <c r="G784" s="40" t="s">
        <v>76</v>
      </c>
      <c r="H784" s="7">
        <f t="shared" si="69"/>
        <v>-2000</v>
      </c>
      <c r="I784" s="32">
        <v>4</v>
      </c>
      <c r="K784" s="25" t="s">
        <v>977</v>
      </c>
      <c r="L784">
        <v>21</v>
      </c>
      <c r="M784" s="2">
        <v>475</v>
      </c>
    </row>
    <row r="785" spans="2:13" ht="12.75">
      <c r="B785" s="199">
        <v>2000</v>
      </c>
      <c r="C785" s="1" t="s">
        <v>736</v>
      </c>
      <c r="D785" s="1" t="s">
        <v>983</v>
      </c>
      <c r="E785" s="1" t="s">
        <v>992</v>
      </c>
      <c r="F785" s="78" t="s">
        <v>985</v>
      </c>
      <c r="G785" s="40" t="s">
        <v>78</v>
      </c>
      <c r="H785" s="7">
        <f t="shared" si="69"/>
        <v>-4000</v>
      </c>
      <c r="I785" s="32">
        <v>4</v>
      </c>
      <c r="K785" s="25" t="s">
        <v>977</v>
      </c>
      <c r="L785">
        <v>21</v>
      </c>
      <c r="M785" s="2">
        <v>475</v>
      </c>
    </row>
    <row r="786" spans="2:13" ht="12.75">
      <c r="B786" s="199">
        <v>2000</v>
      </c>
      <c r="C786" s="1" t="s">
        <v>736</v>
      </c>
      <c r="D786" s="1" t="s">
        <v>983</v>
      </c>
      <c r="E786" s="1" t="s">
        <v>992</v>
      </c>
      <c r="F786" s="78" t="s">
        <v>985</v>
      </c>
      <c r="G786" s="40" t="s">
        <v>80</v>
      </c>
      <c r="H786" s="7">
        <f t="shared" si="69"/>
        <v>-6000</v>
      </c>
      <c r="I786" s="32">
        <v>4</v>
      </c>
      <c r="K786" s="25" t="s">
        <v>977</v>
      </c>
      <c r="L786">
        <v>21</v>
      </c>
      <c r="M786" s="2">
        <v>475</v>
      </c>
    </row>
    <row r="787" spans="2:13" ht="12.75">
      <c r="B787" s="199">
        <v>2000</v>
      </c>
      <c r="C787" s="1" t="s">
        <v>736</v>
      </c>
      <c r="D787" s="1" t="s">
        <v>983</v>
      </c>
      <c r="E787" s="1" t="s">
        <v>992</v>
      </c>
      <c r="F787" s="78" t="s">
        <v>985</v>
      </c>
      <c r="G787" s="40" t="s">
        <v>82</v>
      </c>
      <c r="H787" s="7">
        <f t="shared" si="69"/>
        <v>-8000</v>
      </c>
      <c r="I787" s="32">
        <v>4</v>
      </c>
      <c r="K787" s="25" t="s">
        <v>977</v>
      </c>
      <c r="L787">
        <v>21</v>
      </c>
      <c r="M787" s="2">
        <v>475</v>
      </c>
    </row>
    <row r="788" spans="1:13" s="83" customFormat="1" ht="12.75">
      <c r="A788" s="21"/>
      <c r="B788" s="209">
        <f>SUM(B784:B787)</f>
        <v>8000</v>
      </c>
      <c r="C788" s="21" t="s">
        <v>736</v>
      </c>
      <c r="D788" s="21"/>
      <c r="E788" s="21"/>
      <c r="F788" s="256"/>
      <c r="G788" s="28"/>
      <c r="H788" s="81">
        <v>0</v>
      </c>
      <c r="I788" s="82">
        <f>+B788/M788</f>
        <v>16.842105263157894</v>
      </c>
      <c r="M788" s="2">
        <v>475</v>
      </c>
    </row>
    <row r="789" spans="2:13" ht="12.75">
      <c r="B789" s="199"/>
      <c r="H789" s="7">
        <f>H788-B789</f>
        <v>0</v>
      </c>
      <c r="I789" s="32">
        <f>+B789/M789</f>
        <v>0</v>
      </c>
      <c r="M789" s="2">
        <v>475</v>
      </c>
    </row>
    <row r="790" spans="2:13" ht="12.75">
      <c r="B790" s="199"/>
      <c r="H790" s="7">
        <f>H789-B790</f>
        <v>0</v>
      </c>
      <c r="I790" s="32">
        <f>+B790/M790</f>
        <v>0</v>
      </c>
      <c r="M790" s="2">
        <v>475</v>
      </c>
    </row>
    <row r="791" spans="2:13" ht="12.75">
      <c r="B791" s="199">
        <v>1200</v>
      </c>
      <c r="C791" s="1" t="s">
        <v>999</v>
      </c>
      <c r="D791" s="1" t="s">
        <v>983</v>
      </c>
      <c r="E791" s="1" t="s">
        <v>799</v>
      </c>
      <c r="F791" s="78" t="s">
        <v>985</v>
      </c>
      <c r="G791" s="40" t="s">
        <v>76</v>
      </c>
      <c r="H791" s="7">
        <v>-310750</v>
      </c>
      <c r="I791" s="32">
        <v>2.4</v>
      </c>
      <c r="K791" s="25" t="s">
        <v>977</v>
      </c>
      <c r="L791">
        <v>21</v>
      </c>
      <c r="M791" s="2">
        <v>475</v>
      </c>
    </row>
    <row r="792" spans="1:13" s="83" customFormat="1" ht="12.75">
      <c r="A792" s="21"/>
      <c r="B792" s="209">
        <f>SUM(B791)</f>
        <v>1200</v>
      </c>
      <c r="C792" s="21"/>
      <c r="D792" s="21"/>
      <c r="E792" s="21" t="s">
        <v>799</v>
      </c>
      <c r="F792" s="256"/>
      <c r="G792" s="28"/>
      <c r="H792" s="81">
        <v>0</v>
      </c>
      <c r="I792" s="82">
        <f>+B792/M792</f>
        <v>2.526315789473684</v>
      </c>
      <c r="M792" s="2">
        <v>475</v>
      </c>
    </row>
    <row r="793" spans="2:13" ht="12.75">
      <c r="B793" s="199"/>
      <c r="H793" s="7">
        <f aca="true" t="shared" si="70" ref="H793:H799">H792-B793</f>
        <v>0</v>
      </c>
      <c r="I793" s="32">
        <f>+B793/M793</f>
        <v>0</v>
      </c>
      <c r="M793" s="2">
        <v>475</v>
      </c>
    </row>
    <row r="794" spans="2:13" ht="12.75">
      <c r="B794" s="199"/>
      <c r="H794" s="7">
        <f t="shared" si="70"/>
        <v>0</v>
      </c>
      <c r="I794" s="32">
        <f>+B794/M794</f>
        <v>0</v>
      </c>
      <c r="M794" s="2">
        <v>475</v>
      </c>
    </row>
    <row r="795" spans="2:13" ht="12.75">
      <c r="B795" s="199">
        <v>2000</v>
      </c>
      <c r="C795" s="1" t="s">
        <v>1000</v>
      </c>
      <c r="D795" s="1" t="s">
        <v>983</v>
      </c>
      <c r="E795" s="1" t="s">
        <v>1001</v>
      </c>
      <c r="F795" s="78" t="s">
        <v>985</v>
      </c>
      <c r="G795" s="40" t="s">
        <v>78</v>
      </c>
      <c r="H795" s="7">
        <f t="shared" si="70"/>
        <v>-2000</v>
      </c>
      <c r="I795" s="32">
        <v>4</v>
      </c>
      <c r="K795" s="25" t="s">
        <v>977</v>
      </c>
      <c r="L795">
        <v>21</v>
      </c>
      <c r="M795" s="2">
        <v>475</v>
      </c>
    </row>
    <row r="796" spans="2:13" ht="12.75">
      <c r="B796" s="207">
        <v>5000</v>
      </c>
      <c r="C796" s="1" t="s">
        <v>1161</v>
      </c>
      <c r="D796" s="1" t="s">
        <v>983</v>
      </c>
      <c r="E796" s="1" t="s">
        <v>1001</v>
      </c>
      <c r="F796" s="78" t="s">
        <v>1002</v>
      </c>
      <c r="G796" s="40" t="s">
        <v>82</v>
      </c>
      <c r="H796" s="7">
        <f t="shared" si="70"/>
        <v>-7000</v>
      </c>
      <c r="I796" s="32">
        <v>10</v>
      </c>
      <c r="K796" s="25" t="s">
        <v>977</v>
      </c>
      <c r="L796">
        <v>21</v>
      </c>
      <c r="M796" s="2">
        <v>475</v>
      </c>
    </row>
    <row r="797" spans="2:13" ht="12.75">
      <c r="B797" s="207">
        <v>5000</v>
      </c>
      <c r="C797" s="1" t="s">
        <v>1161</v>
      </c>
      <c r="D797" s="1" t="s">
        <v>983</v>
      </c>
      <c r="E797" s="1" t="s">
        <v>1001</v>
      </c>
      <c r="F797" s="78" t="s">
        <v>1003</v>
      </c>
      <c r="G797" s="40" t="s">
        <v>82</v>
      </c>
      <c r="H797" s="7">
        <f t="shared" si="70"/>
        <v>-12000</v>
      </c>
      <c r="I797" s="32">
        <v>10</v>
      </c>
      <c r="K797" s="25" t="s">
        <v>977</v>
      </c>
      <c r="L797">
        <v>21</v>
      </c>
      <c r="M797" s="2">
        <v>475</v>
      </c>
    </row>
    <row r="798" spans="2:13" ht="12.75">
      <c r="B798" s="207">
        <v>5000</v>
      </c>
      <c r="C798" s="1" t="s">
        <v>1161</v>
      </c>
      <c r="D798" s="1" t="s">
        <v>983</v>
      </c>
      <c r="E798" s="1" t="s">
        <v>1001</v>
      </c>
      <c r="F798" s="78" t="s">
        <v>1004</v>
      </c>
      <c r="G798" s="40" t="s">
        <v>82</v>
      </c>
      <c r="H798" s="7">
        <f t="shared" si="70"/>
        <v>-17000</v>
      </c>
      <c r="I798" s="32">
        <v>10</v>
      </c>
      <c r="K798" s="25" t="s">
        <v>977</v>
      </c>
      <c r="L798">
        <v>21</v>
      </c>
      <c r="M798" s="2">
        <v>475</v>
      </c>
    </row>
    <row r="799" spans="2:13" ht="12.75">
      <c r="B799" s="207">
        <v>5000</v>
      </c>
      <c r="C799" s="1" t="s">
        <v>1161</v>
      </c>
      <c r="D799" s="1" t="s">
        <v>983</v>
      </c>
      <c r="E799" s="1" t="s">
        <v>1001</v>
      </c>
      <c r="F799" s="78" t="s">
        <v>1005</v>
      </c>
      <c r="G799" s="40" t="s">
        <v>82</v>
      </c>
      <c r="H799" s="7">
        <f t="shared" si="70"/>
        <v>-22000</v>
      </c>
      <c r="I799" s="32">
        <v>10</v>
      </c>
      <c r="K799" s="25" t="s">
        <v>977</v>
      </c>
      <c r="L799">
        <v>21</v>
      </c>
      <c r="M799" s="2">
        <v>475</v>
      </c>
    </row>
    <row r="800" spans="1:13" s="83" customFormat="1" ht="12.75">
      <c r="A800" s="21"/>
      <c r="B800" s="209">
        <f>SUM(B795:B799)</f>
        <v>22000</v>
      </c>
      <c r="C800" s="21"/>
      <c r="D800" s="21"/>
      <c r="E800" s="21" t="s">
        <v>1001</v>
      </c>
      <c r="F800" s="256"/>
      <c r="G800" s="28"/>
      <c r="H800" s="81">
        <v>0</v>
      </c>
      <c r="I800" s="82">
        <f aca="true" t="shared" si="71" ref="I800:I806">+B800/M800</f>
        <v>46.31578947368421</v>
      </c>
      <c r="M800" s="2">
        <v>475</v>
      </c>
    </row>
    <row r="801" spans="2:13" ht="12.75">
      <c r="B801" s="199"/>
      <c r="H801" s="7">
        <f>H800-B801</f>
        <v>0</v>
      </c>
      <c r="I801" s="32">
        <f t="shared" si="71"/>
        <v>0</v>
      </c>
      <c r="M801" s="2">
        <v>475</v>
      </c>
    </row>
    <row r="802" spans="2:13" ht="12.75">
      <c r="B802" s="199"/>
      <c r="H802" s="7">
        <f>H801-B802</f>
        <v>0</v>
      </c>
      <c r="I802" s="32">
        <f t="shared" si="71"/>
        <v>0</v>
      </c>
      <c r="M802" s="2">
        <v>475</v>
      </c>
    </row>
    <row r="803" spans="2:13" ht="12.75">
      <c r="B803" s="199"/>
      <c r="H803" s="7">
        <f>H802-B803</f>
        <v>0</v>
      </c>
      <c r="I803" s="32">
        <f t="shared" si="71"/>
        <v>0</v>
      </c>
      <c r="M803" s="2">
        <v>475</v>
      </c>
    </row>
    <row r="804" spans="2:13" ht="12.75">
      <c r="B804" s="199"/>
      <c r="H804" s="7">
        <f>H803-B804</f>
        <v>0</v>
      </c>
      <c r="I804" s="32">
        <f t="shared" si="71"/>
        <v>0</v>
      </c>
      <c r="M804" s="2">
        <v>475</v>
      </c>
    </row>
    <row r="805" spans="1:13" s="83" customFormat="1" ht="12.75">
      <c r="A805" s="21"/>
      <c r="B805" s="209">
        <f>+B812+B822+B829+B835+B842+B847</f>
        <v>47500</v>
      </c>
      <c r="C805" s="238" t="s">
        <v>1006</v>
      </c>
      <c r="D805" s="239" t="s">
        <v>958</v>
      </c>
      <c r="E805" s="238" t="s">
        <v>779</v>
      </c>
      <c r="F805" s="261" t="s">
        <v>1007</v>
      </c>
      <c r="G805" s="240" t="s">
        <v>781</v>
      </c>
      <c r="H805" s="104"/>
      <c r="I805" s="82">
        <f t="shared" si="71"/>
        <v>100</v>
      </c>
      <c r="J805" s="82"/>
      <c r="K805" s="82"/>
      <c r="M805" s="2">
        <v>475</v>
      </c>
    </row>
    <row r="806" spans="2:13" ht="12.75">
      <c r="B806" s="199"/>
      <c r="H806" s="7">
        <f aca="true" t="shared" si="72" ref="H806:H811">H805-B806</f>
        <v>0</v>
      </c>
      <c r="I806" s="32">
        <f t="shared" si="71"/>
        <v>0</v>
      </c>
      <c r="M806" s="2">
        <v>475</v>
      </c>
    </row>
    <row r="807" spans="2:13" ht="12.75">
      <c r="B807" s="199">
        <v>2500</v>
      </c>
      <c r="C807" s="22" t="s">
        <v>0</v>
      </c>
      <c r="D807" s="1" t="s">
        <v>28</v>
      </c>
      <c r="E807" s="1" t="s">
        <v>1008</v>
      </c>
      <c r="F807" s="78" t="s">
        <v>1009</v>
      </c>
      <c r="G807" s="37" t="s">
        <v>78</v>
      </c>
      <c r="H807" s="7">
        <f t="shared" si="72"/>
        <v>-2500</v>
      </c>
      <c r="I807" s="32">
        <v>5</v>
      </c>
      <c r="K807" t="s">
        <v>33</v>
      </c>
      <c r="L807">
        <v>22</v>
      </c>
      <c r="M807" s="2">
        <v>475</v>
      </c>
    </row>
    <row r="808" spans="2:13" ht="12.75">
      <c r="B808" s="199">
        <v>2500</v>
      </c>
      <c r="C808" s="22" t="s">
        <v>0</v>
      </c>
      <c r="D808" s="1" t="s">
        <v>28</v>
      </c>
      <c r="E808" s="1" t="s">
        <v>715</v>
      </c>
      <c r="F808" s="78" t="s">
        <v>1010</v>
      </c>
      <c r="G808" s="37" t="s">
        <v>80</v>
      </c>
      <c r="H808" s="7">
        <f t="shared" si="72"/>
        <v>-5000</v>
      </c>
      <c r="I808" s="32">
        <v>5</v>
      </c>
      <c r="K808" t="s">
        <v>33</v>
      </c>
      <c r="L808">
        <v>22</v>
      </c>
      <c r="M808" s="2">
        <v>475</v>
      </c>
    </row>
    <row r="809" spans="2:13" ht="12.75">
      <c r="B809" s="199">
        <v>2500</v>
      </c>
      <c r="C809" s="22" t="s">
        <v>0</v>
      </c>
      <c r="D809" s="1" t="s">
        <v>28</v>
      </c>
      <c r="E809" s="1" t="s">
        <v>715</v>
      </c>
      <c r="F809" s="78" t="s">
        <v>1011</v>
      </c>
      <c r="G809" s="37" t="s">
        <v>82</v>
      </c>
      <c r="H809" s="7">
        <f t="shared" si="72"/>
        <v>-7500</v>
      </c>
      <c r="I809" s="32">
        <v>5</v>
      </c>
      <c r="K809" t="s">
        <v>33</v>
      </c>
      <c r="L809">
        <v>22</v>
      </c>
      <c r="M809" s="2">
        <v>475</v>
      </c>
    </row>
    <row r="810" spans="2:13" ht="12.75">
      <c r="B810" s="199">
        <v>2500</v>
      </c>
      <c r="C810" s="22" t="s">
        <v>0</v>
      </c>
      <c r="D810" s="1" t="s">
        <v>28</v>
      </c>
      <c r="E810" s="1" t="s">
        <v>715</v>
      </c>
      <c r="F810" s="78" t="s">
        <v>1012</v>
      </c>
      <c r="G810" s="37" t="s">
        <v>116</v>
      </c>
      <c r="H810" s="7">
        <f t="shared" si="72"/>
        <v>-10000</v>
      </c>
      <c r="I810" s="32">
        <v>5</v>
      </c>
      <c r="K810" t="s">
        <v>33</v>
      </c>
      <c r="L810">
        <v>22</v>
      </c>
      <c r="M810" s="2">
        <v>475</v>
      </c>
    </row>
    <row r="811" spans="2:13" ht="12.75">
      <c r="B811" s="199">
        <v>3000</v>
      </c>
      <c r="C811" s="22" t="s">
        <v>0</v>
      </c>
      <c r="D811" s="1" t="s">
        <v>28</v>
      </c>
      <c r="E811" s="1" t="s">
        <v>769</v>
      </c>
      <c r="F811" s="78" t="s">
        <v>1013</v>
      </c>
      <c r="G811" s="37" t="s">
        <v>116</v>
      </c>
      <c r="H811" s="7">
        <f t="shared" si="72"/>
        <v>-13000</v>
      </c>
      <c r="I811" s="32">
        <v>6</v>
      </c>
      <c r="K811" t="s">
        <v>33</v>
      </c>
      <c r="L811">
        <v>22</v>
      </c>
      <c r="M811" s="2">
        <v>475</v>
      </c>
    </row>
    <row r="812" spans="1:13" s="83" customFormat="1" ht="12.75">
      <c r="A812" s="21"/>
      <c r="B812" s="209">
        <f>SUM(B807:B811)</f>
        <v>13000</v>
      </c>
      <c r="C812" s="21" t="s">
        <v>0</v>
      </c>
      <c r="D812" s="21"/>
      <c r="E812" s="21"/>
      <c r="F812" s="256"/>
      <c r="G812" s="28"/>
      <c r="H812" s="81">
        <v>0</v>
      </c>
      <c r="I812" s="82">
        <f aca="true" t="shared" si="73" ref="I812:I824">+B812/M812</f>
        <v>27.36842105263158</v>
      </c>
      <c r="M812" s="2">
        <v>475</v>
      </c>
    </row>
    <row r="813" spans="2:13" ht="12.75">
      <c r="B813" s="199"/>
      <c r="H813" s="7">
        <f aca="true" t="shared" si="74" ref="H813:H821">H812-B813</f>
        <v>0</v>
      </c>
      <c r="I813" s="32">
        <f t="shared" si="73"/>
        <v>0</v>
      </c>
      <c r="M813" s="2">
        <v>475</v>
      </c>
    </row>
    <row r="814" spans="2:13" ht="12.75">
      <c r="B814" s="199"/>
      <c r="H814" s="7">
        <f t="shared" si="74"/>
        <v>0</v>
      </c>
      <c r="I814" s="32">
        <f t="shared" si="73"/>
        <v>0</v>
      </c>
      <c r="M814" s="2">
        <v>475</v>
      </c>
    </row>
    <row r="815" spans="2:13" ht="12.75">
      <c r="B815" s="199">
        <v>2500</v>
      </c>
      <c r="C815" s="22" t="s">
        <v>1014</v>
      </c>
      <c r="D815" s="22" t="s">
        <v>17</v>
      </c>
      <c r="E815" s="1" t="s">
        <v>721</v>
      </c>
      <c r="F815" s="78" t="s">
        <v>1015</v>
      </c>
      <c r="G815" s="37" t="s">
        <v>78</v>
      </c>
      <c r="H815" s="7">
        <f t="shared" si="74"/>
        <v>-2500</v>
      </c>
      <c r="I815" s="32">
        <f t="shared" si="73"/>
        <v>5.2631578947368425</v>
      </c>
      <c r="K815" t="s">
        <v>715</v>
      </c>
      <c r="L815">
        <v>22</v>
      </c>
      <c r="M815" s="2">
        <v>475</v>
      </c>
    </row>
    <row r="816" spans="1:13" ht="12.75">
      <c r="A816" s="45"/>
      <c r="B816" s="207">
        <v>500</v>
      </c>
      <c r="C816" s="43" t="s">
        <v>1016</v>
      </c>
      <c r="D816" s="45" t="s">
        <v>17</v>
      </c>
      <c r="E816" s="45" t="s">
        <v>721</v>
      </c>
      <c r="F816" s="78" t="s">
        <v>1015</v>
      </c>
      <c r="G816" s="46" t="s">
        <v>78</v>
      </c>
      <c r="H816" s="248">
        <f t="shared" si="74"/>
        <v>-3000</v>
      </c>
      <c r="I816" s="245">
        <f t="shared" si="73"/>
        <v>1.0526315789473684</v>
      </c>
      <c r="J816" s="246"/>
      <c r="K816" s="205" t="s">
        <v>715</v>
      </c>
      <c r="L816">
        <v>22</v>
      </c>
      <c r="M816" s="2">
        <v>475</v>
      </c>
    </row>
    <row r="817" spans="2:13" ht="12.75">
      <c r="B817" s="199">
        <v>500</v>
      </c>
      <c r="C817" s="1" t="s">
        <v>1017</v>
      </c>
      <c r="D817" s="22" t="s">
        <v>17</v>
      </c>
      <c r="E817" s="1" t="s">
        <v>721</v>
      </c>
      <c r="F817" s="78" t="s">
        <v>1015</v>
      </c>
      <c r="G817" s="37" t="s">
        <v>80</v>
      </c>
      <c r="H817" s="7">
        <f t="shared" si="74"/>
        <v>-3500</v>
      </c>
      <c r="I817" s="32">
        <f t="shared" si="73"/>
        <v>1.0526315789473684</v>
      </c>
      <c r="K817" t="s">
        <v>715</v>
      </c>
      <c r="L817">
        <v>22</v>
      </c>
      <c r="M817" s="2">
        <v>475</v>
      </c>
    </row>
    <row r="818" spans="2:13" ht="12.75">
      <c r="B818" s="199">
        <v>500</v>
      </c>
      <c r="C818" s="1" t="s">
        <v>1018</v>
      </c>
      <c r="D818" s="22" t="s">
        <v>17</v>
      </c>
      <c r="E818" s="1" t="s">
        <v>721</v>
      </c>
      <c r="F818" s="78" t="s">
        <v>1015</v>
      </c>
      <c r="G818" s="37" t="s">
        <v>80</v>
      </c>
      <c r="H818" s="7">
        <f t="shared" si="74"/>
        <v>-4000</v>
      </c>
      <c r="I818" s="32">
        <f t="shared" si="73"/>
        <v>1.0526315789473684</v>
      </c>
      <c r="K818" t="s">
        <v>715</v>
      </c>
      <c r="L818">
        <v>22</v>
      </c>
      <c r="M818" s="2">
        <v>475</v>
      </c>
    </row>
    <row r="819" spans="2:13" ht="12.75">
      <c r="B819" s="199">
        <v>300</v>
      </c>
      <c r="C819" s="1" t="s">
        <v>1019</v>
      </c>
      <c r="D819" s="22" t="s">
        <v>17</v>
      </c>
      <c r="E819" s="1" t="s">
        <v>721</v>
      </c>
      <c r="F819" s="78" t="s">
        <v>1015</v>
      </c>
      <c r="G819" s="37" t="s">
        <v>82</v>
      </c>
      <c r="H819" s="7">
        <f t="shared" si="74"/>
        <v>-4300</v>
      </c>
      <c r="I819" s="32">
        <f t="shared" si="73"/>
        <v>0.631578947368421</v>
      </c>
      <c r="K819" t="s">
        <v>715</v>
      </c>
      <c r="L819">
        <v>22</v>
      </c>
      <c r="M819" s="2">
        <v>475</v>
      </c>
    </row>
    <row r="820" spans="2:13" ht="12.75">
      <c r="B820" s="199">
        <v>300</v>
      </c>
      <c r="C820" s="1" t="s">
        <v>1020</v>
      </c>
      <c r="D820" s="22" t="s">
        <v>17</v>
      </c>
      <c r="E820" s="1" t="s">
        <v>721</v>
      </c>
      <c r="F820" s="78" t="s">
        <v>1015</v>
      </c>
      <c r="G820" s="37" t="s">
        <v>82</v>
      </c>
      <c r="H820" s="7">
        <f t="shared" si="74"/>
        <v>-4600</v>
      </c>
      <c r="I820" s="32">
        <f t="shared" si="73"/>
        <v>0.631578947368421</v>
      </c>
      <c r="K820" t="s">
        <v>715</v>
      </c>
      <c r="L820">
        <v>22</v>
      </c>
      <c r="M820" s="2">
        <v>475</v>
      </c>
    </row>
    <row r="821" spans="2:13" ht="12.75">
      <c r="B821" s="199">
        <v>500</v>
      </c>
      <c r="C821" s="1" t="s">
        <v>1021</v>
      </c>
      <c r="D821" s="22" t="s">
        <v>17</v>
      </c>
      <c r="E821" s="1" t="s">
        <v>721</v>
      </c>
      <c r="F821" s="78" t="s">
        <v>1015</v>
      </c>
      <c r="G821" s="37" t="s">
        <v>84</v>
      </c>
      <c r="H821" s="7">
        <f t="shared" si="74"/>
        <v>-5100</v>
      </c>
      <c r="I821" s="32">
        <f t="shared" si="73"/>
        <v>1.0526315789473684</v>
      </c>
      <c r="K821" t="s">
        <v>715</v>
      </c>
      <c r="L821">
        <v>22</v>
      </c>
      <c r="M821" s="2">
        <v>475</v>
      </c>
    </row>
    <row r="822" spans="1:13" s="83" customFormat="1" ht="12.75">
      <c r="A822" s="21"/>
      <c r="B822" s="209">
        <f>SUM(B815:B821)</f>
        <v>5100</v>
      </c>
      <c r="C822" s="21" t="s">
        <v>708</v>
      </c>
      <c r="D822" s="21"/>
      <c r="E822" s="21"/>
      <c r="F822" s="256"/>
      <c r="G822" s="28"/>
      <c r="H822" s="81">
        <v>0</v>
      </c>
      <c r="I822" s="82">
        <f t="shared" si="73"/>
        <v>10.736842105263158</v>
      </c>
      <c r="M822" s="2">
        <v>475</v>
      </c>
    </row>
    <row r="823" spans="2:13" ht="12.75">
      <c r="B823" s="199"/>
      <c r="H823" s="7">
        <f aca="true" t="shared" si="75" ref="H823:H828">H822-B823</f>
        <v>0</v>
      </c>
      <c r="I823" s="32">
        <f t="shared" si="73"/>
        <v>0</v>
      </c>
      <c r="M823" s="2">
        <v>475</v>
      </c>
    </row>
    <row r="824" spans="2:13" ht="12.75">
      <c r="B824" s="199"/>
      <c r="H824" s="7">
        <f t="shared" si="75"/>
        <v>0</v>
      </c>
      <c r="I824" s="32">
        <f t="shared" si="73"/>
        <v>0</v>
      </c>
      <c r="M824" s="2">
        <v>475</v>
      </c>
    </row>
    <row r="825" spans="2:13" ht="12.75">
      <c r="B825" s="199">
        <v>1500</v>
      </c>
      <c r="C825" s="1" t="s">
        <v>560</v>
      </c>
      <c r="D825" s="22" t="s">
        <v>17</v>
      </c>
      <c r="E825" s="1" t="s">
        <v>709</v>
      </c>
      <c r="F825" s="78" t="s">
        <v>1015</v>
      </c>
      <c r="G825" s="37" t="s">
        <v>78</v>
      </c>
      <c r="H825" s="7">
        <f t="shared" si="75"/>
        <v>-1500</v>
      </c>
      <c r="I825" s="32">
        <v>3</v>
      </c>
      <c r="K825" t="s">
        <v>715</v>
      </c>
      <c r="L825">
        <v>22</v>
      </c>
      <c r="M825" s="2">
        <v>475</v>
      </c>
    </row>
    <row r="826" spans="2:13" ht="12.75">
      <c r="B826" s="199">
        <v>500</v>
      </c>
      <c r="C826" s="1" t="s">
        <v>560</v>
      </c>
      <c r="D826" s="22" t="s">
        <v>17</v>
      </c>
      <c r="E826" s="1" t="s">
        <v>709</v>
      </c>
      <c r="F826" s="78" t="s">
        <v>1015</v>
      </c>
      <c r="G826" s="37" t="s">
        <v>80</v>
      </c>
      <c r="H826" s="7">
        <f t="shared" si="75"/>
        <v>-2000</v>
      </c>
      <c r="I826" s="32">
        <v>1</v>
      </c>
      <c r="K826" t="s">
        <v>715</v>
      </c>
      <c r="L826">
        <v>22</v>
      </c>
      <c r="M826" s="2">
        <v>475</v>
      </c>
    </row>
    <row r="827" spans="2:13" ht="12.75">
      <c r="B827" s="199">
        <v>900</v>
      </c>
      <c r="C827" s="1" t="s">
        <v>560</v>
      </c>
      <c r="D827" s="22" t="s">
        <v>17</v>
      </c>
      <c r="E827" s="1" t="s">
        <v>709</v>
      </c>
      <c r="F827" s="78" t="s">
        <v>1015</v>
      </c>
      <c r="G827" s="37" t="s">
        <v>82</v>
      </c>
      <c r="H827" s="7">
        <f t="shared" si="75"/>
        <v>-2900</v>
      </c>
      <c r="I827" s="32">
        <v>1.8</v>
      </c>
      <c r="K827" t="s">
        <v>715</v>
      </c>
      <c r="L827">
        <v>22</v>
      </c>
      <c r="M827" s="2">
        <v>475</v>
      </c>
    </row>
    <row r="828" spans="2:13" ht="12.75">
      <c r="B828" s="199">
        <v>1500</v>
      </c>
      <c r="C828" s="1" t="s">
        <v>560</v>
      </c>
      <c r="D828" s="22" t="s">
        <v>17</v>
      </c>
      <c r="E828" s="1" t="s">
        <v>709</v>
      </c>
      <c r="F828" s="78" t="s">
        <v>1015</v>
      </c>
      <c r="G828" s="37" t="s">
        <v>84</v>
      </c>
      <c r="H828" s="7">
        <f t="shared" si="75"/>
        <v>-4400</v>
      </c>
      <c r="I828" s="32">
        <v>3</v>
      </c>
      <c r="K828" t="s">
        <v>715</v>
      </c>
      <c r="L828">
        <v>22</v>
      </c>
      <c r="M828" s="2">
        <v>475</v>
      </c>
    </row>
    <row r="829" spans="1:13" s="83" customFormat="1" ht="12.75">
      <c r="A829" s="21"/>
      <c r="B829" s="209">
        <f>SUM(B825:B828)</f>
        <v>4400</v>
      </c>
      <c r="C829" s="21"/>
      <c r="D829" s="21"/>
      <c r="E829" s="21" t="s">
        <v>709</v>
      </c>
      <c r="F829" s="256"/>
      <c r="G829" s="28"/>
      <c r="H829" s="81">
        <v>0</v>
      </c>
      <c r="I829" s="82">
        <f>+B829/M829</f>
        <v>9.263157894736842</v>
      </c>
      <c r="M829" s="2">
        <v>475</v>
      </c>
    </row>
    <row r="830" spans="2:13" ht="12.75">
      <c r="B830" s="199"/>
      <c r="H830" s="7">
        <f>H829-B830</f>
        <v>0</v>
      </c>
      <c r="I830" s="32">
        <f>+B830/M830</f>
        <v>0</v>
      </c>
      <c r="M830" s="2">
        <v>475</v>
      </c>
    </row>
    <row r="831" spans="2:13" ht="12.75">
      <c r="B831" s="199"/>
      <c r="H831" s="7">
        <f>H830-B831</f>
        <v>0</v>
      </c>
      <c r="I831" s="32">
        <f>+B831/M831</f>
        <v>0</v>
      </c>
      <c r="M831" s="2">
        <v>475</v>
      </c>
    </row>
    <row r="832" spans="2:13" ht="12.75">
      <c r="B832" s="199">
        <v>5000</v>
      </c>
      <c r="C832" s="1" t="s">
        <v>735</v>
      </c>
      <c r="D832" s="22" t="s">
        <v>17</v>
      </c>
      <c r="E832" s="1" t="s">
        <v>721</v>
      </c>
      <c r="F832" s="78" t="s">
        <v>1022</v>
      </c>
      <c r="G832" s="37" t="s">
        <v>78</v>
      </c>
      <c r="H832" s="7">
        <f>H831-B832</f>
        <v>-5000</v>
      </c>
      <c r="I832" s="32">
        <v>10</v>
      </c>
      <c r="K832" t="s">
        <v>715</v>
      </c>
      <c r="L832">
        <v>22</v>
      </c>
      <c r="M832" s="2">
        <v>475</v>
      </c>
    </row>
    <row r="833" spans="2:13" ht="12.75">
      <c r="B833" s="199">
        <v>5000</v>
      </c>
      <c r="C833" s="1" t="s">
        <v>735</v>
      </c>
      <c r="D833" s="22" t="s">
        <v>17</v>
      </c>
      <c r="E833" s="1" t="s">
        <v>721</v>
      </c>
      <c r="F833" s="78" t="s">
        <v>1022</v>
      </c>
      <c r="G833" s="37" t="s">
        <v>80</v>
      </c>
      <c r="H833" s="7">
        <f>H832-B833</f>
        <v>-10000</v>
      </c>
      <c r="I833" s="32">
        <v>10</v>
      </c>
      <c r="K833" t="s">
        <v>715</v>
      </c>
      <c r="L833">
        <v>22</v>
      </c>
      <c r="M833" s="2">
        <v>475</v>
      </c>
    </row>
    <row r="834" spans="2:13" ht="12.75">
      <c r="B834" s="199">
        <v>5000</v>
      </c>
      <c r="C834" s="1" t="s">
        <v>735</v>
      </c>
      <c r="D834" s="22" t="s">
        <v>17</v>
      </c>
      <c r="E834" s="1" t="s">
        <v>721</v>
      </c>
      <c r="F834" s="78" t="s">
        <v>1022</v>
      </c>
      <c r="G834" s="37" t="s">
        <v>82</v>
      </c>
      <c r="H834" s="7">
        <f>H833-B834</f>
        <v>-15000</v>
      </c>
      <c r="I834" s="32">
        <v>10</v>
      </c>
      <c r="K834" t="s">
        <v>715</v>
      </c>
      <c r="L834">
        <v>22</v>
      </c>
      <c r="M834" s="2">
        <v>475</v>
      </c>
    </row>
    <row r="835" spans="1:13" s="83" customFormat="1" ht="12.75">
      <c r="A835" s="21"/>
      <c r="B835" s="209">
        <f>SUM(B832:B834)</f>
        <v>15000</v>
      </c>
      <c r="C835" s="21" t="s">
        <v>735</v>
      </c>
      <c r="D835" s="21"/>
      <c r="E835" s="21"/>
      <c r="F835" s="256"/>
      <c r="G835" s="28"/>
      <c r="H835" s="81">
        <v>0</v>
      </c>
      <c r="I835" s="82">
        <f>+B835/M835</f>
        <v>31.57894736842105</v>
      </c>
      <c r="M835" s="2">
        <v>475</v>
      </c>
    </row>
    <row r="836" spans="2:13" ht="12.75">
      <c r="B836" s="199"/>
      <c r="H836" s="7">
        <f aca="true" t="shared" si="76" ref="H836:H841">H835-B836</f>
        <v>0</v>
      </c>
      <c r="I836" s="32">
        <f>+B836/M836</f>
        <v>0</v>
      </c>
      <c r="M836" s="2">
        <v>475</v>
      </c>
    </row>
    <row r="837" spans="2:13" ht="12.75">
      <c r="B837" s="199"/>
      <c r="H837" s="7">
        <f t="shared" si="76"/>
        <v>0</v>
      </c>
      <c r="I837" s="32">
        <f>+B837/M837</f>
        <v>0</v>
      </c>
      <c r="M837" s="2">
        <v>475</v>
      </c>
    </row>
    <row r="838" spans="2:13" ht="12.75">
      <c r="B838" s="199">
        <v>2000</v>
      </c>
      <c r="C838" s="1" t="s">
        <v>736</v>
      </c>
      <c r="D838" s="22" t="s">
        <v>17</v>
      </c>
      <c r="E838" s="1" t="s">
        <v>721</v>
      </c>
      <c r="F838" s="78" t="s">
        <v>1015</v>
      </c>
      <c r="G838" s="37" t="s">
        <v>78</v>
      </c>
      <c r="H838" s="7">
        <f t="shared" si="76"/>
        <v>-2000</v>
      </c>
      <c r="I838" s="32">
        <v>4</v>
      </c>
      <c r="K838" t="s">
        <v>715</v>
      </c>
      <c r="L838">
        <v>22</v>
      </c>
      <c r="M838" s="2">
        <v>475</v>
      </c>
    </row>
    <row r="839" spans="2:13" ht="12.75">
      <c r="B839" s="199">
        <v>2000</v>
      </c>
      <c r="C839" s="1" t="s">
        <v>736</v>
      </c>
      <c r="D839" s="22" t="s">
        <v>17</v>
      </c>
      <c r="E839" s="1" t="s">
        <v>721</v>
      </c>
      <c r="F839" s="78" t="s">
        <v>1015</v>
      </c>
      <c r="G839" s="37" t="s">
        <v>80</v>
      </c>
      <c r="H839" s="7">
        <f t="shared" si="76"/>
        <v>-4000</v>
      </c>
      <c r="I839" s="32">
        <v>4</v>
      </c>
      <c r="K839" t="s">
        <v>715</v>
      </c>
      <c r="L839">
        <v>22</v>
      </c>
      <c r="M839" s="2">
        <v>475</v>
      </c>
    </row>
    <row r="840" spans="2:13" ht="12.75">
      <c r="B840" s="199">
        <v>2000</v>
      </c>
      <c r="C840" s="1" t="s">
        <v>736</v>
      </c>
      <c r="D840" s="22" t="s">
        <v>17</v>
      </c>
      <c r="E840" s="1" t="s">
        <v>721</v>
      </c>
      <c r="F840" s="78" t="s">
        <v>1015</v>
      </c>
      <c r="G840" s="37" t="s">
        <v>82</v>
      </c>
      <c r="H840" s="7">
        <f t="shared" si="76"/>
        <v>-6000</v>
      </c>
      <c r="I840" s="32">
        <v>4</v>
      </c>
      <c r="K840" t="s">
        <v>715</v>
      </c>
      <c r="L840">
        <v>22</v>
      </c>
      <c r="M840" s="2">
        <v>475</v>
      </c>
    </row>
    <row r="841" spans="2:13" ht="12.75">
      <c r="B841" s="199">
        <v>2000</v>
      </c>
      <c r="C841" s="1" t="s">
        <v>736</v>
      </c>
      <c r="D841" s="22" t="s">
        <v>17</v>
      </c>
      <c r="E841" s="1" t="s">
        <v>721</v>
      </c>
      <c r="F841" s="78" t="s">
        <v>1015</v>
      </c>
      <c r="G841" s="37" t="s">
        <v>84</v>
      </c>
      <c r="H841" s="7">
        <f t="shared" si="76"/>
        <v>-8000</v>
      </c>
      <c r="I841" s="32">
        <v>4</v>
      </c>
      <c r="K841" t="s">
        <v>715</v>
      </c>
      <c r="L841">
        <v>22</v>
      </c>
      <c r="M841" s="2">
        <v>475</v>
      </c>
    </row>
    <row r="842" spans="1:13" s="83" customFormat="1" ht="12.75">
      <c r="A842" s="21"/>
      <c r="B842" s="209">
        <f>SUM(B838:B841)</f>
        <v>8000</v>
      </c>
      <c r="C842" s="21" t="s">
        <v>736</v>
      </c>
      <c r="D842" s="21"/>
      <c r="E842" s="21"/>
      <c r="F842" s="256"/>
      <c r="G842" s="28"/>
      <c r="H842" s="81">
        <v>0</v>
      </c>
      <c r="I842" s="82">
        <f>+B842/M842</f>
        <v>16.842105263157894</v>
      </c>
      <c r="M842" s="2">
        <v>475</v>
      </c>
    </row>
    <row r="843" spans="2:13" ht="12.75">
      <c r="B843" s="199"/>
      <c r="H843" s="7">
        <f>H842-B843</f>
        <v>0</v>
      </c>
      <c r="I843" s="32">
        <f>+B843/M843</f>
        <v>0</v>
      </c>
      <c r="M843" s="2">
        <v>475</v>
      </c>
    </row>
    <row r="844" spans="2:13" ht="12.75">
      <c r="B844" s="199"/>
      <c r="H844" s="7">
        <f>H843-B844</f>
        <v>0</v>
      </c>
      <c r="I844" s="32">
        <f>+B844/M844</f>
        <v>0</v>
      </c>
      <c r="M844" s="2">
        <v>475</v>
      </c>
    </row>
    <row r="845" spans="2:13" ht="12.75">
      <c r="B845" s="199">
        <v>1000</v>
      </c>
      <c r="C845" s="1" t="s">
        <v>747</v>
      </c>
      <c r="D845" s="22" t="s">
        <v>17</v>
      </c>
      <c r="E845" s="1" t="s">
        <v>748</v>
      </c>
      <c r="F845" s="78" t="s">
        <v>1015</v>
      </c>
      <c r="G845" s="37" t="s">
        <v>78</v>
      </c>
      <c r="H845" s="7">
        <f>H844-B845</f>
        <v>-1000</v>
      </c>
      <c r="I845" s="32">
        <v>2</v>
      </c>
      <c r="K845" t="s">
        <v>715</v>
      </c>
      <c r="L845">
        <v>22</v>
      </c>
      <c r="M845" s="2">
        <v>475</v>
      </c>
    </row>
    <row r="846" spans="2:13" ht="12.75">
      <c r="B846" s="199">
        <v>1000</v>
      </c>
      <c r="C846" s="1" t="s">
        <v>747</v>
      </c>
      <c r="D846" s="22" t="s">
        <v>17</v>
      </c>
      <c r="E846" s="1" t="s">
        <v>748</v>
      </c>
      <c r="F846" s="78" t="s">
        <v>1015</v>
      </c>
      <c r="G846" s="37" t="s">
        <v>82</v>
      </c>
      <c r="H846" s="7">
        <f>H845-B846</f>
        <v>-2000</v>
      </c>
      <c r="I846" s="32">
        <v>2</v>
      </c>
      <c r="K846" t="s">
        <v>715</v>
      </c>
      <c r="L846">
        <v>22</v>
      </c>
      <c r="M846" s="2">
        <v>475</v>
      </c>
    </row>
    <row r="847" spans="1:13" s="83" customFormat="1" ht="12.75">
      <c r="A847" s="21"/>
      <c r="B847" s="209">
        <f>SUM(B845:B846)</f>
        <v>2000</v>
      </c>
      <c r="C847" s="249"/>
      <c r="D847" s="21"/>
      <c r="E847" s="21" t="s">
        <v>748</v>
      </c>
      <c r="F847" s="256"/>
      <c r="G847" s="242"/>
      <c r="H847" s="81">
        <v>0</v>
      </c>
      <c r="I847" s="82">
        <f aca="true" t="shared" si="77" ref="I847:I853">+B847/M847</f>
        <v>4.2105263157894735</v>
      </c>
      <c r="M847" s="2">
        <v>475</v>
      </c>
    </row>
    <row r="848" spans="2:13" ht="12.75">
      <c r="B848" s="207"/>
      <c r="C848" s="22"/>
      <c r="D848" s="22"/>
      <c r="E848" s="45"/>
      <c r="G848" s="46"/>
      <c r="H848" s="7">
        <f>H847-B848</f>
        <v>0</v>
      </c>
      <c r="I848" s="32">
        <f t="shared" si="77"/>
        <v>0</v>
      </c>
      <c r="M848" s="2">
        <v>475</v>
      </c>
    </row>
    <row r="849" spans="2:13" ht="12.75">
      <c r="B849" s="207"/>
      <c r="C849" s="22"/>
      <c r="D849" s="22"/>
      <c r="E849" s="22"/>
      <c r="G849" s="40"/>
      <c r="H849" s="7">
        <f>H848-B849</f>
        <v>0</v>
      </c>
      <c r="I849" s="32">
        <f t="shared" si="77"/>
        <v>0</v>
      </c>
      <c r="M849" s="2">
        <v>475</v>
      </c>
    </row>
    <row r="850" spans="1:13" s="25" customFormat="1" ht="12.75">
      <c r="A850" s="22"/>
      <c r="B850" s="207"/>
      <c r="C850" s="22"/>
      <c r="D850" s="22"/>
      <c r="E850" s="22"/>
      <c r="F850" s="78"/>
      <c r="G850" s="40"/>
      <c r="H850" s="7">
        <f>H849-B850</f>
        <v>0</v>
      </c>
      <c r="I850" s="32">
        <f t="shared" si="77"/>
        <v>0</v>
      </c>
      <c r="M850" s="2">
        <v>475</v>
      </c>
    </row>
    <row r="851" spans="2:13" ht="12.75">
      <c r="B851" s="199"/>
      <c r="C851" s="22"/>
      <c r="D851" s="22"/>
      <c r="H851" s="7">
        <f>H850-B851</f>
        <v>0</v>
      </c>
      <c r="I851" s="32">
        <f t="shared" si="77"/>
        <v>0</v>
      </c>
      <c r="M851" s="2">
        <v>475</v>
      </c>
    </row>
    <row r="852" spans="1:13" s="83" customFormat="1" ht="12.75">
      <c r="A852" s="21"/>
      <c r="B852" s="209">
        <f>+B868+B873+B878+B883+B888+B858</f>
        <v>37200</v>
      </c>
      <c r="C852" s="238" t="s">
        <v>1023</v>
      </c>
      <c r="D852" s="239" t="s">
        <v>1024</v>
      </c>
      <c r="E852" s="238" t="s">
        <v>779</v>
      </c>
      <c r="F852" s="261" t="s">
        <v>1025</v>
      </c>
      <c r="G852" s="240" t="s">
        <v>781</v>
      </c>
      <c r="H852" s="104"/>
      <c r="I852" s="82">
        <f t="shared" si="77"/>
        <v>78.3157894736842</v>
      </c>
      <c r="J852" s="82"/>
      <c r="K852" s="82"/>
      <c r="M852" s="2">
        <v>475</v>
      </c>
    </row>
    <row r="853" spans="2:13" ht="12.75">
      <c r="B853" s="199"/>
      <c r="D853" s="22"/>
      <c r="H853" s="7">
        <f>H852-B853</f>
        <v>0</v>
      </c>
      <c r="I853" s="32">
        <f t="shared" si="77"/>
        <v>0</v>
      </c>
      <c r="M853" s="2">
        <v>475</v>
      </c>
    </row>
    <row r="854" spans="2:14" ht="12.75">
      <c r="B854" s="199">
        <v>3000</v>
      </c>
      <c r="C854" s="22" t="s">
        <v>0</v>
      </c>
      <c r="D854" s="1" t="s">
        <v>28</v>
      </c>
      <c r="E854" s="1" t="s">
        <v>782</v>
      </c>
      <c r="F854" s="78" t="s">
        <v>1026</v>
      </c>
      <c r="G854" s="37" t="s">
        <v>82</v>
      </c>
      <c r="H854" s="7">
        <f>H853-B854</f>
        <v>-3000</v>
      </c>
      <c r="I854" s="32">
        <v>6</v>
      </c>
      <c r="K854" t="s">
        <v>33</v>
      </c>
      <c r="L854">
        <v>23</v>
      </c>
      <c r="M854" s="2">
        <v>475</v>
      </c>
      <c r="N854" s="49"/>
    </row>
    <row r="855" spans="2:13" ht="12.75">
      <c r="B855" s="199">
        <v>3000</v>
      </c>
      <c r="C855" s="22" t="s">
        <v>0</v>
      </c>
      <c r="D855" s="1" t="s">
        <v>28</v>
      </c>
      <c r="E855" s="1" t="s">
        <v>782</v>
      </c>
      <c r="F855" s="78" t="s">
        <v>1027</v>
      </c>
      <c r="G855" s="37" t="s">
        <v>116</v>
      </c>
      <c r="H855" s="7">
        <f>H854-B855</f>
        <v>-6000</v>
      </c>
      <c r="I855" s="32">
        <v>6</v>
      </c>
      <c r="K855" t="s">
        <v>33</v>
      </c>
      <c r="L855">
        <v>23</v>
      </c>
      <c r="M855" s="2">
        <v>475</v>
      </c>
    </row>
    <row r="856" spans="2:13" ht="12.75">
      <c r="B856" s="199">
        <v>3000</v>
      </c>
      <c r="C856" s="22" t="s">
        <v>0</v>
      </c>
      <c r="D856" s="1" t="s">
        <v>28</v>
      </c>
      <c r="E856" s="1" t="s">
        <v>769</v>
      </c>
      <c r="F856" s="78" t="s">
        <v>1028</v>
      </c>
      <c r="G856" s="37" t="s">
        <v>86</v>
      </c>
      <c r="H856" s="7">
        <f>H855-B856</f>
        <v>-9000</v>
      </c>
      <c r="I856" s="32">
        <v>6</v>
      </c>
      <c r="K856" t="s">
        <v>33</v>
      </c>
      <c r="L856">
        <v>23</v>
      </c>
      <c r="M856" s="2">
        <v>475</v>
      </c>
    </row>
    <row r="857" spans="2:13" ht="12.75">
      <c r="B857" s="199">
        <v>3000</v>
      </c>
      <c r="C857" s="22" t="s">
        <v>0</v>
      </c>
      <c r="D857" s="1" t="s">
        <v>28</v>
      </c>
      <c r="E857" s="1" t="s">
        <v>782</v>
      </c>
      <c r="F857" s="78" t="s">
        <v>1029</v>
      </c>
      <c r="G857" s="37" t="s">
        <v>86</v>
      </c>
      <c r="H857" s="7">
        <f>H856-B857</f>
        <v>-12000</v>
      </c>
      <c r="I857" s="32">
        <v>6</v>
      </c>
      <c r="K857" t="s">
        <v>33</v>
      </c>
      <c r="L857">
        <v>23</v>
      </c>
      <c r="M857" s="2">
        <v>475</v>
      </c>
    </row>
    <row r="858" spans="1:13" s="83" customFormat="1" ht="12.75">
      <c r="A858" s="21"/>
      <c r="B858" s="209">
        <f>SUM(B854:B857)</f>
        <v>12000</v>
      </c>
      <c r="C858" s="21" t="s">
        <v>0</v>
      </c>
      <c r="D858" s="21"/>
      <c r="E858" s="21"/>
      <c r="F858" s="256"/>
      <c r="G858" s="28"/>
      <c r="H858" s="81">
        <v>0</v>
      </c>
      <c r="I858" s="82">
        <f aca="true" t="shared" si="78" ref="I858:I870">+B858/M858</f>
        <v>25.263157894736842</v>
      </c>
      <c r="M858" s="2">
        <v>475</v>
      </c>
    </row>
    <row r="859" spans="2:13" ht="12.75">
      <c r="B859" s="199"/>
      <c r="D859" s="22"/>
      <c r="H859" s="7">
        <f aca="true" t="shared" si="79" ref="H859:H867">H858-B859</f>
        <v>0</v>
      </c>
      <c r="I859" s="32">
        <f t="shared" si="78"/>
        <v>0</v>
      </c>
      <c r="M859" s="2">
        <v>475</v>
      </c>
    </row>
    <row r="860" spans="2:13" ht="12.75">
      <c r="B860" s="199"/>
      <c r="D860" s="22"/>
      <c r="H860" s="7">
        <f t="shared" si="79"/>
        <v>0</v>
      </c>
      <c r="I860" s="32">
        <f t="shared" si="78"/>
        <v>0</v>
      </c>
      <c r="M860" s="2">
        <v>475</v>
      </c>
    </row>
    <row r="861" spans="2:13" ht="12.75">
      <c r="B861" s="199">
        <v>1000</v>
      </c>
      <c r="C861" s="1" t="s">
        <v>1030</v>
      </c>
      <c r="D861" s="22" t="s">
        <v>17</v>
      </c>
      <c r="E861" s="1" t="s">
        <v>721</v>
      </c>
      <c r="F861" s="78" t="s">
        <v>1031</v>
      </c>
      <c r="G861" s="37" t="s">
        <v>80</v>
      </c>
      <c r="H861" s="7">
        <f t="shared" si="79"/>
        <v>-1000</v>
      </c>
      <c r="I861" s="32">
        <f t="shared" si="78"/>
        <v>2.1052631578947367</v>
      </c>
      <c r="K861" t="s">
        <v>782</v>
      </c>
      <c r="L861">
        <v>23</v>
      </c>
      <c r="M861" s="2">
        <v>475</v>
      </c>
    </row>
    <row r="862" spans="2:13" ht="12.75">
      <c r="B862" s="199">
        <v>1000</v>
      </c>
      <c r="C862" s="1" t="s">
        <v>1032</v>
      </c>
      <c r="D862" s="22" t="s">
        <v>17</v>
      </c>
      <c r="E862" s="1" t="s">
        <v>721</v>
      </c>
      <c r="F862" s="78" t="s">
        <v>1031</v>
      </c>
      <c r="G862" s="37" t="s">
        <v>82</v>
      </c>
      <c r="H862" s="7">
        <f t="shared" si="79"/>
        <v>-2000</v>
      </c>
      <c r="I862" s="32">
        <f t="shared" si="78"/>
        <v>2.1052631578947367</v>
      </c>
      <c r="K862" t="s">
        <v>782</v>
      </c>
      <c r="L862">
        <v>23</v>
      </c>
      <c r="M862" s="2">
        <v>475</v>
      </c>
    </row>
    <row r="863" spans="2:13" ht="12.75">
      <c r="B863" s="199">
        <v>1000</v>
      </c>
      <c r="C863" s="1" t="s">
        <v>1033</v>
      </c>
      <c r="D863" s="22" t="s">
        <v>17</v>
      </c>
      <c r="E863" s="1" t="s">
        <v>721</v>
      </c>
      <c r="F863" s="78" t="s">
        <v>1031</v>
      </c>
      <c r="G863" s="37" t="s">
        <v>82</v>
      </c>
      <c r="H863" s="7">
        <f t="shared" si="79"/>
        <v>-3000</v>
      </c>
      <c r="I863" s="32">
        <f t="shared" si="78"/>
        <v>2.1052631578947367</v>
      </c>
      <c r="K863" t="s">
        <v>782</v>
      </c>
      <c r="L863">
        <v>23</v>
      </c>
      <c r="M863" s="2">
        <v>475</v>
      </c>
    </row>
    <row r="864" spans="2:13" ht="12.75">
      <c r="B864" s="199">
        <v>1000</v>
      </c>
      <c r="C864" s="1" t="s">
        <v>1034</v>
      </c>
      <c r="D864" s="22" t="s">
        <v>17</v>
      </c>
      <c r="E864" s="1" t="s">
        <v>721</v>
      </c>
      <c r="F864" s="78" t="s">
        <v>1031</v>
      </c>
      <c r="G864" s="37" t="s">
        <v>84</v>
      </c>
      <c r="H864" s="7">
        <f t="shared" si="79"/>
        <v>-4000</v>
      </c>
      <c r="I864" s="32">
        <f t="shared" si="78"/>
        <v>2.1052631578947367</v>
      </c>
      <c r="K864" t="s">
        <v>782</v>
      </c>
      <c r="L864">
        <v>23</v>
      </c>
      <c r="M864" s="2">
        <v>475</v>
      </c>
    </row>
    <row r="865" spans="2:13" ht="12.75">
      <c r="B865" s="199">
        <v>1000</v>
      </c>
      <c r="C865" s="1" t="s">
        <v>1035</v>
      </c>
      <c r="D865" s="22" t="s">
        <v>17</v>
      </c>
      <c r="E865" s="1" t="s">
        <v>721</v>
      </c>
      <c r="F865" s="78" t="s">
        <v>1031</v>
      </c>
      <c r="G865" s="37" t="s">
        <v>84</v>
      </c>
      <c r="H865" s="7">
        <f t="shared" si="79"/>
        <v>-5000</v>
      </c>
      <c r="I865" s="32">
        <f t="shared" si="78"/>
        <v>2.1052631578947367</v>
      </c>
      <c r="K865" t="s">
        <v>782</v>
      </c>
      <c r="L865">
        <v>23</v>
      </c>
      <c r="M865" s="2">
        <v>475</v>
      </c>
    </row>
    <row r="866" spans="2:13" ht="12.75">
      <c r="B866" s="199">
        <v>1000</v>
      </c>
      <c r="C866" s="1" t="s">
        <v>1036</v>
      </c>
      <c r="D866" s="22" t="s">
        <v>17</v>
      </c>
      <c r="E866" s="1" t="s">
        <v>721</v>
      </c>
      <c r="F866" s="78" t="s">
        <v>1031</v>
      </c>
      <c r="G866" s="37" t="s">
        <v>84</v>
      </c>
      <c r="H866" s="7">
        <f t="shared" si="79"/>
        <v>-6000</v>
      </c>
      <c r="I866" s="32">
        <f t="shared" si="78"/>
        <v>2.1052631578947367</v>
      </c>
      <c r="K866" t="s">
        <v>782</v>
      </c>
      <c r="L866">
        <v>23</v>
      </c>
      <c r="M866" s="2">
        <v>475</v>
      </c>
    </row>
    <row r="867" spans="1:13" ht="12.75">
      <c r="A867" s="22"/>
      <c r="B867" s="207">
        <v>700</v>
      </c>
      <c r="C867" s="22" t="s">
        <v>1037</v>
      </c>
      <c r="D867" s="22" t="s">
        <v>17</v>
      </c>
      <c r="E867" s="22" t="s">
        <v>721</v>
      </c>
      <c r="F867" s="78" t="s">
        <v>1031</v>
      </c>
      <c r="G867" s="40" t="s">
        <v>84</v>
      </c>
      <c r="H867" s="39">
        <f t="shared" si="79"/>
        <v>-6700</v>
      </c>
      <c r="I867" s="174">
        <f t="shared" si="78"/>
        <v>1.4736842105263157</v>
      </c>
      <c r="J867" s="25"/>
      <c r="K867" s="25" t="s">
        <v>782</v>
      </c>
      <c r="L867">
        <v>23</v>
      </c>
      <c r="M867" s="2">
        <v>475</v>
      </c>
    </row>
    <row r="868" spans="1:13" s="83" customFormat="1" ht="12.75">
      <c r="A868" s="21"/>
      <c r="B868" s="209">
        <f>SUM(B861:B867)</f>
        <v>6700</v>
      </c>
      <c r="C868" s="21" t="s">
        <v>708</v>
      </c>
      <c r="D868" s="21"/>
      <c r="E868" s="21"/>
      <c r="F868" s="256"/>
      <c r="G868" s="28"/>
      <c r="H868" s="81">
        <v>0</v>
      </c>
      <c r="I868" s="82">
        <f t="shared" si="78"/>
        <v>14.105263157894736</v>
      </c>
      <c r="M868" s="2">
        <v>475</v>
      </c>
    </row>
    <row r="869" spans="2:13" ht="12.75">
      <c r="B869" s="199"/>
      <c r="D869" s="22"/>
      <c r="H869" s="7">
        <f>H868-B869</f>
        <v>0</v>
      </c>
      <c r="I869" s="32">
        <f t="shared" si="78"/>
        <v>0</v>
      </c>
      <c r="M869" s="2">
        <v>475</v>
      </c>
    </row>
    <row r="870" spans="2:13" ht="12.75">
      <c r="B870" s="199"/>
      <c r="D870" s="22"/>
      <c r="H870" s="7">
        <f>H869-B870</f>
        <v>0</v>
      </c>
      <c r="I870" s="32">
        <f t="shared" si="78"/>
        <v>0</v>
      </c>
      <c r="M870" s="2">
        <v>475</v>
      </c>
    </row>
    <row r="871" spans="2:13" ht="12.75">
      <c r="B871" s="199">
        <v>1500</v>
      </c>
      <c r="C871" s="1" t="s">
        <v>560</v>
      </c>
      <c r="D871" s="22" t="s">
        <v>17</v>
      </c>
      <c r="E871" s="1" t="s">
        <v>709</v>
      </c>
      <c r="F871" s="78" t="s">
        <v>1031</v>
      </c>
      <c r="G871" s="37" t="s">
        <v>82</v>
      </c>
      <c r="H871" s="7">
        <f>H870-B871</f>
        <v>-1500</v>
      </c>
      <c r="I871" s="32">
        <v>3</v>
      </c>
      <c r="K871" t="s">
        <v>782</v>
      </c>
      <c r="L871">
        <v>23</v>
      </c>
      <c r="M871" s="2">
        <v>475</v>
      </c>
    </row>
    <row r="872" spans="2:13" ht="12.75">
      <c r="B872" s="199">
        <v>1500</v>
      </c>
      <c r="C872" s="1" t="s">
        <v>560</v>
      </c>
      <c r="D872" s="22" t="s">
        <v>17</v>
      </c>
      <c r="E872" s="1" t="s">
        <v>709</v>
      </c>
      <c r="F872" s="78" t="s">
        <v>1031</v>
      </c>
      <c r="G872" s="37" t="s">
        <v>84</v>
      </c>
      <c r="H872" s="7">
        <f>H871-B872</f>
        <v>-3000</v>
      </c>
      <c r="I872" s="32">
        <v>3</v>
      </c>
      <c r="K872" t="s">
        <v>782</v>
      </c>
      <c r="L872">
        <v>23</v>
      </c>
      <c r="M872" s="2">
        <v>475</v>
      </c>
    </row>
    <row r="873" spans="1:13" s="83" customFormat="1" ht="12.75">
      <c r="A873" s="21"/>
      <c r="B873" s="209">
        <f>SUM(B871:B872)</f>
        <v>3000</v>
      </c>
      <c r="C873" s="21"/>
      <c r="D873" s="21"/>
      <c r="E873" s="21" t="s">
        <v>709</v>
      </c>
      <c r="F873" s="256"/>
      <c r="G873" s="28"/>
      <c r="H873" s="81">
        <v>0</v>
      </c>
      <c r="I873" s="82">
        <f>+B873/M873</f>
        <v>6.315789473684211</v>
      </c>
      <c r="M873" s="2">
        <v>475</v>
      </c>
    </row>
    <row r="874" spans="2:13" ht="12.75">
      <c r="B874" s="199"/>
      <c r="D874" s="22"/>
      <c r="H874" s="7">
        <f>H873-B874</f>
        <v>0</v>
      </c>
      <c r="I874" s="32">
        <f>+B874/M874</f>
        <v>0</v>
      </c>
      <c r="M874" s="2">
        <v>475</v>
      </c>
    </row>
    <row r="875" spans="2:13" ht="12.75">
      <c r="B875" s="199"/>
      <c r="D875" s="22"/>
      <c r="H875" s="7">
        <f>H874-B875</f>
        <v>0</v>
      </c>
      <c r="I875" s="32">
        <f>+B875/M875</f>
        <v>0</v>
      </c>
      <c r="M875" s="2">
        <v>475</v>
      </c>
    </row>
    <row r="876" spans="2:13" ht="12.75">
      <c r="B876" s="199">
        <v>5000</v>
      </c>
      <c r="C876" s="1" t="s">
        <v>735</v>
      </c>
      <c r="D876" s="22" t="s">
        <v>17</v>
      </c>
      <c r="E876" s="1" t="s">
        <v>721</v>
      </c>
      <c r="F876" s="78" t="s">
        <v>1038</v>
      </c>
      <c r="G876" s="37" t="s">
        <v>80</v>
      </c>
      <c r="H876" s="7">
        <f>H875-B876</f>
        <v>-5000</v>
      </c>
      <c r="I876" s="32">
        <v>10</v>
      </c>
      <c r="K876" t="s">
        <v>782</v>
      </c>
      <c r="L876">
        <v>23</v>
      </c>
      <c r="M876" s="2">
        <v>475</v>
      </c>
    </row>
    <row r="877" spans="2:13" ht="12.75">
      <c r="B877" s="199">
        <v>5000</v>
      </c>
      <c r="C877" s="1" t="s">
        <v>735</v>
      </c>
      <c r="D877" s="22" t="s">
        <v>17</v>
      </c>
      <c r="E877" s="1" t="s">
        <v>721</v>
      </c>
      <c r="F877" s="78" t="s">
        <v>1038</v>
      </c>
      <c r="G877" s="37" t="s">
        <v>82</v>
      </c>
      <c r="H877" s="7">
        <f>H876-B877</f>
        <v>-10000</v>
      </c>
      <c r="I877" s="32">
        <v>10</v>
      </c>
      <c r="K877" t="s">
        <v>782</v>
      </c>
      <c r="L877">
        <v>23</v>
      </c>
      <c r="M877" s="2">
        <v>475</v>
      </c>
    </row>
    <row r="878" spans="1:13" s="83" customFormat="1" ht="12.75">
      <c r="A878" s="21"/>
      <c r="B878" s="209">
        <f>SUM(B876:B877)</f>
        <v>10000</v>
      </c>
      <c r="C878" s="21" t="s">
        <v>735</v>
      </c>
      <c r="D878" s="21"/>
      <c r="E878" s="21"/>
      <c r="F878" s="256"/>
      <c r="G878" s="28"/>
      <c r="H878" s="81">
        <v>0</v>
      </c>
      <c r="I878" s="82">
        <f aca="true" t="shared" si="80" ref="I878:I885">+B878/M878</f>
        <v>21.05263157894737</v>
      </c>
      <c r="M878" s="2">
        <v>475</v>
      </c>
    </row>
    <row r="879" spans="2:13" ht="12.75">
      <c r="B879" s="199"/>
      <c r="D879" s="22"/>
      <c r="H879" s="7">
        <f>H878-B879</f>
        <v>0</v>
      </c>
      <c r="I879" s="32">
        <f t="shared" si="80"/>
        <v>0</v>
      </c>
      <c r="M879" s="2">
        <v>475</v>
      </c>
    </row>
    <row r="880" spans="2:13" ht="12.75">
      <c r="B880" s="199"/>
      <c r="D880" s="22"/>
      <c r="H880" s="7">
        <f>H879-B880</f>
        <v>0</v>
      </c>
      <c r="I880" s="32">
        <f t="shared" si="80"/>
        <v>0</v>
      </c>
      <c r="M880" s="2">
        <v>475</v>
      </c>
    </row>
    <row r="881" spans="2:13" ht="12.75">
      <c r="B881" s="199">
        <v>2000</v>
      </c>
      <c r="C881" s="1" t="s">
        <v>736</v>
      </c>
      <c r="D881" s="22" t="s">
        <v>17</v>
      </c>
      <c r="E881" s="1" t="s">
        <v>721</v>
      </c>
      <c r="F881" s="78" t="s">
        <v>1031</v>
      </c>
      <c r="G881" s="37" t="s">
        <v>82</v>
      </c>
      <c r="H881" s="7">
        <f>H880-B881</f>
        <v>-2000</v>
      </c>
      <c r="I881" s="32">
        <f t="shared" si="80"/>
        <v>4.2105263157894735</v>
      </c>
      <c r="K881" t="s">
        <v>782</v>
      </c>
      <c r="L881">
        <v>23</v>
      </c>
      <c r="M881" s="2">
        <v>475</v>
      </c>
    </row>
    <row r="882" spans="2:13" ht="12.75">
      <c r="B882" s="199">
        <v>2000</v>
      </c>
      <c r="C882" s="1" t="s">
        <v>736</v>
      </c>
      <c r="D882" s="22" t="s">
        <v>17</v>
      </c>
      <c r="E882" s="1" t="s">
        <v>721</v>
      </c>
      <c r="F882" s="78" t="s">
        <v>1031</v>
      </c>
      <c r="G882" s="37" t="s">
        <v>84</v>
      </c>
      <c r="H882" s="7">
        <f>H881-B882</f>
        <v>-4000</v>
      </c>
      <c r="I882" s="32">
        <f t="shared" si="80"/>
        <v>4.2105263157894735</v>
      </c>
      <c r="K882" t="s">
        <v>782</v>
      </c>
      <c r="L882">
        <v>23</v>
      </c>
      <c r="M882" s="2">
        <v>475</v>
      </c>
    </row>
    <row r="883" spans="1:13" s="83" customFormat="1" ht="12.75">
      <c r="A883" s="21"/>
      <c r="B883" s="209">
        <f>SUM(B881:B882)</f>
        <v>4000</v>
      </c>
      <c r="C883" s="21" t="s">
        <v>736</v>
      </c>
      <c r="D883" s="21"/>
      <c r="E883" s="21"/>
      <c r="F883" s="256"/>
      <c r="G883" s="28"/>
      <c r="H883" s="81">
        <v>0</v>
      </c>
      <c r="I883" s="82">
        <f t="shared" si="80"/>
        <v>8.421052631578947</v>
      </c>
      <c r="M883" s="2">
        <v>475</v>
      </c>
    </row>
    <row r="884" spans="2:13" ht="12.75">
      <c r="B884" s="199"/>
      <c r="D884" s="22"/>
      <c r="H884" s="7">
        <f>H883-B884</f>
        <v>0</v>
      </c>
      <c r="I884" s="32">
        <f t="shared" si="80"/>
        <v>0</v>
      </c>
      <c r="M884" s="2">
        <v>475</v>
      </c>
    </row>
    <row r="885" spans="2:13" ht="12.75">
      <c r="B885" s="199"/>
      <c r="D885" s="22"/>
      <c r="H885" s="7">
        <f>H884-B885</f>
        <v>0</v>
      </c>
      <c r="I885" s="32">
        <f t="shared" si="80"/>
        <v>0</v>
      </c>
      <c r="M885" s="2">
        <v>475</v>
      </c>
    </row>
    <row r="886" spans="2:13" ht="12.75">
      <c r="B886" s="199">
        <v>1000</v>
      </c>
      <c r="C886" s="1" t="s">
        <v>747</v>
      </c>
      <c r="D886" s="22" t="s">
        <v>17</v>
      </c>
      <c r="E886" s="1" t="s">
        <v>799</v>
      </c>
      <c r="F886" s="78" t="s">
        <v>1031</v>
      </c>
      <c r="G886" s="37" t="s">
        <v>82</v>
      </c>
      <c r="H886" s="7">
        <f>H885-B886</f>
        <v>-1000</v>
      </c>
      <c r="I886" s="32">
        <v>2</v>
      </c>
      <c r="K886" t="s">
        <v>782</v>
      </c>
      <c r="L886">
        <v>23</v>
      </c>
      <c r="M886" s="2">
        <v>475</v>
      </c>
    </row>
    <row r="887" spans="2:13" ht="12.75">
      <c r="B887" s="199">
        <v>500</v>
      </c>
      <c r="C887" s="1" t="s">
        <v>747</v>
      </c>
      <c r="D887" s="22" t="s">
        <v>17</v>
      </c>
      <c r="E887" s="1" t="s">
        <v>799</v>
      </c>
      <c r="F887" s="78" t="s">
        <v>1031</v>
      </c>
      <c r="G887" s="37" t="s">
        <v>84</v>
      </c>
      <c r="H887" s="7">
        <f>H886-B887</f>
        <v>-1500</v>
      </c>
      <c r="I887" s="32">
        <v>1</v>
      </c>
      <c r="K887" t="s">
        <v>782</v>
      </c>
      <c r="L887">
        <v>23</v>
      </c>
      <c r="M887" s="2">
        <v>475</v>
      </c>
    </row>
    <row r="888" spans="1:13" s="83" customFormat="1" ht="12.75">
      <c r="A888" s="21"/>
      <c r="B888" s="209">
        <f>SUM(B886:B887)</f>
        <v>1500</v>
      </c>
      <c r="C888" s="21"/>
      <c r="D888" s="21"/>
      <c r="E888" s="21" t="s">
        <v>748</v>
      </c>
      <c r="F888" s="256"/>
      <c r="G888" s="28"/>
      <c r="H888" s="81">
        <v>0</v>
      </c>
      <c r="I888" s="82">
        <f aca="true" t="shared" si="81" ref="I888:I894">+B888/M888</f>
        <v>3.1578947368421053</v>
      </c>
      <c r="M888" s="2">
        <v>475</v>
      </c>
    </row>
    <row r="889" spans="2:13" ht="12.75">
      <c r="B889" s="199"/>
      <c r="D889" s="22"/>
      <c r="H889" s="7">
        <f>H888-B889</f>
        <v>0</v>
      </c>
      <c r="I889" s="32">
        <f t="shared" si="81"/>
        <v>0</v>
      </c>
      <c r="M889" s="2">
        <v>475</v>
      </c>
    </row>
    <row r="890" spans="2:13" ht="12.75">
      <c r="B890" s="199"/>
      <c r="D890" s="22"/>
      <c r="H890" s="7">
        <f>H889-B890</f>
        <v>0</v>
      </c>
      <c r="I890" s="32">
        <f t="shared" si="81"/>
        <v>0</v>
      </c>
      <c r="M890" s="2">
        <v>475</v>
      </c>
    </row>
    <row r="891" spans="2:13" ht="12.75">
      <c r="B891" s="199"/>
      <c r="D891" s="22"/>
      <c r="H891" s="7">
        <f>H890-B891</f>
        <v>0</v>
      </c>
      <c r="I891" s="32">
        <f t="shared" si="81"/>
        <v>0</v>
      </c>
      <c r="M891" s="2">
        <v>475</v>
      </c>
    </row>
    <row r="892" spans="2:13" ht="12.75">
      <c r="B892" s="199"/>
      <c r="D892" s="22"/>
      <c r="H892" s="7">
        <f>H891-B892</f>
        <v>0</v>
      </c>
      <c r="I892" s="32">
        <f t="shared" si="81"/>
        <v>0</v>
      </c>
      <c r="M892" s="2">
        <v>475</v>
      </c>
    </row>
    <row r="893" spans="1:13" s="83" customFormat="1" ht="12.75">
      <c r="A893" s="21"/>
      <c r="B893" s="209">
        <f>+B917+B936+B941</f>
        <v>92900</v>
      </c>
      <c r="C893" s="238" t="s">
        <v>1039</v>
      </c>
      <c r="D893" s="239" t="s">
        <v>1040</v>
      </c>
      <c r="E893" s="238" t="s">
        <v>700</v>
      </c>
      <c r="F893" s="261" t="s">
        <v>701</v>
      </c>
      <c r="G893" s="240" t="s">
        <v>755</v>
      </c>
      <c r="H893" s="104"/>
      <c r="I893" s="82">
        <f t="shared" si="81"/>
        <v>195.57894736842104</v>
      </c>
      <c r="J893" s="82"/>
      <c r="K893" s="82"/>
      <c r="M893" s="2">
        <v>475</v>
      </c>
    </row>
    <row r="894" spans="2:13" ht="12.75">
      <c r="B894" s="199"/>
      <c r="D894" s="22"/>
      <c r="H894" s="7">
        <f aca="true" t="shared" si="82" ref="H894:H916">H893-B894</f>
        <v>0</v>
      </c>
      <c r="I894" s="32">
        <f t="shared" si="81"/>
        <v>0</v>
      </c>
      <c r="M894" s="2">
        <v>475</v>
      </c>
    </row>
    <row r="895" spans="2:13" ht="12.75">
      <c r="B895" s="199">
        <v>2500</v>
      </c>
      <c r="C895" s="22" t="s">
        <v>0</v>
      </c>
      <c r="D895" s="22" t="s">
        <v>28</v>
      </c>
      <c r="E895" s="1" t="s">
        <v>977</v>
      </c>
      <c r="F895" s="78" t="s">
        <v>1041</v>
      </c>
      <c r="G895" s="46" t="s">
        <v>32</v>
      </c>
      <c r="H895" s="7">
        <f t="shared" si="82"/>
        <v>-2500</v>
      </c>
      <c r="I895" s="32">
        <v>5</v>
      </c>
      <c r="K895" t="s">
        <v>33</v>
      </c>
      <c r="L895">
        <v>24</v>
      </c>
      <c r="M895" s="2">
        <v>475</v>
      </c>
    </row>
    <row r="896" spans="2:13" ht="12.75">
      <c r="B896" s="199">
        <v>2500</v>
      </c>
      <c r="C896" s="22" t="s">
        <v>0</v>
      </c>
      <c r="D896" s="22" t="s">
        <v>28</v>
      </c>
      <c r="E896" s="48" t="s">
        <v>977</v>
      </c>
      <c r="F896" s="78" t="s">
        <v>1042</v>
      </c>
      <c r="G896" s="37" t="s">
        <v>89</v>
      </c>
      <c r="H896" s="7">
        <f t="shared" si="82"/>
        <v>-5000</v>
      </c>
      <c r="I896" s="32">
        <v>5</v>
      </c>
      <c r="J896" s="47"/>
      <c r="K896" t="s">
        <v>33</v>
      </c>
      <c r="L896">
        <v>24</v>
      </c>
      <c r="M896" s="2">
        <v>475</v>
      </c>
    </row>
    <row r="897" spans="2:13" ht="12.75">
      <c r="B897" s="199">
        <v>5000</v>
      </c>
      <c r="C897" s="22" t="s">
        <v>0</v>
      </c>
      <c r="D897" s="22" t="s">
        <v>28</v>
      </c>
      <c r="E897" s="1" t="s">
        <v>979</v>
      </c>
      <c r="F897" s="78" t="s">
        <v>1043</v>
      </c>
      <c r="G897" s="37" t="s">
        <v>35</v>
      </c>
      <c r="H897" s="7">
        <f t="shared" si="82"/>
        <v>-10000</v>
      </c>
      <c r="I897" s="32">
        <v>10</v>
      </c>
      <c r="K897" t="s">
        <v>33</v>
      </c>
      <c r="L897">
        <v>24</v>
      </c>
      <c r="M897" s="2">
        <v>475</v>
      </c>
    </row>
    <row r="898" spans="2:13" ht="12.75">
      <c r="B898" s="199">
        <v>5000</v>
      </c>
      <c r="C898" s="22" t="s">
        <v>0</v>
      </c>
      <c r="D898" s="22" t="s">
        <v>28</v>
      </c>
      <c r="E898" s="1" t="s">
        <v>977</v>
      </c>
      <c r="F898" s="78" t="s">
        <v>1044</v>
      </c>
      <c r="G898" s="37" t="s">
        <v>37</v>
      </c>
      <c r="H898" s="7">
        <f t="shared" si="82"/>
        <v>-15000</v>
      </c>
      <c r="I898" s="32">
        <v>10</v>
      </c>
      <c r="K898" t="s">
        <v>33</v>
      </c>
      <c r="L898">
        <v>24</v>
      </c>
      <c r="M898" s="2">
        <v>475</v>
      </c>
    </row>
    <row r="899" spans="1:13" s="53" customFormat="1" ht="12.75">
      <c r="A899" s="1"/>
      <c r="B899" s="199">
        <v>2500</v>
      </c>
      <c r="C899" s="22" t="s">
        <v>0</v>
      </c>
      <c r="D899" s="22" t="s">
        <v>28</v>
      </c>
      <c r="E899" s="1" t="s">
        <v>977</v>
      </c>
      <c r="F899" s="78" t="s">
        <v>1045</v>
      </c>
      <c r="G899" s="37" t="s">
        <v>39</v>
      </c>
      <c r="H899" s="7">
        <f t="shared" si="82"/>
        <v>-17500</v>
      </c>
      <c r="I899" s="32">
        <v>5</v>
      </c>
      <c r="J899"/>
      <c r="K899" t="s">
        <v>33</v>
      </c>
      <c r="L899">
        <v>24</v>
      </c>
      <c r="M899" s="2">
        <v>475</v>
      </c>
    </row>
    <row r="900" spans="2:13" ht="12.75">
      <c r="B900" s="199">
        <v>2500</v>
      </c>
      <c r="C900" s="22" t="s">
        <v>0</v>
      </c>
      <c r="D900" s="22" t="s">
        <v>28</v>
      </c>
      <c r="E900" s="1" t="s">
        <v>977</v>
      </c>
      <c r="F900" s="78" t="s">
        <v>1046</v>
      </c>
      <c r="G900" s="37" t="s">
        <v>41</v>
      </c>
      <c r="H900" s="7">
        <f t="shared" si="82"/>
        <v>-20000</v>
      </c>
      <c r="I900" s="32">
        <v>5</v>
      </c>
      <c r="K900" t="s">
        <v>33</v>
      </c>
      <c r="L900">
        <v>24</v>
      </c>
      <c r="M900" s="2">
        <v>475</v>
      </c>
    </row>
    <row r="901" spans="2:13" ht="12.75">
      <c r="B901" s="199">
        <v>2500</v>
      </c>
      <c r="C901" s="22" t="s">
        <v>0</v>
      </c>
      <c r="D901" s="22" t="s">
        <v>28</v>
      </c>
      <c r="E901" s="1" t="s">
        <v>977</v>
      </c>
      <c r="F901" s="78" t="s">
        <v>1047</v>
      </c>
      <c r="G901" s="37" t="s">
        <v>43</v>
      </c>
      <c r="H901" s="7">
        <f t="shared" si="82"/>
        <v>-22500</v>
      </c>
      <c r="I901" s="32">
        <v>5</v>
      </c>
      <c r="K901" t="s">
        <v>33</v>
      </c>
      <c r="L901">
        <v>24</v>
      </c>
      <c r="M901" s="2">
        <v>475</v>
      </c>
    </row>
    <row r="902" spans="2:13" ht="12.75">
      <c r="B902" s="199">
        <v>2500</v>
      </c>
      <c r="C902" s="22" t="s">
        <v>0</v>
      </c>
      <c r="D902" s="22" t="s">
        <v>28</v>
      </c>
      <c r="E902" s="1" t="s">
        <v>977</v>
      </c>
      <c r="F902" s="78" t="s">
        <v>1048</v>
      </c>
      <c r="G902" s="37" t="s">
        <v>45</v>
      </c>
      <c r="H902" s="7">
        <f t="shared" si="82"/>
        <v>-25000</v>
      </c>
      <c r="I902" s="32">
        <v>5</v>
      </c>
      <c r="K902" t="s">
        <v>33</v>
      </c>
      <c r="L902">
        <v>24</v>
      </c>
      <c r="M902" s="2">
        <v>475</v>
      </c>
    </row>
    <row r="903" spans="2:13" ht="12.75">
      <c r="B903" s="199">
        <v>2500</v>
      </c>
      <c r="C903" s="22" t="s">
        <v>0</v>
      </c>
      <c r="D903" s="1" t="s">
        <v>28</v>
      </c>
      <c r="E903" s="1" t="s">
        <v>977</v>
      </c>
      <c r="F903" s="78" t="s">
        <v>1049</v>
      </c>
      <c r="G903" s="37" t="s">
        <v>47</v>
      </c>
      <c r="H903" s="7">
        <f t="shared" si="82"/>
        <v>-27500</v>
      </c>
      <c r="I903" s="32">
        <v>5</v>
      </c>
      <c r="K903" t="s">
        <v>33</v>
      </c>
      <c r="L903">
        <v>24</v>
      </c>
      <c r="M903" s="2">
        <v>475</v>
      </c>
    </row>
    <row r="904" spans="2:13" ht="12.75">
      <c r="B904" s="199">
        <v>2500</v>
      </c>
      <c r="C904" s="22" t="s">
        <v>0</v>
      </c>
      <c r="D904" s="1" t="s">
        <v>28</v>
      </c>
      <c r="E904" s="1" t="s">
        <v>977</v>
      </c>
      <c r="F904" s="78" t="s">
        <v>1050</v>
      </c>
      <c r="G904" s="37" t="s">
        <v>49</v>
      </c>
      <c r="H904" s="7">
        <f t="shared" si="82"/>
        <v>-30000</v>
      </c>
      <c r="I904" s="32">
        <v>5</v>
      </c>
      <c r="K904" t="s">
        <v>33</v>
      </c>
      <c r="L904">
        <v>24</v>
      </c>
      <c r="M904" s="2">
        <v>475</v>
      </c>
    </row>
    <row r="905" spans="2:13" ht="12.75">
      <c r="B905" s="199">
        <v>7500</v>
      </c>
      <c r="C905" s="22" t="s">
        <v>0</v>
      </c>
      <c r="D905" s="1" t="s">
        <v>28</v>
      </c>
      <c r="E905" s="1" t="s">
        <v>977</v>
      </c>
      <c r="F905" s="78" t="s">
        <v>1051</v>
      </c>
      <c r="G905" s="37" t="s">
        <v>52</v>
      </c>
      <c r="H905" s="7">
        <f t="shared" si="82"/>
        <v>-37500</v>
      </c>
      <c r="I905" s="32">
        <v>15</v>
      </c>
      <c r="K905" t="s">
        <v>33</v>
      </c>
      <c r="L905">
        <v>24</v>
      </c>
      <c r="M905" s="2">
        <v>475</v>
      </c>
    </row>
    <row r="906" spans="2:13" ht="12.75">
      <c r="B906" s="199">
        <v>5000</v>
      </c>
      <c r="C906" s="22" t="s">
        <v>0</v>
      </c>
      <c r="D906" s="1" t="s">
        <v>28</v>
      </c>
      <c r="E906" s="1" t="s">
        <v>977</v>
      </c>
      <c r="F906" s="78" t="s">
        <v>1052</v>
      </c>
      <c r="G906" s="37" t="s">
        <v>60</v>
      </c>
      <c r="H906" s="7">
        <f t="shared" si="82"/>
        <v>-42500</v>
      </c>
      <c r="I906" s="32">
        <v>10</v>
      </c>
      <c r="K906" t="s">
        <v>33</v>
      </c>
      <c r="L906">
        <v>24</v>
      </c>
      <c r="M906" s="2">
        <v>475</v>
      </c>
    </row>
    <row r="907" spans="2:13" ht="12.75">
      <c r="B907" s="199">
        <v>2500</v>
      </c>
      <c r="C907" s="22" t="s">
        <v>0</v>
      </c>
      <c r="D907" s="1" t="s">
        <v>28</v>
      </c>
      <c r="E907" s="1" t="s">
        <v>977</v>
      </c>
      <c r="F907" s="78" t="s">
        <v>1053</v>
      </c>
      <c r="G907" s="37" t="s">
        <v>103</v>
      </c>
      <c r="H907" s="7">
        <f t="shared" si="82"/>
        <v>-45000</v>
      </c>
      <c r="I907" s="32">
        <v>5</v>
      </c>
      <c r="K907" t="s">
        <v>33</v>
      </c>
      <c r="L907">
        <v>24</v>
      </c>
      <c r="M907" s="2">
        <v>475</v>
      </c>
    </row>
    <row r="908" spans="2:13" ht="12.75">
      <c r="B908" s="199">
        <v>2500</v>
      </c>
      <c r="C908" s="22" t="s">
        <v>0</v>
      </c>
      <c r="D908" s="1" t="s">
        <v>28</v>
      </c>
      <c r="E908" s="1" t="s">
        <v>977</v>
      </c>
      <c r="F908" s="78" t="s">
        <v>1054</v>
      </c>
      <c r="G908" s="37" t="s">
        <v>62</v>
      </c>
      <c r="H908" s="7">
        <f t="shared" si="82"/>
        <v>-47500</v>
      </c>
      <c r="I908" s="32">
        <v>5</v>
      </c>
      <c r="K908" t="s">
        <v>33</v>
      </c>
      <c r="L908">
        <v>24</v>
      </c>
      <c r="M908" s="2">
        <v>475</v>
      </c>
    </row>
    <row r="909" spans="2:13" ht="12.75">
      <c r="B909" s="199">
        <v>5000</v>
      </c>
      <c r="C909" s="22" t="s">
        <v>0</v>
      </c>
      <c r="D909" s="1" t="s">
        <v>28</v>
      </c>
      <c r="E909" s="1" t="s">
        <v>977</v>
      </c>
      <c r="F909" s="78" t="s">
        <v>1055</v>
      </c>
      <c r="G909" s="37" t="s">
        <v>64</v>
      </c>
      <c r="H909" s="7">
        <f t="shared" si="82"/>
        <v>-52500</v>
      </c>
      <c r="I909" s="32">
        <v>10</v>
      </c>
      <c r="K909" t="s">
        <v>33</v>
      </c>
      <c r="L909">
        <v>24</v>
      </c>
      <c r="M909" s="2">
        <v>475</v>
      </c>
    </row>
    <row r="910" spans="2:13" ht="12.75">
      <c r="B910" s="199">
        <v>2500</v>
      </c>
      <c r="C910" s="22" t="s">
        <v>0</v>
      </c>
      <c r="D910" s="1" t="s">
        <v>28</v>
      </c>
      <c r="E910" s="1" t="s">
        <v>979</v>
      </c>
      <c r="F910" s="78" t="s">
        <v>1056</v>
      </c>
      <c r="G910" s="37" t="s">
        <v>66</v>
      </c>
      <c r="H910" s="7">
        <f t="shared" si="82"/>
        <v>-55000</v>
      </c>
      <c r="I910" s="32">
        <v>5</v>
      </c>
      <c r="K910" t="s">
        <v>33</v>
      </c>
      <c r="L910">
        <v>24</v>
      </c>
      <c r="M910" s="2">
        <v>475</v>
      </c>
    </row>
    <row r="911" spans="2:13" ht="12.75">
      <c r="B911" s="199">
        <v>2500</v>
      </c>
      <c r="C911" s="22" t="s">
        <v>0</v>
      </c>
      <c r="D911" s="1" t="s">
        <v>28</v>
      </c>
      <c r="E911" s="1" t="s">
        <v>979</v>
      </c>
      <c r="F911" s="78" t="s">
        <v>1057</v>
      </c>
      <c r="G911" s="37" t="s">
        <v>68</v>
      </c>
      <c r="H911" s="7">
        <f t="shared" si="82"/>
        <v>-57500</v>
      </c>
      <c r="I911" s="32">
        <v>5</v>
      </c>
      <c r="K911" t="s">
        <v>33</v>
      </c>
      <c r="L911">
        <v>24</v>
      </c>
      <c r="M911" s="2">
        <v>475</v>
      </c>
    </row>
    <row r="912" spans="2:13" ht="12.75">
      <c r="B912" s="199">
        <v>5000</v>
      </c>
      <c r="C912" s="22" t="s">
        <v>0</v>
      </c>
      <c r="D912" s="1" t="s">
        <v>28</v>
      </c>
      <c r="E912" s="1" t="s">
        <v>977</v>
      </c>
      <c r="F912" s="78" t="s">
        <v>1058</v>
      </c>
      <c r="G912" s="37" t="s">
        <v>70</v>
      </c>
      <c r="H912" s="7">
        <f t="shared" si="82"/>
        <v>-62500</v>
      </c>
      <c r="I912" s="32">
        <v>10</v>
      </c>
      <c r="K912" t="s">
        <v>33</v>
      </c>
      <c r="L912">
        <v>24</v>
      </c>
      <c r="M912" s="2">
        <v>475</v>
      </c>
    </row>
    <row r="913" spans="2:13" ht="12.75">
      <c r="B913" s="199">
        <v>2500</v>
      </c>
      <c r="C913" s="22" t="s">
        <v>0</v>
      </c>
      <c r="D913" s="1" t="s">
        <v>28</v>
      </c>
      <c r="E913" s="1" t="s">
        <v>977</v>
      </c>
      <c r="F913" s="78" t="s">
        <v>1059</v>
      </c>
      <c r="G913" s="37" t="s">
        <v>72</v>
      </c>
      <c r="H913" s="7">
        <f t="shared" si="82"/>
        <v>-65000</v>
      </c>
      <c r="I913" s="32">
        <v>5</v>
      </c>
      <c r="K913" t="s">
        <v>33</v>
      </c>
      <c r="L913">
        <v>24</v>
      </c>
      <c r="M913" s="2">
        <v>475</v>
      </c>
    </row>
    <row r="914" spans="2:13" ht="12.75">
      <c r="B914" s="199">
        <v>2500</v>
      </c>
      <c r="C914" s="22" t="s">
        <v>0</v>
      </c>
      <c r="D914" s="1" t="s">
        <v>28</v>
      </c>
      <c r="E914" s="1" t="s">
        <v>977</v>
      </c>
      <c r="F914" s="78" t="s">
        <v>1060</v>
      </c>
      <c r="G914" s="37" t="s">
        <v>74</v>
      </c>
      <c r="H914" s="7">
        <f t="shared" si="82"/>
        <v>-67500</v>
      </c>
      <c r="I914" s="32">
        <v>5</v>
      </c>
      <c r="K914" t="s">
        <v>33</v>
      </c>
      <c r="L914">
        <v>24</v>
      </c>
      <c r="M914" s="2">
        <v>475</v>
      </c>
    </row>
    <row r="915" spans="1:13" s="25" customFormat="1" ht="12.75">
      <c r="A915" s="1"/>
      <c r="B915" s="199">
        <v>2500</v>
      </c>
      <c r="C915" s="22" t="s">
        <v>0</v>
      </c>
      <c r="D915" s="1" t="s">
        <v>28</v>
      </c>
      <c r="E915" s="1" t="s">
        <v>977</v>
      </c>
      <c r="F915" s="78" t="s">
        <v>1061</v>
      </c>
      <c r="G915" s="37" t="s">
        <v>116</v>
      </c>
      <c r="H915" s="7">
        <f t="shared" si="82"/>
        <v>-70000</v>
      </c>
      <c r="I915" s="32">
        <v>0.048</v>
      </c>
      <c r="J915"/>
      <c r="K915" t="s">
        <v>33</v>
      </c>
      <c r="L915">
        <v>24</v>
      </c>
      <c r="M915" s="2">
        <v>475</v>
      </c>
    </row>
    <row r="916" spans="2:13" ht="12.75">
      <c r="B916" s="199">
        <v>2500</v>
      </c>
      <c r="C916" s="22" t="s">
        <v>0</v>
      </c>
      <c r="D916" s="1" t="s">
        <v>28</v>
      </c>
      <c r="E916" s="1" t="s">
        <v>977</v>
      </c>
      <c r="F916" s="78" t="s">
        <v>1062</v>
      </c>
      <c r="G916" s="37" t="s">
        <v>86</v>
      </c>
      <c r="H916" s="7">
        <f t="shared" si="82"/>
        <v>-72500</v>
      </c>
      <c r="I916" s="32">
        <v>5</v>
      </c>
      <c r="K916" t="s">
        <v>33</v>
      </c>
      <c r="L916">
        <v>24</v>
      </c>
      <c r="M916" s="2">
        <v>475</v>
      </c>
    </row>
    <row r="917" spans="1:13" s="83" customFormat="1" ht="12.75">
      <c r="A917" s="21"/>
      <c r="B917" s="209">
        <f>SUM(B895:B916)</f>
        <v>72500</v>
      </c>
      <c r="C917" s="21" t="s">
        <v>0</v>
      </c>
      <c r="D917" s="21"/>
      <c r="E917" s="21"/>
      <c r="F917" s="256"/>
      <c r="G917" s="28"/>
      <c r="H917" s="81">
        <v>0</v>
      </c>
      <c r="I917" s="82">
        <f>+B917/M917</f>
        <v>152.6315789473684</v>
      </c>
      <c r="M917" s="2">
        <v>475</v>
      </c>
    </row>
    <row r="918" spans="2:13" ht="12.75">
      <c r="B918" s="199"/>
      <c r="D918" s="22"/>
      <c r="H918" s="7">
        <f>H917-B918</f>
        <v>0</v>
      </c>
      <c r="I918" s="32">
        <f>+B918/M918</f>
        <v>0</v>
      </c>
      <c r="M918" s="2">
        <v>475</v>
      </c>
    </row>
    <row r="919" spans="2:14" ht="12.75">
      <c r="B919" s="274"/>
      <c r="C919" s="48"/>
      <c r="D919" s="22"/>
      <c r="E919" s="48"/>
      <c r="H919" s="7">
        <f>H918-B919</f>
        <v>0</v>
      </c>
      <c r="I919" s="32">
        <f>+B919/M919</f>
        <v>0</v>
      </c>
      <c r="J919" s="47"/>
      <c r="K919" s="47"/>
      <c r="L919" s="47"/>
      <c r="M919" s="2">
        <v>475</v>
      </c>
      <c r="N919" s="49"/>
    </row>
    <row r="920" spans="2:13" ht="12.75">
      <c r="B920" s="207">
        <v>1300</v>
      </c>
      <c r="C920" s="1" t="s">
        <v>560</v>
      </c>
      <c r="D920" s="22" t="s">
        <v>983</v>
      </c>
      <c r="E920" s="1" t="s">
        <v>561</v>
      </c>
      <c r="F920" s="78" t="s">
        <v>1063</v>
      </c>
      <c r="G920" s="41" t="s">
        <v>1162</v>
      </c>
      <c r="H920" s="7">
        <f>H918-B920</f>
        <v>-1300</v>
      </c>
      <c r="I920" s="32">
        <v>4.6</v>
      </c>
      <c r="K920" t="s">
        <v>977</v>
      </c>
      <c r="L920">
        <v>24</v>
      </c>
      <c r="M920" s="2">
        <v>475</v>
      </c>
    </row>
    <row r="921" spans="2:13" ht="12.75">
      <c r="B921" s="207">
        <v>1000</v>
      </c>
      <c r="C921" s="1" t="s">
        <v>560</v>
      </c>
      <c r="D921" s="22" t="s">
        <v>983</v>
      </c>
      <c r="E921" s="1" t="s">
        <v>561</v>
      </c>
      <c r="F921" s="78" t="s">
        <v>1063</v>
      </c>
      <c r="G921" s="41" t="s">
        <v>1162</v>
      </c>
      <c r="H921" s="7">
        <f>H919-B921</f>
        <v>-1000</v>
      </c>
      <c r="I921" s="32">
        <v>4.6</v>
      </c>
      <c r="K921" t="s">
        <v>977</v>
      </c>
      <c r="L921">
        <v>24</v>
      </c>
      <c r="M921" s="2">
        <v>475</v>
      </c>
    </row>
    <row r="922" spans="2:13" ht="12.75">
      <c r="B922" s="207">
        <v>1400</v>
      </c>
      <c r="C922" s="43" t="s">
        <v>560</v>
      </c>
      <c r="D922" s="22" t="s">
        <v>983</v>
      </c>
      <c r="E922" s="43" t="s">
        <v>561</v>
      </c>
      <c r="F922" s="78" t="s">
        <v>1063</v>
      </c>
      <c r="G922" s="41" t="s">
        <v>1163</v>
      </c>
      <c r="H922" s="7">
        <f aca="true" t="shared" si="83" ref="H922:H935">H921-B922</f>
        <v>-2400</v>
      </c>
      <c r="I922" s="32">
        <v>2.8</v>
      </c>
      <c r="K922" t="s">
        <v>977</v>
      </c>
      <c r="L922">
        <v>24</v>
      </c>
      <c r="M922" s="2">
        <v>475</v>
      </c>
    </row>
    <row r="923" spans="2:13" ht="12.75">
      <c r="B923" s="207">
        <v>900</v>
      </c>
      <c r="C923" s="22" t="s">
        <v>560</v>
      </c>
      <c r="D923" s="22" t="s">
        <v>983</v>
      </c>
      <c r="E923" s="45" t="s">
        <v>561</v>
      </c>
      <c r="F923" s="78" t="s">
        <v>1063</v>
      </c>
      <c r="G923" s="46" t="s">
        <v>1164</v>
      </c>
      <c r="H923" s="7">
        <f t="shared" si="83"/>
        <v>-3300</v>
      </c>
      <c r="I923" s="32">
        <v>1.8</v>
      </c>
      <c r="K923" t="s">
        <v>977</v>
      </c>
      <c r="L923">
        <v>24</v>
      </c>
      <c r="M923" s="2">
        <v>475</v>
      </c>
    </row>
    <row r="924" spans="2:13" ht="12.75">
      <c r="B924" s="207">
        <v>1300</v>
      </c>
      <c r="C924" s="22" t="s">
        <v>560</v>
      </c>
      <c r="D924" s="22" t="s">
        <v>983</v>
      </c>
      <c r="E924" s="22" t="s">
        <v>561</v>
      </c>
      <c r="F924" s="78" t="s">
        <v>1063</v>
      </c>
      <c r="G924" s="40" t="s">
        <v>1165</v>
      </c>
      <c r="H924" s="7">
        <f t="shared" si="83"/>
        <v>-4600</v>
      </c>
      <c r="I924" s="32">
        <v>2.6</v>
      </c>
      <c r="K924" t="s">
        <v>977</v>
      </c>
      <c r="L924">
        <v>24</v>
      </c>
      <c r="M924" s="2">
        <v>475</v>
      </c>
    </row>
    <row r="925" spans="2:13" ht="12.75">
      <c r="B925" s="199">
        <v>1000</v>
      </c>
      <c r="C925" s="22" t="s">
        <v>560</v>
      </c>
      <c r="D925" s="22" t="s">
        <v>983</v>
      </c>
      <c r="E925" s="1" t="s">
        <v>561</v>
      </c>
      <c r="F925" s="78" t="s">
        <v>1063</v>
      </c>
      <c r="G925" s="40" t="s">
        <v>1166</v>
      </c>
      <c r="H925" s="7">
        <f t="shared" si="83"/>
        <v>-5600</v>
      </c>
      <c r="I925" s="32">
        <v>2</v>
      </c>
      <c r="K925" s="25" t="s">
        <v>977</v>
      </c>
      <c r="L925">
        <v>24</v>
      </c>
      <c r="M925" s="2">
        <v>475</v>
      </c>
    </row>
    <row r="926" spans="2:13" ht="12.75">
      <c r="B926" s="199">
        <v>1200</v>
      </c>
      <c r="C926" s="1" t="s">
        <v>560</v>
      </c>
      <c r="D926" s="22" t="s">
        <v>983</v>
      </c>
      <c r="E926" s="1" t="s">
        <v>561</v>
      </c>
      <c r="F926" s="78" t="s">
        <v>1063</v>
      </c>
      <c r="G926" s="40" t="s">
        <v>1167</v>
      </c>
      <c r="H926" s="7">
        <f t="shared" si="83"/>
        <v>-6800</v>
      </c>
      <c r="I926" s="32">
        <v>2.4</v>
      </c>
      <c r="K926" s="25" t="s">
        <v>977</v>
      </c>
      <c r="L926">
        <v>24</v>
      </c>
      <c r="M926" s="2">
        <v>475</v>
      </c>
    </row>
    <row r="927" spans="2:13" ht="12.75">
      <c r="B927" s="207">
        <v>1200</v>
      </c>
      <c r="C927" s="48" t="s">
        <v>560</v>
      </c>
      <c r="D927" s="22" t="s">
        <v>983</v>
      </c>
      <c r="E927" s="48" t="s">
        <v>561</v>
      </c>
      <c r="F927" s="78" t="s">
        <v>1063</v>
      </c>
      <c r="G927" s="40" t="s">
        <v>1168</v>
      </c>
      <c r="H927" s="7">
        <f t="shared" si="83"/>
        <v>-8000</v>
      </c>
      <c r="I927" s="32">
        <v>2.4</v>
      </c>
      <c r="J927" s="47"/>
      <c r="K927" s="47" t="s">
        <v>977</v>
      </c>
      <c r="L927">
        <v>24</v>
      </c>
      <c r="M927" s="2">
        <v>475</v>
      </c>
    </row>
    <row r="928" spans="2:13" ht="12.75">
      <c r="B928" s="199">
        <v>1600</v>
      </c>
      <c r="C928" s="1" t="s">
        <v>560</v>
      </c>
      <c r="D928" s="22" t="s">
        <v>983</v>
      </c>
      <c r="E928" s="1" t="s">
        <v>561</v>
      </c>
      <c r="F928" s="78" t="s">
        <v>1063</v>
      </c>
      <c r="G928" s="40" t="s">
        <v>49</v>
      </c>
      <c r="H928" s="7">
        <f t="shared" si="83"/>
        <v>-9600</v>
      </c>
      <c r="I928" s="32">
        <v>3.2</v>
      </c>
      <c r="K928" s="25" t="s">
        <v>977</v>
      </c>
      <c r="L928">
        <v>24</v>
      </c>
      <c r="M928" s="2">
        <v>475</v>
      </c>
    </row>
    <row r="929" spans="2:13" ht="12.75">
      <c r="B929" s="199">
        <v>1400</v>
      </c>
      <c r="C929" s="1" t="s">
        <v>560</v>
      </c>
      <c r="D929" s="22" t="s">
        <v>983</v>
      </c>
      <c r="E929" s="1" t="s">
        <v>561</v>
      </c>
      <c r="F929" s="78" t="s">
        <v>1063</v>
      </c>
      <c r="G929" s="40" t="s">
        <v>52</v>
      </c>
      <c r="H929" s="7">
        <f t="shared" si="83"/>
        <v>-11000</v>
      </c>
      <c r="I929" s="32">
        <v>2.8</v>
      </c>
      <c r="K929" s="25" t="s">
        <v>977</v>
      </c>
      <c r="L929">
        <v>24</v>
      </c>
      <c r="M929" s="2">
        <v>475</v>
      </c>
    </row>
    <row r="930" spans="2:13" ht="12.75">
      <c r="B930" s="199">
        <v>1200</v>
      </c>
      <c r="C930" s="1" t="s">
        <v>560</v>
      </c>
      <c r="D930" s="1" t="s">
        <v>983</v>
      </c>
      <c r="E930" s="1" t="s">
        <v>561</v>
      </c>
      <c r="F930" s="78" t="s">
        <v>1063</v>
      </c>
      <c r="G930" s="40" t="s">
        <v>60</v>
      </c>
      <c r="H930" s="7">
        <f t="shared" si="83"/>
        <v>-12200</v>
      </c>
      <c r="I930" s="32">
        <v>2.4</v>
      </c>
      <c r="K930" s="25" t="s">
        <v>977</v>
      </c>
      <c r="L930">
        <v>24</v>
      </c>
      <c r="M930" s="2">
        <v>475</v>
      </c>
    </row>
    <row r="931" spans="2:13" ht="12.75">
      <c r="B931" s="199">
        <v>1000</v>
      </c>
      <c r="C931" s="1" t="s">
        <v>560</v>
      </c>
      <c r="D931" s="1" t="s">
        <v>983</v>
      </c>
      <c r="E931" s="1" t="s">
        <v>561</v>
      </c>
      <c r="F931" s="78" t="s">
        <v>1063</v>
      </c>
      <c r="G931" s="40" t="s">
        <v>62</v>
      </c>
      <c r="H931" s="7">
        <f t="shared" si="83"/>
        <v>-13200</v>
      </c>
      <c r="I931" s="32">
        <v>2</v>
      </c>
      <c r="K931" s="25" t="s">
        <v>977</v>
      </c>
      <c r="L931">
        <v>24</v>
      </c>
      <c r="M931" s="2">
        <v>475</v>
      </c>
    </row>
    <row r="932" spans="2:13" ht="12.75">
      <c r="B932" s="199">
        <v>1500</v>
      </c>
      <c r="C932" s="1" t="s">
        <v>560</v>
      </c>
      <c r="D932" s="1" t="s">
        <v>983</v>
      </c>
      <c r="E932" s="1" t="s">
        <v>561</v>
      </c>
      <c r="F932" s="78" t="s">
        <v>1063</v>
      </c>
      <c r="G932" s="40" t="s">
        <v>64</v>
      </c>
      <c r="H932" s="7">
        <f t="shared" si="83"/>
        <v>-14700</v>
      </c>
      <c r="I932" s="32">
        <v>3</v>
      </c>
      <c r="K932" s="25" t="s">
        <v>977</v>
      </c>
      <c r="L932">
        <v>24</v>
      </c>
      <c r="M932" s="2">
        <v>475</v>
      </c>
    </row>
    <row r="933" spans="2:13" ht="12.75">
      <c r="B933" s="199">
        <v>1000</v>
      </c>
      <c r="C933" s="1" t="s">
        <v>560</v>
      </c>
      <c r="D933" s="1" t="s">
        <v>983</v>
      </c>
      <c r="E933" s="1" t="s">
        <v>561</v>
      </c>
      <c r="F933" s="78" t="s">
        <v>1063</v>
      </c>
      <c r="G933" s="40" t="s">
        <v>70</v>
      </c>
      <c r="H933" s="7">
        <f t="shared" si="83"/>
        <v>-15700</v>
      </c>
      <c r="I933" s="32">
        <v>2</v>
      </c>
      <c r="K933" s="25" t="s">
        <v>977</v>
      </c>
      <c r="L933">
        <v>24</v>
      </c>
      <c r="M933" s="2">
        <v>475</v>
      </c>
    </row>
    <row r="934" spans="2:13" ht="12.75">
      <c r="B934" s="207">
        <v>1300</v>
      </c>
      <c r="C934" s="1" t="s">
        <v>560</v>
      </c>
      <c r="D934" s="1" t="s">
        <v>983</v>
      </c>
      <c r="E934" s="1" t="s">
        <v>561</v>
      </c>
      <c r="F934" s="78" t="s">
        <v>1066</v>
      </c>
      <c r="G934" s="40" t="s">
        <v>84</v>
      </c>
      <c r="H934" s="7">
        <f t="shared" si="83"/>
        <v>-17000</v>
      </c>
      <c r="I934" s="32">
        <v>2.6</v>
      </c>
      <c r="K934" s="25" t="s">
        <v>977</v>
      </c>
      <c r="L934">
        <v>24</v>
      </c>
      <c r="M934" s="2">
        <v>475</v>
      </c>
    </row>
    <row r="935" spans="2:13" ht="12.75">
      <c r="B935" s="207">
        <v>1600</v>
      </c>
      <c r="C935" s="1" t="s">
        <v>560</v>
      </c>
      <c r="D935" s="1" t="s">
        <v>983</v>
      </c>
      <c r="E935" s="1" t="s">
        <v>561</v>
      </c>
      <c r="F935" s="78" t="s">
        <v>1066</v>
      </c>
      <c r="G935" s="40" t="s">
        <v>86</v>
      </c>
      <c r="H935" s="7">
        <f t="shared" si="83"/>
        <v>-18600</v>
      </c>
      <c r="I935" s="32">
        <v>3.2</v>
      </c>
      <c r="K935" s="25" t="s">
        <v>977</v>
      </c>
      <c r="L935">
        <v>24</v>
      </c>
      <c r="M935" s="2">
        <v>475</v>
      </c>
    </row>
    <row r="936" spans="1:13" s="83" customFormat="1" ht="12.75">
      <c r="A936" s="21"/>
      <c r="B936" s="209">
        <f>SUM(B920:B935)</f>
        <v>19900</v>
      </c>
      <c r="C936" s="21"/>
      <c r="D936" s="21"/>
      <c r="E936" s="21" t="s">
        <v>561</v>
      </c>
      <c r="F936" s="256"/>
      <c r="G936" s="28"/>
      <c r="H936" s="81">
        <v>0</v>
      </c>
      <c r="I936" s="82">
        <f>+B936/M936</f>
        <v>41.89473684210526</v>
      </c>
      <c r="M936" s="2">
        <v>475</v>
      </c>
    </row>
    <row r="937" spans="2:13" ht="12.75">
      <c r="B937" s="199"/>
      <c r="D937" s="22"/>
      <c r="H937" s="7">
        <f>H936-B937</f>
        <v>0</v>
      </c>
      <c r="I937" s="32">
        <f>+B937/M937</f>
        <v>0</v>
      </c>
      <c r="M937" s="2">
        <v>475</v>
      </c>
    </row>
    <row r="938" spans="2:13" ht="12.75">
      <c r="B938" s="199"/>
      <c r="D938" s="22"/>
      <c r="H938" s="7">
        <f>H937-B938</f>
        <v>0</v>
      </c>
      <c r="I938" s="32">
        <f>+B938/M938</f>
        <v>0</v>
      </c>
      <c r="M938" s="2">
        <v>475</v>
      </c>
    </row>
    <row r="939" spans="1:13" ht="12.75">
      <c r="A939" s="22"/>
      <c r="B939" s="207">
        <v>500</v>
      </c>
      <c r="C939" s="22" t="s">
        <v>1067</v>
      </c>
      <c r="D939" s="22" t="s">
        <v>983</v>
      </c>
      <c r="E939" s="22" t="s">
        <v>263</v>
      </c>
      <c r="F939" s="78" t="s">
        <v>1063</v>
      </c>
      <c r="G939" s="40" t="s">
        <v>1165</v>
      </c>
      <c r="H939" s="7">
        <f>H938-B939</f>
        <v>-500</v>
      </c>
      <c r="I939" s="174">
        <f>+B939/M939</f>
        <v>1.0526315789473684</v>
      </c>
      <c r="J939" s="25"/>
      <c r="K939" s="25" t="s">
        <v>977</v>
      </c>
      <c r="L939">
        <v>24</v>
      </c>
      <c r="M939" s="2">
        <v>475</v>
      </c>
    </row>
    <row r="940" spans="2:13" ht="12.75">
      <c r="B940" s="199">
        <v>4000</v>
      </c>
      <c r="C940" s="22" t="s">
        <v>1064</v>
      </c>
      <c r="D940" s="22" t="s">
        <v>983</v>
      </c>
      <c r="E940" s="1" t="s">
        <v>263</v>
      </c>
      <c r="F940" s="78" t="s">
        <v>1065</v>
      </c>
      <c r="G940" s="40" t="s">
        <v>1167</v>
      </c>
      <c r="H940" s="7">
        <f>H939-B940</f>
        <v>-4500</v>
      </c>
      <c r="I940" s="32">
        <v>8</v>
      </c>
      <c r="K940" s="25" t="s">
        <v>977</v>
      </c>
      <c r="L940">
        <v>24</v>
      </c>
      <c r="M940" s="2">
        <v>475</v>
      </c>
    </row>
    <row r="941" spans="1:13" s="83" customFormat="1" ht="12.75">
      <c r="A941" s="21"/>
      <c r="B941" s="209">
        <f>SUM(B939)</f>
        <v>500</v>
      </c>
      <c r="C941" s="21"/>
      <c r="D941" s="21"/>
      <c r="E941" s="21" t="s">
        <v>263</v>
      </c>
      <c r="F941" s="256"/>
      <c r="G941" s="28"/>
      <c r="H941" s="81">
        <v>0</v>
      </c>
      <c r="I941" s="82">
        <f aca="true" t="shared" si="84" ref="I941:I947">+B941/M941</f>
        <v>1.0526315789473684</v>
      </c>
      <c r="M941" s="2">
        <v>475</v>
      </c>
    </row>
    <row r="942" spans="2:13" ht="12.75">
      <c r="B942" s="199"/>
      <c r="D942" s="22"/>
      <c r="H942" s="7">
        <f>H941-B942</f>
        <v>0</v>
      </c>
      <c r="I942" s="32">
        <f t="shared" si="84"/>
        <v>0</v>
      </c>
      <c r="M942" s="2">
        <v>475</v>
      </c>
    </row>
    <row r="943" spans="2:13" ht="12.75">
      <c r="B943" s="199"/>
      <c r="D943" s="22"/>
      <c r="H943" s="7">
        <f>H942-B943</f>
        <v>0</v>
      </c>
      <c r="I943" s="32">
        <f t="shared" si="84"/>
        <v>0</v>
      </c>
      <c r="M943" s="2">
        <v>475</v>
      </c>
    </row>
    <row r="944" spans="2:13" ht="12.75">
      <c r="B944" s="199"/>
      <c r="D944" s="22"/>
      <c r="H944" s="7">
        <f>H943-B944</f>
        <v>0</v>
      </c>
      <c r="I944" s="32">
        <f t="shared" si="84"/>
        <v>0</v>
      </c>
      <c r="M944" s="2">
        <v>475</v>
      </c>
    </row>
    <row r="945" spans="2:13" ht="12.75">
      <c r="B945" s="199"/>
      <c r="D945" s="22"/>
      <c r="H945" s="7">
        <f>H944-B945</f>
        <v>0</v>
      </c>
      <c r="I945" s="32">
        <f t="shared" si="84"/>
        <v>0</v>
      </c>
      <c r="M945" s="2">
        <v>475</v>
      </c>
    </row>
    <row r="946" spans="1:13" s="83" customFormat="1" ht="12.75">
      <c r="A946" s="21"/>
      <c r="B946" s="209">
        <f>+B952+B957+B961+B965</f>
        <v>20500</v>
      </c>
      <c r="C946" s="238" t="s">
        <v>1068</v>
      </c>
      <c r="D946" s="239" t="s">
        <v>811</v>
      </c>
      <c r="E946" s="238" t="s">
        <v>700</v>
      </c>
      <c r="F946" s="261" t="s">
        <v>701</v>
      </c>
      <c r="G946" s="240" t="s">
        <v>1069</v>
      </c>
      <c r="H946" s="104"/>
      <c r="I946" s="82">
        <f t="shared" si="84"/>
        <v>43.1578947368421</v>
      </c>
      <c r="J946" s="82"/>
      <c r="K946" s="82"/>
      <c r="M946" s="2">
        <v>475</v>
      </c>
    </row>
    <row r="947" spans="2:13" ht="12.75">
      <c r="B947" s="199"/>
      <c r="D947" s="22"/>
      <c r="H947" s="7">
        <f>H946-B947</f>
        <v>0</v>
      </c>
      <c r="I947" s="32">
        <f t="shared" si="84"/>
        <v>0</v>
      </c>
      <c r="M947" s="2">
        <v>475</v>
      </c>
    </row>
    <row r="948" spans="2:13" ht="12.75">
      <c r="B948" s="199">
        <v>2500</v>
      </c>
      <c r="C948" s="22" t="s">
        <v>0</v>
      </c>
      <c r="D948" s="1" t="s">
        <v>28</v>
      </c>
      <c r="E948" s="1" t="s">
        <v>859</v>
      </c>
      <c r="F948" s="78" t="s">
        <v>1070</v>
      </c>
      <c r="G948" s="37" t="s">
        <v>47</v>
      </c>
      <c r="H948" s="7">
        <f>H947-B948</f>
        <v>-2500</v>
      </c>
      <c r="I948" s="32">
        <v>5</v>
      </c>
      <c r="K948" t="s">
        <v>33</v>
      </c>
      <c r="L948">
        <v>25</v>
      </c>
      <c r="M948" s="2">
        <v>475</v>
      </c>
    </row>
    <row r="949" spans="2:13" ht="12.75">
      <c r="B949" s="199">
        <v>2500</v>
      </c>
      <c r="C949" s="22" t="s">
        <v>0</v>
      </c>
      <c r="D949" s="1" t="s">
        <v>28</v>
      </c>
      <c r="E949" s="1" t="s">
        <v>859</v>
      </c>
      <c r="F949" s="78" t="s">
        <v>1071</v>
      </c>
      <c r="G949" s="37" t="s">
        <v>49</v>
      </c>
      <c r="H949" s="7">
        <f>H948-B949</f>
        <v>-5000</v>
      </c>
      <c r="I949" s="32">
        <v>5</v>
      </c>
      <c r="K949" t="s">
        <v>33</v>
      </c>
      <c r="L949">
        <v>25</v>
      </c>
      <c r="M949" s="2">
        <v>475</v>
      </c>
    </row>
    <row r="950" spans="2:13" ht="12.75">
      <c r="B950" s="199">
        <v>3000</v>
      </c>
      <c r="C950" s="22" t="s">
        <v>0</v>
      </c>
      <c r="D950" s="1" t="s">
        <v>28</v>
      </c>
      <c r="E950" s="1" t="s">
        <v>769</v>
      </c>
      <c r="F950" s="78" t="s">
        <v>1072</v>
      </c>
      <c r="G950" s="37" t="s">
        <v>60</v>
      </c>
      <c r="H950" s="7">
        <f>H949-B950</f>
        <v>-8000</v>
      </c>
      <c r="I950" s="32">
        <v>6</v>
      </c>
      <c r="K950" t="s">
        <v>33</v>
      </c>
      <c r="L950">
        <v>25</v>
      </c>
      <c r="M950" s="2">
        <v>475</v>
      </c>
    </row>
    <row r="951" spans="2:13" ht="12.75">
      <c r="B951" s="199">
        <v>2500</v>
      </c>
      <c r="C951" s="22" t="s">
        <v>0</v>
      </c>
      <c r="D951" s="1" t="s">
        <v>28</v>
      </c>
      <c r="E951" s="1" t="s">
        <v>859</v>
      </c>
      <c r="F951" s="78" t="s">
        <v>1073</v>
      </c>
      <c r="G951" s="37" t="s">
        <v>60</v>
      </c>
      <c r="H951" s="7">
        <f>H950-B951</f>
        <v>-10500</v>
      </c>
      <c r="I951" s="32">
        <v>5</v>
      </c>
      <c r="K951" t="s">
        <v>33</v>
      </c>
      <c r="L951">
        <v>25</v>
      </c>
      <c r="M951" s="2">
        <v>475</v>
      </c>
    </row>
    <row r="952" spans="1:13" s="83" customFormat="1" ht="12.75">
      <c r="A952" s="21"/>
      <c r="B952" s="209">
        <f>SUM(B948:B951)</f>
        <v>10500</v>
      </c>
      <c r="C952" s="21" t="s">
        <v>0</v>
      </c>
      <c r="D952" s="21"/>
      <c r="E952" s="21"/>
      <c r="F952" s="256"/>
      <c r="G952" s="28"/>
      <c r="H952" s="81">
        <v>0</v>
      </c>
      <c r="I952" s="82">
        <f aca="true" t="shared" si="85" ref="I952:I992">+B952/M952</f>
        <v>22.105263157894736</v>
      </c>
      <c r="M952" s="2">
        <v>475</v>
      </c>
    </row>
    <row r="953" spans="2:13" ht="12.75">
      <c r="B953" s="199"/>
      <c r="D953" s="22"/>
      <c r="H953" s="7">
        <f>H952-B953</f>
        <v>0</v>
      </c>
      <c r="I953" s="32">
        <f t="shared" si="85"/>
        <v>0</v>
      </c>
      <c r="M953" s="2">
        <v>475</v>
      </c>
    </row>
    <row r="954" spans="2:13" ht="12.75">
      <c r="B954" s="199"/>
      <c r="D954" s="22"/>
      <c r="H954" s="7">
        <f>H953-B954</f>
        <v>0</v>
      </c>
      <c r="I954" s="32">
        <f t="shared" si="85"/>
        <v>0</v>
      </c>
      <c r="M954" s="2">
        <v>475</v>
      </c>
    </row>
    <row r="955" spans="1:13" s="25" customFormat="1" ht="12.75">
      <c r="A955" s="22"/>
      <c r="B955" s="207">
        <v>4000</v>
      </c>
      <c r="C955" s="22" t="s">
        <v>702</v>
      </c>
      <c r="D955" s="22" t="s">
        <v>17</v>
      </c>
      <c r="E955" s="22" t="s">
        <v>721</v>
      </c>
      <c r="F955" s="241" t="s">
        <v>1074</v>
      </c>
      <c r="G955" s="41" t="s">
        <v>45</v>
      </c>
      <c r="H955" s="39">
        <f>H954-B955</f>
        <v>-4000</v>
      </c>
      <c r="I955" s="174">
        <f t="shared" si="85"/>
        <v>8.421052631578947</v>
      </c>
      <c r="K955" s="25" t="s">
        <v>859</v>
      </c>
      <c r="L955" s="25">
        <v>25</v>
      </c>
      <c r="M955" s="2">
        <v>475</v>
      </c>
    </row>
    <row r="956" spans="1:13" s="25" customFormat="1" ht="12.75">
      <c r="A956" s="22"/>
      <c r="B956" s="207">
        <v>4000</v>
      </c>
      <c r="C956" s="43" t="s">
        <v>706</v>
      </c>
      <c r="D956" s="22" t="s">
        <v>17</v>
      </c>
      <c r="E956" s="43" t="s">
        <v>721</v>
      </c>
      <c r="F956" s="241" t="s">
        <v>1074</v>
      </c>
      <c r="G956" s="41" t="s">
        <v>45</v>
      </c>
      <c r="H956" s="39">
        <f>H955-B956</f>
        <v>-8000</v>
      </c>
      <c r="I956" s="174">
        <f t="shared" si="85"/>
        <v>8.421052631578947</v>
      </c>
      <c r="K956" s="25" t="s">
        <v>859</v>
      </c>
      <c r="L956" s="25">
        <v>25</v>
      </c>
      <c r="M956" s="2">
        <v>475</v>
      </c>
    </row>
    <row r="957" spans="1:13" s="83" customFormat="1" ht="12.75">
      <c r="A957" s="21"/>
      <c r="B957" s="209">
        <f>SUM(B955:B956)</f>
        <v>8000</v>
      </c>
      <c r="C957" s="21" t="s">
        <v>708</v>
      </c>
      <c r="D957" s="21"/>
      <c r="E957" s="21"/>
      <c r="F957" s="256"/>
      <c r="G957" s="28"/>
      <c r="H957" s="81">
        <v>0</v>
      </c>
      <c r="I957" s="82">
        <f t="shared" si="85"/>
        <v>16.842105263157894</v>
      </c>
      <c r="M957" s="2">
        <v>475</v>
      </c>
    </row>
    <row r="958" spans="2:13" ht="12.75">
      <c r="B958" s="199"/>
      <c r="D958" s="22"/>
      <c r="H958" s="7">
        <f>H957-B958</f>
        <v>0</v>
      </c>
      <c r="I958" s="32">
        <f t="shared" si="85"/>
        <v>0</v>
      </c>
      <c r="M958" s="2">
        <v>475</v>
      </c>
    </row>
    <row r="959" spans="2:13" ht="12.75">
      <c r="B959" s="199"/>
      <c r="D959" s="22"/>
      <c r="H959" s="7">
        <f>H958-B959</f>
        <v>0</v>
      </c>
      <c r="I959" s="32">
        <f t="shared" si="85"/>
        <v>0</v>
      </c>
      <c r="M959" s="2">
        <v>475</v>
      </c>
    </row>
    <row r="960" spans="2:13" ht="12.75">
      <c r="B960" s="207">
        <v>1000</v>
      </c>
      <c r="C960" s="22" t="s">
        <v>560</v>
      </c>
      <c r="D960" s="22" t="s">
        <v>17</v>
      </c>
      <c r="E960" s="45" t="s">
        <v>709</v>
      </c>
      <c r="F960" s="78" t="s">
        <v>1074</v>
      </c>
      <c r="G960" s="46" t="s">
        <v>45</v>
      </c>
      <c r="H960" s="7">
        <f>H959-B960</f>
        <v>-1000</v>
      </c>
      <c r="I960" s="32">
        <f t="shared" si="85"/>
        <v>2.1052631578947367</v>
      </c>
      <c r="K960" t="s">
        <v>859</v>
      </c>
      <c r="L960">
        <v>25</v>
      </c>
      <c r="M960" s="2">
        <v>475</v>
      </c>
    </row>
    <row r="961" spans="1:13" s="83" customFormat="1" ht="12.75">
      <c r="A961" s="21"/>
      <c r="B961" s="209">
        <f>SUM(B960)</f>
        <v>1000</v>
      </c>
      <c r="C961" s="21"/>
      <c r="D961" s="21"/>
      <c r="E961" s="21" t="s">
        <v>561</v>
      </c>
      <c r="F961" s="256"/>
      <c r="G961" s="28"/>
      <c r="H961" s="81">
        <v>0</v>
      </c>
      <c r="I961" s="82">
        <f t="shared" si="85"/>
        <v>2.1052631578947367</v>
      </c>
      <c r="M961" s="2">
        <v>475</v>
      </c>
    </row>
    <row r="962" spans="2:13" ht="12.75">
      <c r="B962" s="199"/>
      <c r="D962" s="22"/>
      <c r="H962" s="7">
        <f>H961-B962</f>
        <v>0</v>
      </c>
      <c r="I962" s="32">
        <f t="shared" si="85"/>
        <v>0</v>
      </c>
      <c r="M962" s="2">
        <v>475</v>
      </c>
    </row>
    <row r="963" spans="2:13" ht="12.75">
      <c r="B963" s="199"/>
      <c r="D963" s="22"/>
      <c r="H963" s="7">
        <f>H962-B963</f>
        <v>0</v>
      </c>
      <c r="I963" s="32">
        <f t="shared" si="85"/>
        <v>0</v>
      </c>
      <c r="M963" s="2">
        <v>475</v>
      </c>
    </row>
    <row r="964" spans="1:13" s="53" customFormat="1" ht="12.75">
      <c r="A964" s="1"/>
      <c r="B964" s="207">
        <v>1000</v>
      </c>
      <c r="C964" s="22" t="s">
        <v>736</v>
      </c>
      <c r="D964" s="22" t="s">
        <v>17</v>
      </c>
      <c r="E964" s="22" t="s">
        <v>721</v>
      </c>
      <c r="F964" s="78" t="s">
        <v>1074</v>
      </c>
      <c r="G964" s="40" t="s">
        <v>45</v>
      </c>
      <c r="H964" s="7">
        <f>H963-B964</f>
        <v>-1000</v>
      </c>
      <c r="I964" s="32">
        <f t="shared" si="85"/>
        <v>2.1052631578947367</v>
      </c>
      <c r="J964"/>
      <c r="K964" t="s">
        <v>859</v>
      </c>
      <c r="L964">
        <v>25</v>
      </c>
      <c r="M964" s="2">
        <v>475</v>
      </c>
    </row>
    <row r="965" spans="1:13" s="83" customFormat="1" ht="12.75">
      <c r="A965" s="21"/>
      <c r="B965" s="209">
        <f>SUM(B964)</f>
        <v>1000</v>
      </c>
      <c r="C965" s="21" t="s">
        <v>736</v>
      </c>
      <c r="D965" s="21"/>
      <c r="E965" s="21"/>
      <c r="F965" s="256"/>
      <c r="G965" s="28"/>
      <c r="H965" s="81">
        <v>0</v>
      </c>
      <c r="I965" s="82">
        <f t="shared" si="85"/>
        <v>2.1052631578947367</v>
      </c>
      <c r="M965" s="2">
        <v>475</v>
      </c>
    </row>
    <row r="966" spans="2:13" ht="12.75">
      <c r="B966" s="199"/>
      <c r="D966" s="22"/>
      <c r="H966" s="7">
        <f aca="true" t="shared" si="86" ref="H966:H971">H965-B966</f>
        <v>0</v>
      </c>
      <c r="I966" s="32">
        <f t="shared" si="85"/>
        <v>0</v>
      </c>
      <c r="M966" s="2">
        <v>475</v>
      </c>
    </row>
    <row r="967" spans="2:13" ht="12.75">
      <c r="B967" s="199"/>
      <c r="D967" s="22"/>
      <c r="H967" s="7">
        <f t="shared" si="86"/>
        <v>0</v>
      </c>
      <c r="I967" s="32">
        <f t="shared" si="85"/>
        <v>0</v>
      </c>
      <c r="M967" s="2">
        <v>475</v>
      </c>
    </row>
    <row r="968" spans="2:13" ht="12.75">
      <c r="B968" s="199"/>
      <c r="D968" s="22"/>
      <c r="H968" s="7">
        <f t="shared" si="86"/>
        <v>0</v>
      </c>
      <c r="I968" s="32">
        <f t="shared" si="85"/>
        <v>0</v>
      </c>
      <c r="M968" s="2">
        <v>475</v>
      </c>
    </row>
    <row r="969" spans="2:13" ht="12.75">
      <c r="B969" s="199"/>
      <c r="D969" s="22"/>
      <c r="H969" s="7">
        <f t="shared" si="86"/>
        <v>0</v>
      </c>
      <c r="I969" s="32">
        <f t="shared" si="85"/>
        <v>0</v>
      </c>
      <c r="M969" s="2">
        <v>475</v>
      </c>
    </row>
    <row r="970" spans="2:13" ht="12.75">
      <c r="B970" s="207">
        <v>118912</v>
      </c>
      <c r="C970" s="22" t="s">
        <v>1169</v>
      </c>
      <c r="D970" s="1" t="s">
        <v>28</v>
      </c>
      <c r="E970" s="1" t="s">
        <v>426</v>
      </c>
      <c r="F970" s="78" t="s">
        <v>1170</v>
      </c>
      <c r="G970" s="37" t="s">
        <v>103</v>
      </c>
      <c r="H970" s="7">
        <f t="shared" si="86"/>
        <v>-118912</v>
      </c>
      <c r="I970" s="32">
        <f t="shared" si="85"/>
        <v>250.34105263157895</v>
      </c>
      <c r="J970" s="25"/>
      <c r="K970" t="s">
        <v>428</v>
      </c>
      <c r="M970" s="2">
        <v>475</v>
      </c>
    </row>
    <row r="971" spans="2:13" ht="12.75">
      <c r="B971" s="207">
        <v>95129</v>
      </c>
      <c r="C971" s="22" t="s">
        <v>1171</v>
      </c>
      <c r="D971" s="1" t="s">
        <v>28</v>
      </c>
      <c r="E971" s="1" t="s">
        <v>426</v>
      </c>
      <c r="F971" s="78" t="s">
        <v>1170</v>
      </c>
      <c r="G971" s="37" t="s">
        <v>103</v>
      </c>
      <c r="H971" s="7">
        <f t="shared" si="86"/>
        <v>-214041</v>
      </c>
      <c r="I971" s="32">
        <f t="shared" si="85"/>
        <v>200.27157894736843</v>
      </c>
      <c r="J971" s="25"/>
      <c r="K971" t="s">
        <v>428</v>
      </c>
      <c r="M971" s="2">
        <v>475</v>
      </c>
    </row>
    <row r="972" spans="1:13" s="83" customFormat="1" ht="12.75">
      <c r="A972" s="21"/>
      <c r="B972" s="209">
        <f>SUM(B970:B971)</f>
        <v>214041</v>
      </c>
      <c r="C972" s="21"/>
      <c r="D972" s="21"/>
      <c r="E972" s="21" t="s">
        <v>426</v>
      </c>
      <c r="F972" s="256"/>
      <c r="G972" s="28"/>
      <c r="H972" s="81">
        <v>0</v>
      </c>
      <c r="I972" s="82">
        <f t="shared" si="85"/>
        <v>450.61263157894734</v>
      </c>
      <c r="M972" s="2">
        <v>475</v>
      </c>
    </row>
    <row r="973" spans="2:13" ht="12.75">
      <c r="B973" s="199"/>
      <c r="H973" s="7">
        <f aca="true" t="shared" si="87" ref="H973:H983">H972-B973</f>
        <v>0</v>
      </c>
      <c r="I973" s="32">
        <f t="shared" si="85"/>
        <v>0</v>
      </c>
      <c r="M973" s="2">
        <v>475</v>
      </c>
    </row>
    <row r="974" spans="2:13" ht="12.75">
      <c r="B974" s="199"/>
      <c r="H974" s="7">
        <f t="shared" si="87"/>
        <v>0</v>
      </c>
      <c r="I974" s="32">
        <f t="shared" si="85"/>
        <v>0</v>
      </c>
      <c r="M974" s="2">
        <v>475</v>
      </c>
    </row>
    <row r="975" spans="1:13" s="25" customFormat="1" ht="12.75">
      <c r="A975" s="22"/>
      <c r="B975" s="207">
        <v>170000</v>
      </c>
      <c r="C975" s="1" t="s">
        <v>977</v>
      </c>
      <c r="D975" s="1" t="s">
        <v>17</v>
      </c>
      <c r="E975" s="22"/>
      <c r="F975" s="125" t="s">
        <v>298</v>
      </c>
      <c r="G975" s="40" t="s">
        <v>84</v>
      </c>
      <c r="H975" s="7">
        <f t="shared" si="87"/>
        <v>-170000</v>
      </c>
      <c r="I975" s="32">
        <f t="shared" si="85"/>
        <v>357.89473684210526</v>
      </c>
      <c r="M975" s="2">
        <v>475</v>
      </c>
    </row>
    <row r="976" spans="1:13" ht="12.75">
      <c r="A976" s="22"/>
      <c r="B976" s="207">
        <v>22015</v>
      </c>
      <c r="C976" s="1" t="s">
        <v>977</v>
      </c>
      <c r="D976" s="1" t="s">
        <v>17</v>
      </c>
      <c r="E976" s="22" t="s">
        <v>299</v>
      </c>
      <c r="F976" s="125"/>
      <c r="G976" s="40" t="s">
        <v>84</v>
      </c>
      <c r="H976" s="7">
        <f t="shared" si="87"/>
        <v>-192015</v>
      </c>
      <c r="I976" s="32">
        <f t="shared" si="85"/>
        <v>46.34736842105263</v>
      </c>
      <c r="J976" s="25"/>
      <c r="K976" s="25"/>
      <c r="L976" s="25"/>
      <c r="M976" s="2">
        <v>475</v>
      </c>
    </row>
    <row r="977" spans="1:13" ht="12.75">
      <c r="A977" s="22"/>
      <c r="B977" s="207">
        <v>50000</v>
      </c>
      <c r="C977" s="1" t="s">
        <v>977</v>
      </c>
      <c r="D977" s="1" t="s">
        <v>17</v>
      </c>
      <c r="E977" s="22" t="s">
        <v>301</v>
      </c>
      <c r="F977" s="125"/>
      <c r="G977" s="40" t="s">
        <v>84</v>
      </c>
      <c r="H977" s="7">
        <f t="shared" si="87"/>
        <v>-242015</v>
      </c>
      <c r="I977" s="32">
        <f t="shared" si="85"/>
        <v>105.26315789473684</v>
      </c>
      <c r="J977" s="25"/>
      <c r="K977" s="25"/>
      <c r="L977" s="25"/>
      <c r="M977" s="2">
        <v>475</v>
      </c>
    </row>
    <row r="978" spans="1:13" s="25" customFormat="1" ht="12.75">
      <c r="A978" s="22"/>
      <c r="B978" s="207">
        <v>120000</v>
      </c>
      <c r="C978" s="22" t="s">
        <v>782</v>
      </c>
      <c r="D978" s="1" t="s">
        <v>17</v>
      </c>
      <c r="E978" s="22"/>
      <c r="F978" s="164" t="s">
        <v>298</v>
      </c>
      <c r="G978" s="40" t="s">
        <v>84</v>
      </c>
      <c r="H978" s="7">
        <f t="shared" si="87"/>
        <v>-362015</v>
      </c>
      <c r="I978" s="32">
        <f t="shared" si="85"/>
        <v>252.6315789473684</v>
      </c>
      <c r="M978" s="2">
        <v>475</v>
      </c>
    </row>
    <row r="979" spans="1:13" s="25" customFormat="1" ht="12.75">
      <c r="A979" s="22"/>
      <c r="B979" s="207">
        <v>15540</v>
      </c>
      <c r="C979" s="1" t="s">
        <v>782</v>
      </c>
      <c r="D979" s="1" t="s">
        <v>17</v>
      </c>
      <c r="E979" s="22" t="s">
        <v>299</v>
      </c>
      <c r="F979" s="125"/>
      <c r="G979" s="40" t="s">
        <v>84</v>
      </c>
      <c r="H979" s="7">
        <f t="shared" si="87"/>
        <v>-377555</v>
      </c>
      <c r="I979" s="32">
        <f t="shared" si="85"/>
        <v>32.71578947368421</v>
      </c>
      <c r="M979" s="2">
        <v>475</v>
      </c>
    </row>
    <row r="980" spans="1:13" ht="12.75">
      <c r="A980" s="22"/>
      <c r="B980" s="207">
        <v>100000</v>
      </c>
      <c r="C980" s="1" t="s">
        <v>977</v>
      </c>
      <c r="D980" s="1" t="s">
        <v>17</v>
      </c>
      <c r="E980" s="22" t="s">
        <v>301</v>
      </c>
      <c r="F980" s="125"/>
      <c r="G980" s="40" t="s">
        <v>84</v>
      </c>
      <c r="H980" s="7">
        <f t="shared" si="87"/>
        <v>-477555</v>
      </c>
      <c r="I980" s="32">
        <f t="shared" si="85"/>
        <v>210.52631578947367</v>
      </c>
      <c r="J980" s="25"/>
      <c r="K980" s="25"/>
      <c r="L980" s="25"/>
      <c r="M980" s="2">
        <v>475</v>
      </c>
    </row>
    <row r="981" spans="1:13" ht="12.75">
      <c r="A981" s="22"/>
      <c r="B981" s="207">
        <v>60000</v>
      </c>
      <c r="C981" s="22" t="s">
        <v>715</v>
      </c>
      <c r="D981" s="1" t="s">
        <v>17</v>
      </c>
      <c r="E981" s="22" t="s">
        <v>301</v>
      </c>
      <c r="F981" s="164" t="s">
        <v>298</v>
      </c>
      <c r="G981" s="40" t="s">
        <v>84</v>
      </c>
      <c r="H981" s="7">
        <f t="shared" si="87"/>
        <v>-537555</v>
      </c>
      <c r="I981" s="32">
        <f t="shared" si="85"/>
        <v>126.3157894736842</v>
      </c>
      <c r="J981" s="25"/>
      <c r="K981" s="25"/>
      <c r="L981" s="25"/>
      <c r="M981" s="2">
        <v>475</v>
      </c>
    </row>
    <row r="982" spans="1:14" ht="12.75">
      <c r="A982" s="22"/>
      <c r="B982" s="207">
        <v>60000</v>
      </c>
      <c r="C982" s="22" t="s">
        <v>705</v>
      </c>
      <c r="D982" s="1" t="s">
        <v>17</v>
      </c>
      <c r="E982" s="22" t="s">
        <v>301</v>
      </c>
      <c r="F982" s="164"/>
      <c r="G982" s="40" t="s">
        <v>84</v>
      </c>
      <c r="H982" s="7">
        <f t="shared" si="87"/>
        <v>-597555</v>
      </c>
      <c r="I982" s="32">
        <f t="shared" si="85"/>
        <v>126.3157894736842</v>
      </c>
      <c r="J982" s="25"/>
      <c r="K982" s="25"/>
      <c r="L982" s="25"/>
      <c r="M982" s="2">
        <v>475</v>
      </c>
      <c r="N982" s="49">
        <v>500</v>
      </c>
    </row>
    <row r="983" spans="1:14" ht="12.75">
      <c r="A983" s="22"/>
      <c r="B983" s="207">
        <v>70000</v>
      </c>
      <c r="C983" s="22" t="s">
        <v>767</v>
      </c>
      <c r="D983" s="1" t="s">
        <v>28</v>
      </c>
      <c r="E983" s="22" t="s">
        <v>301</v>
      </c>
      <c r="F983" s="164"/>
      <c r="G983" s="40" t="s">
        <v>84</v>
      </c>
      <c r="H983" s="7">
        <f t="shared" si="87"/>
        <v>-667555</v>
      </c>
      <c r="I983" s="32">
        <f t="shared" si="85"/>
        <v>147.3684210526316</v>
      </c>
      <c r="J983" s="25"/>
      <c r="K983" s="25"/>
      <c r="L983" s="25"/>
      <c r="M983" s="2">
        <v>475</v>
      </c>
      <c r="N983" s="49"/>
    </row>
    <row r="984" spans="1:13" ht="12.75">
      <c r="A984" s="21"/>
      <c r="B984" s="209">
        <f>SUM(B975:B983)</f>
        <v>667555</v>
      </c>
      <c r="C984" s="21" t="s">
        <v>434</v>
      </c>
      <c r="D984" s="21"/>
      <c r="E984" s="21"/>
      <c r="F984" s="179"/>
      <c r="G984" s="28"/>
      <c r="H984" s="81">
        <v>0</v>
      </c>
      <c r="I984" s="82">
        <f t="shared" si="85"/>
        <v>1405.378947368421</v>
      </c>
      <c r="J984" s="83"/>
      <c r="K984" s="83"/>
      <c r="L984" s="83"/>
      <c r="M984" s="2">
        <v>475</v>
      </c>
    </row>
    <row r="985" spans="8:13" ht="12.75">
      <c r="H985" s="7">
        <f>H984-B985</f>
        <v>0</v>
      </c>
      <c r="I985" s="32">
        <f t="shared" si="85"/>
        <v>0</v>
      </c>
      <c r="M985" s="2">
        <v>475</v>
      </c>
    </row>
    <row r="986" spans="8:13" ht="12.75">
      <c r="H986" s="7">
        <f>H985-B986</f>
        <v>0</v>
      </c>
      <c r="I986" s="32">
        <f t="shared" si="85"/>
        <v>0</v>
      </c>
      <c r="M986" s="2">
        <v>475</v>
      </c>
    </row>
    <row r="987" spans="8:13" ht="12.75">
      <c r="H987" s="7">
        <f>H986-B987</f>
        <v>0</v>
      </c>
      <c r="I987" s="32">
        <f t="shared" si="85"/>
        <v>0</v>
      </c>
      <c r="M987" s="2">
        <v>475</v>
      </c>
    </row>
    <row r="988" spans="8:13" ht="12.75">
      <c r="H988" s="7">
        <f>H987-B988</f>
        <v>0</v>
      </c>
      <c r="I988" s="32">
        <f t="shared" si="85"/>
        <v>0</v>
      </c>
      <c r="M988" s="2">
        <v>475</v>
      </c>
    </row>
    <row r="989" spans="1:13" ht="13.5" thickBot="1">
      <c r="A989" s="67"/>
      <c r="B989" s="75">
        <f>+B991+B1149+B1204</f>
        <v>1550550</v>
      </c>
      <c r="C989" s="67"/>
      <c r="D989" s="76" t="s">
        <v>1075</v>
      </c>
      <c r="E989" s="70"/>
      <c r="F989" s="260"/>
      <c r="G989" s="71"/>
      <c r="H989" s="72">
        <v>0</v>
      </c>
      <c r="I989" s="73">
        <f t="shared" si="85"/>
        <v>3264.315789473684</v>
      </c>
      <c r="J989" s="74"/>
      <c r="K989" s="74"/>
      <c r="L989" s="74"/>
      <c r="M989" s="2">
        <v>475</v>
      </c>
    </row>
    <row r="990" spans="2:13" ht="12.75">
      <c r="B990" s="39"/>
      <c r="D990" s="22"/>
      <c r="G990" s="41"/>
      <c r="H990" s="7">
        <f>H989-B990</f>
        <v>0</v>
      </c>
      <c r="I990" s="32">
        <f t="shared" si="85"/>
        <v>0</v>
      </c>
      <c r="M990" s="2">
        <v>475</v>
      </c>
    </row>
    <row r="991" spans="1:13" s="83" customFormat="1" ht="12.75">
      <c r="A991" s="21"/>
      <c r="B991" s="101">
        <f>+B1022+B1045+B1069+B1083+B1131+B1135+B1144</f>
        <v>1168350</v>
      </c>
      <c r="C991" s="238" t="s">
        <v>866</v>
      </c>
      <c r="D991" s="239" t="s">
        <v>1076</v>
      </c>
      <c r="E991" s="238" t="s">
        <v>700</v>
      </c>
      <c r="F991" s="261" t="s">
        <v>713</v>
      </c>
      <c r="G991" s="240" t="s">
        <v>714</v>
      </c>
      <c r="H991" s="104"/>
      <c r="I991" s="82">
        <f t="shared" si="85"/>
        <v>2459.684210526316</v>
      </c>
      <c r="J991" s="82"/>
      <c r="K991" s="82"/>
      <c r="M991" s="2">
        <v>475</v>
      </c>
    </row>
    <row r="992" spans="2:13" ht="12.75">
      <c r="B992" s="44"/>
      <c r="C992" s="22"/>
      <c r="D992" s="22"/>
      <c r="E992" s="45"/>
      <c r="G992" s="46"/>
      <c r="H992" s="7">
        <f aca="true" t="shared" si="88" ref="H992:H1021">H991-B992</f>
        <v>0</v>
      </c>
      <c r="I992" s="32">
        <f t="shared" si="85"/>
        <v>0</v>
      </c>
      <c r="M992" s="2">
        <v>475</v>
      </c>
    </row>
    <row r="993" spans="2:13" ht="12.75">
      <c r="B993" s="281">
        <v>3000</v>
      </c>
      <c r="C993" s="22" t="s">
        <v>0</v>
      </c>
      <c r="D993" s="1" t="s">
        <v>1075</v>
      </c>
      <c r="E993" s="1" t="s">
        <v>894</v>
      </c>
      <c r="F993" s="78" t="s">
        <v>1077</v>
      </c>
      <c r="G993" s="37" t="s">
        <v>52</v>
      </c>
      <c r="H993" s="7">
        <f t="shared" si="88"/>
        <v>-3000</v>
      </c>
      <c r="I993" s="32">
        <v>6</v>
      </c>
      <c r="K993" t="s">
        <v>33</v>
      </c>
      <c r="L993">
        <v>13</v>
      </c>
      <c r="M993" s="2">
        <v>475</v>
      </c>
    </row>
    <row r="994" spans="1:13" s="25" customFormat="1" ht="12.75">
      <c r="A994" s="1"/>
      <c r="B994" s="281">
        <v>6000</v>
      </c>
      <c r="C994" s="22" t="s">
        <v>0</v>
      </c>
      <c r="D994" s="1" t="s">
        <v>1075</v>
      </c>
      <c r="E994" s="1" t="s">
        <v>894</v>
      </c>
      <c r="F994" s="78" t="s">
        <v>1078</v>
      </c>
      <c r="G994" s="37" t="s">
        <v>54</v>
      </c>
      <c r="H994" s="7">
        <f t="shared" si="88"/>
        <v>-9000</v>
      </c>
      <c r="I994" s="32">
        <v>12</v>
      </c>
      <c r="J994"/>
      <c r="K994" t="s">
        <v>33</v>
      </c>
      <c r="L994">
        <v>13</v>
      </c>
      <c r="M994" s="2">
        <v>475</v>
      </c>
    </row>
    <row r="995" spans="1:13" s="25" customFormat="1" ht="12.75">
      <c r="A995" s="22"/>
      <c r="B995" s="282">
        <v>8000</v>
      </c>
      <c r="C995" s="22" t="s">
        <v>0</v>
      </c>
      <c r="D995" s="22" t="s">
        <v>1075</v>
      </c>
      <c r="E995" s="22" t="s">
        <v>894</v>
      </c>
      <c r="F995" s="241" t="s">
        <v>1101</v>
      </c>
      <c r="G995" s="40" t="s">
        <v>56</v>
      </c>
      <c r="H995" s="7">
        <f t="shared" si="88"/>
        <v>-17000</v>
      </c>
      <c r="I995" s="174">
        <v>16</v>
      </c>
      <c r="K995" s="25" t="s">
        <v>33</v>
      </c>
      <c r="L995" s="25">
        <v>13</v>
      </c>
      <c r="M995" s="2">
        <v>475</v>
      </c>
    </row>
    <row r="996" spans="1:13" s="25" customFormat="1" ht="12.75">
      <c r="A996" s="22"/>
      <c r="B996" s="282">
        <v>5500</v>
      </c>
      <c r="C996" s="22" t="s">
        <v>0</v>
      </c>
      <c r="D996" s="22" t="s">
        <v>1075</v>
      </c>
      <c r="E996" s="22" t="s">
        <v>894</v>
      </c>
      <c r="F996" s="241" t="s">
        <v>1108</v>
      </c>
      <c r="G996" s="40" t="s">
        <v>58</v>
      </c>
      <c r="H996" s="7">
        <f t="shared" si="88"/>
        <v>-22500</v>
      </c>
      <c r="I996" s="174">
        <v>11</v>
      </c>
      <c r="K996" s="25" t="s">
        <v>33</v>
      </c>
      <c r="L996" s="25">
        <v>13</v>
      </c>
      <c r="M996" s="2">
        <v>475</v>
      </c>
    </row>
    <row r="997" spans="2:13" ht="12.75">
      <c r="B997" s="281">
        <v>3000</v>
      </c>
      <c r="C997" s="22" t="s">
        <v>0</v>
      </c>
      <c r="D997" s="1" t="s">
        <v>1075</v>
      </c>
      <c r="E997" s="1" t="s">
        <v>769</v>
      </c>
      <c r="F997" s="78" t="s">
        <v>1079</v>
      </c>
      <c r="G997" s="37" t="s">
        <v>54</v>
      </c>
      <c r="H997" s="7">
        <f t="shared" si="88"/>
        <v>-25500</v>
      </c>
      <c r="I997" s="32">
        <v>6</v>
      </c>
      <c r="K997" t="s">
        <v>33</v>
      </c>
      <c r="L997">
        <v>13</v>
      </c>
      <c r="M997" s="2">
        <v>475</v>
      </c>
    </row>
    <row r="998" spans="1:13" s="25" customFormat="1" ht="12.75">
      <c r="A998" s="22"/>
      <c r="B998" s="282">
        <v>5000</v>
      </c>
      <c r="C998" s="22" t="s">
        <v>0</v>
      </c>
      <c r="D998" s="22" t="s">
        <v>1075</v>
      </c>
      <c r="E998" s="22" t="s">
        <v>769</v>
      </c>
      <c r="F998" s="241" t="s">
        <v>1097</v>
      </c>
      <c r="G998" s="40" t="s">
        <v>56</v>
      </c>
      <c r="H998" s="7">
        <f t="shared" si="88"/>
        <v>-30500</v>
      </c>
      <c r="I998" s="174">
        <v>10</v>
      </c>
      <c r="K998" s="25" t="s">
        <v>33</v>
      </c>
      <c r="L998" s="25">
        <v>13</v>
      </c>
      <c r="M998" s="2">
        <v>475</v>
      </c>
    </row>
    <row r="999" spans="2:13" ht="12.75">
      <c r="B999" s="281">
        <v>3000</v>
      </c>
      <c r="C999" s="22" t="s">
        <v>0</v>
      </c>
      <c r="D999" s="1" t="s">
        <v>1075</v>
      </c>
      <c r="E999" s="1" t="s">
        <v>769</v>
      </c>
      <c r="F999" s="78" t="s">
        <v>1092</v>
      </c>
      <c r="G999" s="37" t="s">
        <v>58</v>
      </c>
      <c r="H999" s="7">
        <f t="shared" si="88"/>
        <v>-33500</v>
      </c>
      <c r="I999" s="32">
        <v>6</v>
      </c>
      <c r="K999" t="s">
        <v>33</v>
      </c>
      <c r="L999">
        <v>13</v>
      </c>
      <c r="M999" s="2">
        <v>475</v>
      </c>
    </row>
    <row r="1000" spans="2:13" ht="12.75">
      <c r="B1000" s="281">
        <v>3000</v>
      </c>
      <c r="C1000" s="22" t="s">
        <v>0</v>
      </c>
      <c r="D1000" s="1" t="s">
        <v>1075</v>
      </c>
      <c r="E1000" s="1" t="s">
        <v>1080</v>
      </c>
      <c r="F1000" s="78" t="s">
        <v>1081</v>
      </c>
      <c r="G1000" s="37" t="s">
        <v>54</v>
      </c>
      <c r="H1000" s="7">
        <f t="shared" si="88"/>
        <v>-36500</v>
      </c>
      <c r="I1000" s="32">
        <v>6</v>
      </c>
      <c r="K1000" t="s">
        <v>33</v>
      </c>
      <c r="L1000">
        <v>13</v>
      </c>
      <c r="M1000" s="2">
        <v>475</v>
      </c>
    </row>
    <row r="1001" spans="1:13" s="25" customFormat="1" ht="12.75">
      <c r="A1001" s="22"/>
      <c r="B1001" s="282">
        <v>5000</v>
      </c>
      <c r="C1001" s="22" t="s">
        <v>0</v>
      </c>
      <c r="D1001" s="22" t="s">
        <v>1075</v>
      </c>
      <c r="E1001" s="22" t="s">
        <v>1080</v>
      </c>
      <c r="F1001" s="241" t="s">
        <v>1099</v>
      </c>
      <c r="G1001" s="40" t="s">
        <v>56</v>
      </c>
      <c r="H1001" s="7">
        <f t="shared" si="88"/>
        <v>-41500</v>
      </c>
      <c r="I1001" s="174">
        <v>10</v>
      </c>
      <c r="K1001" s="25" t="s">
        <v>33</v>
      </c>
      <c r="L1001" s="25">
        <v>13</v>
      </c>
      <c r="M1001" s="2">
        <v>475</v>
      </c>
    </row>
    <row r="1002" spans="1:13" s="25" customFormat="1" ht="12.75">
      <c r="A1002" s="22"/>
      <c r="B1002" s="282">
        <v>6000</v>
      </c>
      <c r="C1002" s="22" t="s">
        <v>0</v>
      </c>
      <c r="D1002" s="22" t="s">
        <v>1075</v>
      </c>
      <c r="E1002" s="22" t="s">
        <v>1080</v>
      </c>
      <c r="F1002" s="241" t="s">
        <v>1102</v>
      </c>
      <c r="G1002" s="40" t="s">
        <v>58</v>
      </c>
      <c r="H1002" s="7">
        <f t="shared" si="88"/>
        <v>-47500</v>
      </c>
      <c r="I1002" s="174">
        <v>12</v>
      </c>
      <c r="K1002" s="25" t="s">
        <v>33</v>
      </c>
      <c r="L1002" s="25">
        <v>13</v>
      </c>
      <c r="M1002" s="2">
        <v>475</v>
      </c>
    </row>
    <row r="1003" spans="2:13" ht="12.75">
      <c r="B1003" s="281">
        <v>5000</v>
      </c>
      <c r="C1003" s="22" t="s">
        <v>0</v>
      </c>
      <c r="D1003" s="1" t="s">
        <v>1075</v>
      </c>
      <c r="E1003" s="1" t="s">
        <v>1082</v>
      </c>
      <c r="F1003" s="78" t="s">
        <v>1083</v>
      </c>
      <c r="G1003" s="37" t="s">
        <v>54</v>
      </c>
      <c r="H1003" s="7">
        <f t="shared" si="88"/>
        <v>-52500</v>
      </c>
      <c r="I1003" s="32">
        <v>10</v>
      </c>
      <c r="K1003" t="s">
        <v>33</v>
      </c>
      <c r="L1003">
        <v>13</v>
      </c>
      <c r="M1003" s="2">
        <v>475</v>
      </c>
    </row>
    <row r="1004" spans="2:14" ht="12.75">
      <c r="B1004" s="281">
        <v>3000</v>
      </c>
      <c r="C1004" s="22" t="s">
        <v>0</v>
      </c>
      <c r="D1004" s="1" t="s">
        <v>1075</v>
      </c>
      <c r="E1004" s="1" t="s">
        <v>1084</v>
      </c>
      <c r="F1004" s="78" t="s">
        <v>1085</v>
      </c>
      <c r="G1004" s="37" t="s">
        <v>54</v>
      </c>
      <c r="H1004" s="7">
        <f t="shared" si="88"/>
        <v>-55500</v>
      </c>
      <c r="I1004" s="32">
        <v>6</v>
      </c>
      <c r="K1004" t="s">
        <v>33</v>
      </c>
      <c r="L1004">
        <v>13</v>
      </c>
      <c r="M1004" s="2">
        <v>475</v>
      </c>
      <c r="N1004" s="49"/>
    </row>
    <row r="1005" spans="1:13" s="25" customFormat="1" ht="12.75">
      <c r="A1005" s="22"/>
      <c r="B1005" s="282">
        <v>3000</v>
      </c>
      <c r="C1005" s="22" t="s">
        <v>0</v>
      </c>
      <c r="D1005" s="22" t="s">
        <v>1075</v>
      </c>
      <c r="E1005" s="22" t="s">
        <v>1084</v>
      </c>
      <c r="F1005" s="241" t="s">
        <v>1098</v>
      </c>
      <c r="G1005" s="40" t="s">
        <v>56</v>
      </c>
      <c r="H1005" s="7">
        <f t="shared" si="88"/>
        <v>-58500</v>
      </c>
      <c r="I1005" s="174">
        <v>6</v>
      </c>
      <c r="K1005" s="25" t="s">
        <v>33</v>
      </c>
      <c r="L1005" s="25">
        <v>13</v>
      </c>
      <c r="M1005" s="2">
        <v>475</v>
      </c>
    </row>
    <row r="1006" spans="1:13" s="25" customFormat="1" ht="12.75">
      <c r="A1006" s="22"/>
      <c r="B1006" s="282">
        <v>3000</v>
      </c>
      <c r="C1006" s="22" t="s">
        <v>0</v>
      </c>
      <c r="D1006" s="22" t="s">
        <v>1075</v>
      </c>
      <c r="E1006" s="22" t="s">
        <v>1084</v>
      </c>
      <c r="F1006" s="241" t="s">
        <v>1106</v>
      </c>
      <c r="G1006" s="40" t="s">
        <v>58</v>
      </c>
      <c r="H1006" s="7">
        <f t="shared" si="88"/>
        <v>-61500</v>
      </c>
      <c r="I1006" s="174">
        <v>6</v>
      </c>
      <c r="K1006" s="25" t="s">
        <v>33</v>
      </c>
      <c r="L1006" s="25">
        <v>13</v>
      </c>
      <c r="M1006" s="2">
        <v>475</v>
      </c>
    </row>
    <row r="1007" spans="2:13" ht="12.75">
      <c r="B1007" s="281">
        <v>3000</v>
      </c>
      <c r="C1007" s="22" t="s">
        <v>0</v>
      </c>
      <c r="D1007" s="1" t="s">
        <v>1075</v>
      </c>
      <c r="E1007" s="1" t="s">
        <v>1086</v>
      </c>
      <c r="F1007" s="78" t="s">
        <v>1087</v>
      </c>
      <c r="G1007" s="37" t="s">
        <v>54</v>
      </c>
      <c r="H1007" s="7">
        <f t="shared" si="88"/>
        <v>-64500</v>
      </c>
      <c r="I1007" s="32">
        <v>6</v>
      </c>
      <c r="K1007" t="s">
        <v>33</v>
      </c>
      <c r="L1007">
        <v>13</v>
      </c>
      <c r="M1007" s="2">
        <v>475</v>
      </c>
    </row>
    <row r="1008" spans="1:13" s="25" customFormat="1" ht="12.75">
      <c r="A1008" s="22"/>
      <c r="B1008" s="282">
        <v>3000</v>
      </c>
      <c r="C1008" s="22" t="s">
        <v>0</v>
      </c>
      <c r="D1008" s="22" t="s">
        <v>1075</v>
      </c>
      <c r="E1008" s="22" t="s">
        <v>1086</v>
      </c>
      <c r="F1008" s="241" t="s">
        <v>1096</v>
      </c>
      <c r="G1008" s="40" t="s">
        <v>56</v>
      </c>
      <c r="H1008" s="7">
        <f t="shared" si="88"/>
        <v>-67500</v>
      </c>
      <c r="I1008" s="174">
        <v>6</v>
      </c>
      <c r="K1008" s="25" t="s">
        <v>33</v>
      </c>
      <c r="L1008" s="25">
        <v>13</v>
      </c>
      <c r="M1008" s="2">
        <v>475</v>
      </c>
    </row>
    <row r="1009" spans="1:13" s="25" customFormat="1" ht="12.75">
      <c r="A1009" s="22"/>
      <c r="B1009" s="282">
        <v>3000</v>
      </c>
      <c r="C1009" s="22" t="s">
        <v>0</v>
      </c>
      <c r="D1009" s="22" t="s">
        <v>1075</v>
      </c>
      <c r="E1009" s="22" t="s">
        <v>1086</v>
      </c>
      <c r="F1009" s="241" t="s">
        <v>1104</v>
      </c>
      <c r="G1009" s="40" t="s">
        <v>58</v>
      </c>
      <c r="H1009" s="7">
        <f t="shared" si="88"/>
        <v>-70500</v>
      </c>
      <c r="I1009" s="174">
        <v>6</v>
      </c>
      <c r="K1009" s="25" t="s">
        <v>33</v>
      </c>
      <c r="L1009" s="25">
        <v>13</v>
      </c>
      <c r="M1009" s="2">
        <v>475</v>
      </c>
    </row>
    <row r="1010" spans="2:13" ht="12.75">
      <c r="B1010" s="281">
        <v>3000</v>
      </c>
      <c r="C1010" s="22" t="s">
        <v>0</v>
      </c>
      <c r="D1010" s="1" t="s">
        <v>1075</v>
      </c>
      <c r="E1010" s="1" t="s">
        <v>1088</v>
      </c>
      <c r="F1010" s="78" t="s">
        <v>1089</v>
      </c>
      <c r="G1010" s="37" t="s">
        <v>54</v>
      </c>
      <c r="H1010" s="7">
        <f t="shared" si="88"/>
        <v>-73500</v>
      </c>
      <c r="I1010" s="32">
        <v>6</v>
      </c>
      <c r="K1010" t="s">
        <v>33</v>
      </c>
      <c r="L1010">
        <v>13</v>
      </c>
      <c r="M1010" s="2">
        <v>475</v>
      </c>
    </row>
    <row r="1011" spans="2:13" ht="12.75">
      <c r="B1011" s="281">
        <v>3000</v>
      </c>
      <c r="C1011" s="22" t="s">
        <v>0</v>
      </c>
      <c r="D1011" s="1" t="s">
        <v>1075</v>
      </c>
      <c r="E1011" s="1" t="s">
        <v>1088</v>
      </c>
      <c r="F1011" s="78" t="s">
        <v>1103</v>
      </c>
      <c r="G1011" s="37" t="s">
        <v>58</v>
      </c>
      <c r="H1011" s="7">
        <f t="shared" si="88"/>
        <v>-76500</v>
      </c>
      <c r="I1011" s="32">
        <v>6</v>
      </c>
      <c r="K1011" t="s">
        <v>33</v>
      </c>
      <c r="L1011">
        <v>13</v>
      </c>
      <c r="M1011" s="2">
        <v>475</v>
      </c>
    </row>
    <row r="1012" spans="2:13" ht="12.75">
      <c r="B1012" s="281">
        <v>3000</v>
      </c>
      <c r="C1012" s="22" t="s">
        <v>0</v>
      </c>
      <c r="D1012" s="1" t="s">
        <v>1075</v>
      </c>
      <c r="E1012" s="1" t="s">
        <v>1090</v>
      </c>
      <c r="F1012" s="78" t="s">
        <v>1091</v>
      </c>
      <c r="G1012" s="37" t="s">
        <v>54</v>
      </c>
      <c r="H1012" s="7">
        <f t="shared" si="88"/>
        <v>-79500</v>
      </c>
      <c r="I1012" s="32">
        <v>6</v>
      </c>
      <c r="K1012" t="s">
        <v>33</v>
      </c>
      <c r="L1012">
        <v>13</v>
      </c>
      <c r="M1012" s="2">
        <v>475</v>
      </c>
    </row>
    <row r="1013" spans="2:13" ht="12.75">
      <c r="B1013" s="281">
        <v>3000</v>
      </c>
      <c r="C1013" s="22" t="s">
        <v>0</v>
      </c>
      <c r="D1013" s="1" t="s">
        <v>1075</v>
      </c>
      <c r="E1013" s="1" t="s">
        <v>1090</v>
      </c>
      <c r="F1013" s="78" t="s">
        <v>1094</v>
      </c>
      <c r="G1013" s="37" t="s">
        <v>56</v>
      </c>
      <c r="H1013" s="7">
        <f t="shared" si="88"/>
        <v>-82500</v>
      </c>
      <c r="I1013" s="32">
        <v>6</v>
      </c>
      <c r="K1013" t="s">
        <v>33</v>
      </c>
      <c r="L1013">
        <v>13</v>
      </c>
      <c r="M1013" s="2">
        <v>475</v>
      </c>
    </row>
    <row r="1014" spans="2:13" ht="12.75">
      <c r="B1014" s="281">
        <v>3000</v>
      </c>
      <c r="C1014" s="22" t="s">
        <v>0</v>
      </c>
      <c r="D1014" s="1" t="s">
        <v>1075</v>
      </c>
      <c r="E1014" s="1" t="s">
        <v>1090</v>
      </c>
      <c r="F1014" s="78" t="s">
        <v>1105</v>
      </c>
      <c r="G1014" s="37" t="s">
        <v>58</v>
      </c>
      <c r="H1014" s="7">
        <f t="shared" si="88"/>
        <v>-85500</v>
      </c>
      <c r="I1014" s="32">
        <v>6</v>
      </c>
      <c r="K1014" t="s">
        <v>33</v>
      </c>
      <c r="L1014">
        <v>13</v>
      </c>
      <c r="M1014" s="2">
        <v>475</v>
      </c>
    </row>
    <row r="1015" spans="2:13" ht="12.75">
      <c r="B1015" s="281">
        <v>8000</v>
      </c>
      <c r="C1015" s="22" t="s">
        <v>0</v>
      </c>
      <c r="D1015" s="1" t="s">
        <v>1075</v>
      </c>
      <c r="E1015" s="1" t="s">
        <v>977</v>
      </c>
      <c r="F1015" s="78" t="s">
        <v>1093</v>
      </c>
      <c r="G1015" s="37" t="s">
        <v>54</v>
      </c>
      <c r="H1015" s="7">
        <f t="shared" si="88"/>
        <v>-93500</v>
      </c>
      <c r="I1015" s="32">
        <v>16</v>
      </c>
      <c r="K1015" t="s">
        <v>33</v>
      </c>
      <c r="L1015">
        <v>13</v>
      </c>
      <c r="M1015" s="2">
        <v>475</v>
      </c>
    </row>
    <row r="1016" spans="2:13" ht="12.75">
      <c r="B1016" s="281">
        <v>8500</v>
      </c>
      <c r="C1016" s="22" t="s">
        <v>0</v>
      </c>
      <c r="D1016" s="1" t="s">
        <v>1075</v>
      </c>
      <c r="E1016" s="1" t="s">
        <v>977</v>
      </c>
      <c r="F1016" s="78" t="s">
        <v>1100</v>
      </c>
      <c r="G1016" s="37" t="s">
        <v>56</v>
      </c>
      <c r="H1016" s="7">
        <f t="shared" si="88"/>
        <v>-102000</v>
      </c>
      <c r="I1016" s="32">
        <v>17</v>
      </c>
      <c r="K1016" t="s">
        <v>33</v>
      </c>
      <c r="L1016">
        <v>13</v>
      </c>
      <c r="M1016" s="2">
        <v>475</v>
      </c>
    </row>
    <row r="1017" spans="2:13" ht="12.75">
      <c r="B1017" s="281">
        <v>10000</v>
      </c>
      <c r="C1017" s="22" t="s">
        <v>0</v>
      </c>
      <c r="D1017" s="1" t="s">
        <v>1075</v>
      </c>
      <c r="E1017" s="1" t="s">
        <v>977</v>
      </c>
      <c r="F1017" s="78" t="s">
        <v>1107</v>
      </c>
      <c r="G1017" s="37" t="s">
        <v>58</v>
      </c>
      <c r="H1017" s="7">
        <f t="shared" si="88"/>
        <v>-112000</v>
      </c>
      <c r="I1017" s="32">
        <v>20</v>
      </c>
      <c r="K1017" t="s">
        <v>33</v>
      </c>
      <c r="L1017">
        <v>13</v>
      </c>
      <c r="M1017" s="2">
        <v>475</v>
      </c>
    </row>
    <row r="1018" spans="2:13" ht="12.75">
      <c r="B1018" s="281">
        <v>1800</v>
      </c>
      <c r="C1018" s="1" t="s">
        <v>0</v>
      </c>
      <c r="D1018" s="22" t="s">
        <v>18</v>
      </c>
      <c r="E1018" s="1" t="s">
        <v>984</v>
      </c>
      <c r="F1018" s="78" t="s">
        <v>1109</v>
      </c>
      <c r="G1018" s="40" t="s">
        <v>54</v>
      </c>
      <c r="H1018" s="7">
        <f t="shared" si="88"/>
        <v>-113800</v>
      </c>
      <c r="I1018" s="32">
        <v>3.6</v>
      </c>
      <c r="K1018" s="25" t="s">
        <v>977</v>
      </c>
      <c r="L1018">
        <v>13</v>
      </c>
      <c r="M1018" s="2">
        <v>475</v>
      </c>
    </row>
    <row r="1019" spans="2:13" ht="12.75">
      <c r="B1019" s="281">
        <v>2100</v>
      </c>
      <c r="C1019" s="1" t="s">
        <v>0</v>
      </c>
      <c r="D1019" s="22" t="s">
        <v>18</v>
      </c>
      <c r="E1019" s="1" t="s">
        <v>984</v>
      </c>
      <c r="F1019" s="78" t="s">
        <v>1109</v>
      </c>
      <c r="G1019" s="40" t="s">
        <v>56</v>
      </c>
      <c r="H1019" s="7">
        <f t="shared" si="88"/>
        <v>-115900</v>
      </c>
      <c r="I1019" s="32">
        <v>4.2</v>
      </c>
      <c r="K1019" s="25" t="s">
        <v>977</v>
      </c>
      <c r="L1019">
        <v>13</v>
      </c>
      <c r="M1019" s="2">
        <v>475</v>
      </c>
    </row>
    <row r="1020" spans="2:13" ht="12.75">
      <c r="B1020" s="281">
        <v>4000</v>
      </c>
      <c r="C1020" s="22" t="s">
        <v>1220</v>
      </c>
      <c r="D1020" s="22" t="s">
        <v>1075</v>
      </c>
      <c r="E1020" s="1" t="s">
        <v>174</v>
      </c>
      <c r="F1020" s="271" t="s">
        <v>557</v>
      </c>
      <c r="G1020" s="40" t="s">
        <v>52</v>
      </c>
      <c r="H1020" s="7">
        <f t="shared" si="88"/>
        <v>-119900</v>
      </c>
      <c r="I1020" s="32">
        <f aca="true" t="shared" si="89" ref="I1020:I1049">+B1020/M1020</f>
        <v>8</v>
      </c>
      <c r="K1020" t="s">
        <v>501</v>
      </c>
      <c r="M1020" s="2">
        <v>500</v>
      </c>
    </row>
    <row r="1021" spans="2:13" ht="12.75">
      <c r="B1021" s="281">
        <v>3000</v>
      </c>
      <c r="C1021" s="22" t="s">
        <v>1220</v>
      </c>
      <c r="D1021" s="22" t="s">
        <v>1075</v>
      </c>
      <c r="E1021" s="1" t="s">
        <v>174</v>
      </c>
      <c r="F1021" s="271" t="s">
        <v>557</v>
      </c>
      <c r="G1021" s="40" t="s">
        <v>52</v>
      </c>
      <c r="H1021" s="7">
        <f t="shared" si="88"/>
        <v>-122900</v>
      </c>
      <c r="I1021" s="32">
        <f t="shared" si="89"/>
        <v>6</v>
      </c>
      <c r="K1021" t="s">
        <v>501</v>
      </c>
      <c r="M1021" s="2">
        <v>500</v>
      </c>
    </row>
    <row r="1022" spans="1:13" s="83" customFormat="1" ht="12.75">
      <c r="A1022" s="21"/>
      <c r="B1022" s="283">
        <f>SUM(B993:B1021)</f>
        <v>122900</v>
      </c>
      <c r="C1022" s="21" t="s">
        <v>0</v>
      </c>
      <c r="D1022" s="21"/>
      <c r="E1022" s="21"/>
      <c r="F1022" s="256"/>
      <c r="G1022" s="28"/>
      <c r="H1022" s="81">
        <v>0</v>
      </c>
      <c r="I1022" s="82">
        <f t="shared" si="89"/>
        <v>258.7368421052632</v>
      </c>
      <c r="M1022" s="2">
        <v>475</v>
      </c>
    </row>
    <row r="1023" spans="2:13" ht="12.75">
      <c r="B1023" s="281"/>
      <c r="D1023" s="22"/>
      <c r="H1023" s="7">
        <f aca="true" t="shared" si="90" ref="H1023:H1044">H1022-B1023</f>
        <v>0</v>
      </c>
      <c r="I1023" s="32">
        <f t="shared" si="89"/>
        <v>0</v>
      </c>
      <c r="M1023" s="2">
        <v>475</v>
      </c>
    </row>
    <row r="1024" spans="2:13" ht="12.75">
      <c r="B1024" s="281"/>
      <c r="D1024" s="22"/>
      <c r="H1024" s="7">
        <f t="shared" si="90"/>
        <v>0</v>
      </c>
      <c r="I1024" s="32">
        <f t="shared" si="89"/>
        <v>0</v>
      </c>
      <c r="M1024" s="2">
        <v>475</v>
      </c>
    </row>
    <row r="1025" spans="2:13" ht="12.75">
      <c r="B1025" s="281">
        <v>1000</v>
      </c>
      <c r="C1025" s="1" t="s">
        <v>1112</v>
      </c>
      <c r="D1025" s="22" t="s">
        <v>18</v>
      </c>
      <c r="E1025" s="1" t="s">
        <v>992</v>
      </c>
      <c r="F1025" s="78" t="s">
        <v>1109</v>
      </c>
      <c r="G1025" s="40" t="s">
        <v>54</v>
      </c>
      <c r="H1025" s="7">
        <f t="shared" si="90"/>
        <v>-1000</v>
      </c>
      <c r="I1025" s="32">
        <f t="shared" si="89"/>
        <v>2.1052631578947367</v>
      </c>
      <c r="K1025" s="25" t="s">
        <v>977</v>
      </c>
      <c r="L1025">
        <v>13</v>
      </c>
      <c r="M1025" s="2">
        <v>475</v>
      </c>
    </row>
    <row r="1026" spans="2:13" ht="12.75">
      <c r="B1026" s="281">
        <v>1000</v>
      </c>
      <c r="C1026" s="1" t="s">
        <v>1113</v>
      </c>
      <c r="D1026" s="22" t="s">
        <v>18</v>
      </c>
      <c r="E1026" s="1" t="s">
        <v>992</v>
      </c>
      <c r="F1026" s="78" t="s">
        <v>1114</v>
      </c>
      <c r="G1026" s="40" t="s">
        <v>54</v>
      </c>
      <c r="H1026" s="7">
        <f t="shared" si="90"/>
        <v>-2000</v>
      </c>
      <c r="I1026" s="32">
        <f t="shared" si="89"/>
        <v>2.1052631578947367</v>
      </c>
      <c r="K1026" s="25" t="s">
        <v>977</v>
      </c>
      <c r="L1026">
        <v>13</v>
      </c>
      <c r="M1026" s="2">
        <v>475</v>
      </c>
    </row>
    <row r="1027" spans="2:13" ht="12.75">
      <c r="B1027" s="281">
        <v>1600</v>
      </c>
      <c r="C1027" s="1" t="s">
        <v>1115</v>
      </c>
      <c r="D1027" s="22" t="s">
        <v>18</v>
      </c>
      <c r="E1027" s="1" t="s">
        <v>992</v>
      </c>
      <c r="F1027" s="78" t="s">
        <v>1109</v>
      </c>
      <c r="G1027" s="40" t="s">
        <v>54</v>
      </c>
      <c r="H1027" s="7">
        <f t="shared" si="90"/>
        <v>-3600</v>
      </c>
      <c r="I1027" s="32">
        <f t="shared" si="89"/>
        <v>3.3684210526315788</v>
      </c>
      <c r="K1027" s="25" t="s">
        <v>977</v>
      </c>
      <c r="L1027">
        <v>13</v>
      </c>
      <c r="M1027" s="2">
        <v>475</v>
      </c>
    </row>
    <row r="1028" spans="2:13" ht="12.75">
      <c r="B1028" s="281">
        <v>500</v>
      </c>
      <c r="C1028" s="1" t="s">
        <v>1116</v>
      </c>
      <c r="D1028" s="22" t="s">
        <v>18</v>
      </c>
      <c r="E1028" s="1" t="s">
        <v>992</v>
      </c>
      <c r="F1028" s="78" t="s">
        <v>1109</v>
      </c>
      <c r="G1028" s="40" t="s">
        <v>54</v>
      </c>
      <c r="H1028" s="7">
        <f t="shared" si="90"/>
        <v>-4100</v>
      </c>
      <c r="I1028" s="32">
        <f t="shared" si="89"/>
        <v>1.0526315789473684</v>
      </c>
      <c r="K1028" s="25" t="s">
        <v>977</v>
      </c>
      <c r="L1028">
        <v>13</v>
      </c>
      <c r="M1028" s="2">
        <v>475</v>
      </c>
    </row>
    <row r="1029" spans="2:13" ht="12.75">
      <c r="B1029" s="282">
        <v>1000</v>
      </c>
      <c r="C1029" s="1" t="s">
        <v>1117</v>
      </c>
      <c r="D1029" s="22" t="s">
        <v>18</v>
      </c>
      <c r="E1029" s="1" t="s">
        <v>721</v>
      </c>
      <c r="F1029" s="78" t="s">
        <v>1118</v>
      </c>
      <c r="G1029" s="41" t="s">
        <v>54</v>
      </c>
      <c r="H1029" s="7">
        <f t="shared" si="90"/>
        <v>-5100</v>
      </c>
      <c r="I1029" s="32">
        <f t="shared" si="89"/>
        <v>2.1052631578947367</v>
      </c>
      <c r="K1029" t="s">
        <v>1119</v>
      </c>
      <c r="L1029">
        <v>13</v>
      </c>
      <c r="M1029" s="2">
        <v>475</v>
      </c>
    </row>
    <row r="1030" spans="2:13" ht="12.75">
      <c r="B1030" s="282">
        <v>4000</v>
      </c>
      <c r="C1030" s="43" t="s">
        <v>1120</v>
      </c>
      <c r="D1030" s="22" t="s">
        <v>1075</v>
      </c>
      <c r="E1030" s="43" t="s">
        <v>721</v>
      </c>
      <c r="F1030" s="78" t="s">
        <v>1118</v>
      </c>
      <c r="G1030" s="41" t="s">
        <v>54</v>
      </c>
      <c r="H1030" s="7">
        <f t="shared" si="90"/>
        <v>-9100</v>
      </c>
      <c r="I1030" s="32">
        <f t="shared" si="89"/>
        <v>8.421052631578947</v>
      </c>
      <c r="K1030" t="s">
        <v>1119</v>
      </c>
      <c r="L1030">
        <v>13</v>
      </c>
      <c r="M1030" s="2">
        <v>475</v>
      </c>
    </row>
    <row r="1031" spans="2:13" ht="12.75">
      <c r="B1031" s="282">
        <v>3000</v>
      </c>
      <c r="C1031" s="22" t="s">
        <v>1121</v>
      </c>
      <c r="D1031" s="22" t="s">
        <v>1075</v>
      </c>
      <c r="E1031" s="45" t="s">
        <v>721</v>
      </c>
      <c r="F1031" s="78" t="s">
        <v>1118</v>
      </c>
      <c r="G1031" s="46" t="s">
        <v>54</v>
      </c>
      <c r="H1031" s="7">
        <f t="shared" si="90"/>
        <v>-12100</v>
      </c>
      <c r="I1031" s="32">
        <f t="shared" si="89"/>
        <v>6.315789473684211</v>
      </c>
      <c r="K1031" t="s">
        <v>1119</v>
      </c>
      <c r="L1031">
        <v>13</v>
      </c>
      <c r="M1031" s="2">
        <v>475</v>
      </c>
    </row>
    <row r="1032" spans="2:13" ht="12.75">
      <c r="B1032" s="282">
        <v>5000</v>
      </c>
      <c r="C1032" s="22" t="s">
        <v>1190</v>
      </c>
      <c r="D1032" s="22" t="s">
        <v>1075</v>
      </c>
      <c r="E1032" s="22" t="s">
        <v>721</v>
      </c>
      <c r="F1032" s="78" t="s">
        <v>1118</v>
      </c>
      <c r="G1032" s="40" t="s">
        <v>54</v>
      </c>
      <c r="H1032" s="7">
        <f t="shared" si="90"/>
        <v>-17100</v>
      </c>
      <c r="I1032" s="32">
        <f t="shared" si="89"/>
        <v>10.526315789473685</v>
      </c>
      <c r="K1032" t="s">
        <v>1119</v>
      </c>
      <c r="L1032">
        <v>13</v>
      </c>
      <c r="M1032" s="2">
        <v>475</v>
      </c>
    </row>
    <row r="1033" spans="2:13" ht="12.75">
      <c r="B1033" s="281">
        <v>31000</v>
      </c>
      <c r="C1033" s="1" t="s">
        <v>1122</v>
      </c>
      <c r="D1033" s="22" t="s">
        <v>18</v>
      </c>
      <c r="E1033" s="1" t="s">
        <v>992</v>
      </c>
      <c r="F1033" s="78" t="s">
        <v>1123</v>
      </c>
      <c r="G1033" s="40" t="s">
        <v>56</v>
      </c>
      <c r="H1033" s="7">
        <f t="shared" si="90"/>
        <v>-48100</v>
      </c>
      <c r="I1033" s="32">
        <f t="shared" si="89"/>
        <v>65.26315789473684</v>
      </c>
      <c r="K1033" s="25" t="s">
        <v>977</v>
      </c>
      <c r="L1033">
        <v>13</v>
      </c>
      <c r="M1033" s="2">
        <v>475</v>
      </c>
    </row>
    <row r="1034" spans="1:13" s="83" customFormat="1" ht="12.75">
      <c r="A1034" s="1"/>
      <c r="B1034" s="281">
        <v>1200</v>
      </c>
      <c r="C1034" s="1" t="s">
        <v>1115</v>
      </c>
      <c r="D1034" s="22" t="s">
        <v>18</v>
      </c>
      <c r="E1034" s="1" t="s">
        <v>992</v>
      </c>
      <c r="F1034" s="78" t="s">
        <v>1109</v>
      </c>
      <c r="G1034" s="40" t="s">
        <v>56</v>
      </c>
      <c r="H1034" s="7">
        <f t="shared" si="90"/>
        <v>-49300</v>
      </c>
      <c r="I1034" s="32">
        <f t="shared" si="89"/>
        <v>2.526315789473684</v>
      </c>
      <c r="J1034"/>
      <c r="K1034" s="25" t="s">
        <v>977</v>
      </c>
      <c r="L1034">
        <v>13</v>
      </c>
      <c r="M1034" s="2">
        <v>475</v>
      </c>
    </row>
    <row r="1035" spans="2:13" ht="12.75">
      <c r="B1035" s="280">
        <v>2000</v>
      </c>
      <c r="C1035" s="1" t="s">
        <v>1124</v>
      </c>
      <c r="D1035" s="22" t="s">
        <v>1075</v>
      </c>
      <c r="E1035" s="1" t="s">
        <v>721</v>
      </c>
      <c r="F1035" s="78" t="s">
        <v>1118</v>
      </c>
      <c r="G1035" s="40" t="s">
        <v>56</v>
      </c>
      <c r="H1035" s="7">
        <f t="shared" si="90"/>
        <v>-51300</v>
      </c>
      <c r="I1035" s="32">
        <f t="shared" si="89"/>
        <v>4.2105263157894735</v>
      </c>
      <c r="K1035" t="s">
        <v>1119</v>
      </c>
      <c r="L1035">
        <v>13</v>
      </c>
      <c r="M1035" s="2">
        <v>475</v>
      </c>
    </row>
    <row r="1036" spans="2:13" ht="12.75">
      <c r="B1036" s="280">
        <v>500</v>
      </c>
      <c r="C1036" s="1" t="s">
        <v>1116</v>
      </c>
      <c r="D1036" s="22" t="s">
        <v>18</v>
      </c>
      <c r="E1036" s="1" t="s">
        <v>992</v>
      </c>
      <c r="F1036" s="78" t="s">
        <v>1109</v>
      </c>
      <c r="G1036" s="40" t="s">
        <v>58</v>
      </c>
      <c r="H1036" s="7">
        <f t="shared" si="90"/>
        <v>-51800</v>
      </c>
      <c r="I1036" s="32">
        <f t="shared" si="89"/>
        <v>1.0526315789473684</v>
      </c>
      <c r="K1036" s="25" t="s">
        <v>977</v>
      </c>
      <c r="L1036">
        <v>13</v>
      </c>
      <c r="M1036" s="2">
        <v>475</v>
      </c>
    </row>
    <row r="1037" spans="2:13" ht="12.75">
      <c r="B1037" s="281">
        <v>20450</v>
      </c>
      <c r="C1037" s="1" t="s">
        <v>1122</v>
      </c>
      <c r="D1037" s="22" t="s">
        <v>18</v>
      </c>
      <c r="E1037" s="1" t="s">
        <v>992</v>
      </c>
      <c r="F1037" s="78" t="s">
        <v>1125</v>
      </c>
      <c r="G1037" s="40" t="s">
        <v>58</v>
      </c>
      <c r="H1037" s="7">
        <f t="shared" si="90"/>
        <v>-72250</v>
      </c>
      <c r="I1037" s="32">
        <f t="shared" si="89"/>
        <v>43.05263157894737</v>
      </c>
      <c r="K1037" s="25" t="s">
        <v>977</v>
      </c>
      <c r="L1037">
        <v>13</v>
      </c>
      <c r="M1037" s="2">
        <v>475</v>
      </c>
    </row>
    <row r="1038" spans="2:13" ht="12.75">
      <c r="B1038" s="281">
        <v>165000</v>
      </c>
      <c r="C1038" s="1" t="s">
        <v>1126</v>
      </c>
      <c r="D1038" s="22" t="s">
        <v>18</v>
      </c>
      <c r="E1038" s="1" t="s">
        <v>992</v>
      </c>
      <c r="F1038" s="78" t="s">
        <v>1127</v>
      </c>
      <c r="G1038" s="40" t="s">
        <v>58</v>
      </c>
      <c r="H1038" s="7">
        <f t="shared" si="90"/>
        <v>-237250</v>
      </c>
      <c r="I1038" s="32">
        <f t="shared" si="89"/>
        <v>347.36842105263156</v>
      </c>
      <c r="K1038" s="25" t="s">
        <v>977</v>
      </c>
      <c r="L1038">
        <v>13</v>
      </c>
      <c r="M1038" s="2">
        <v>475</v>
      </c>
    </row>
    <row r="1039" spans="2:13" ht="12.75">
      <c r="B1039" s="282">
        <v>200000</v>
      </c>
      <c r="C1039" s="43" t="s">
        <v>1211</v>
      </c>
      <c r="D1039" s="22" t="s">
        <v>18</v>
      </c>
      <c r="E1039" s="43" t="s">
        <v>759</v>
      </c>
      <c r="F1039" s="37" t="s">
        <v>1212</v>
      </c>
      <c r="G1039" s="41" t="s">
        <v>54</v>
      </c>
      <c r="H1039" s="7">
        <f t="shared" si="90"/>
        <v>-437250</v>
      </c>
      <c r="I1039" s="32">
        <f t="shared" si="89"/>
        <v>400</v>
      </c>
      <c r="M1039" s="2">
        <v>500</v>
      </c>
    </row>
    <row r="1040" spans="2:13" ht="12.75">
      <c r="B1040" s="282">
        <v>20000</v>
      </c>
      <c r="C1040" s="22" t="s">
        <v>1213</v>
      </c>
      <c r="D1040" s="22" t="s">
        <v>18</v>
      </c>
      <c r="E1040" s="45" t="s">
        <v>759</v>
      </c>
      <c r="F1040" s="37" t="s">
        <v>1214</v>
      </c>
      <c r="G1040" s="46" t="s">
        <v>54</v>
      </c>
      <c r="H1040" s="7">
        <f t="shared" si="90"/>
        <v>-457250</v>
      </c>
      <c r="I1040" s="32">
        <f t="shared" si="89"/>
        <v>40</v>
      </c>
      <c r="M1040" s="2">
        <v>500</v>
      </c>
    </row>
    <row r="1041" spans="2:13" ht="12.75">
      <c r="B1041" s="282">
        <v>3000</v>
      </c>
      <c r="C1041" s="22" t="s">
        <v>1215</v>
      </c>
      <c r="D1041" s="22" t="s">
        <v>18</v>
      </c>
      <c r="E1041" s="22" t="s">
        <v>759</v>
      </c>
      <c r="F1041" s="37" t="s">
        <v>1216</v>
      </c>
      <c r="G1041" s="40" t="s">
        <v>54</v>
      </c>
      <c r="H1041" s="7">
        <f t="shared" si="90"/>
        <v>-460250</v>
      </c>
      <c r="I1041" s="32">
        <f t="shared" si="89"/>
        <v>6</v>
      </c>
      <c r="M1041" s="2">
        <v>500</v>
      </c>
    </row>
    <row r="1042" spans="2:13" ht="12.75">
      <c r="B1042" s="281">
        <v>500</v>
      </c>
      <c r="C1042" s="1" t="s">
        <v>1217</v>
      </c>
      <c r="D1042" s="22" t="s">
        <v>18</v>
      </c>
      <c r="E1042" s="1" t="s">
        <v>759</v>
      </c>
      <c r="F1042" s="37" t="s">
        <v>1216</v>
      </c>
      <c r="G1042" s="37" t="s">
        <v>54</v>
      </c>
      <c r="H1042" s="7">
        <f t="shared" si="90"/>
        <v>-460750</v>
      </c>
      <c r="I1042" s="32">
        <f t="shared" si="89"/>
        <v>1</v>
      </c>
      <c r="M1042" s="2">
        <v>500</v>
      </c>
    </row>
    <row r="1043" spans="2:14" ht="12.75">
      <c r="B1043" s="284">
        <v>3000</v>
      </c>
      <c r="C1043" s="48" t="s">
        <v>1215</v>
      </c>
      <c r="D1043" s="22" t="s">
        <v>18</v>
      </c>
      <c r="E1043" s="48" t="s">
        <v>759</v>
      </c>
      <c r="F1043" s="37" t="s">
        <v>1216</v>
      </c>
      <c r="G1043" s="37" t="s">
        <v>56</v>
      </c>
      <c r="H1043" s="7">
        <f t="shared" si="90"/>
        <v>-463750</v>
      </c>
      <c r="I1043" s="32">
        <f t="shared" si="89"/>
        <v>6</v>
      </c>
      <c r="J1043" s="47"/>
      <c r="K1043" s="47"/>
      <c r="L1043" s="47"/>
      <c r="M1043" s="2">
        <v>500</v>
      </c>
      <c r="N1043" s="49"/>
    </row>
    <row r="1044" spans="2:13" ht="12.75">
      <c r="B1044" s="281">
        <v>500</v>
      </c>
      <c r="C1044" s="1" t="s">
        <v>1217</v>
      </c>
      <c r="D1044" s="22" t="s">
        <v>18</v>
      </c>
      <c r="E1044" s="1" t="s">
        <v>759</v>
      </c>
      <c r="F1044" s="37" t="s">
        <v>1216</v>
      </c>
      <c r="G1044" s="37" t="s">
        <v>56</v>
      </c>
      <c r="H1044" s="7">
        <f t="shared" si="90"/>
        <v>-464250</v>
      </c>
      <c r="I1044" s="32">
        <f t="shared" si="89"/>
        <v>1</v>
      </c>
      <c r="M1044" s="2">
        <v>500</v>
      </c>
    </row>
    <row r="1045" spans="1:13" ht="12.75">
      <c r="A1045" s="21"/>
      <c r="B1045" s="81">
        <f>SUM(B1025:B1044)</f>
        <v>464250</v>
      </c>
      <c r="C1045" s="21" t="s">
        <v>708</v>
      </c>
      <c r="D1045" s="21"/>
      <c r="E1045" s="21"/>
      <c r="F1045" s="256"/>
      <c r="G1045" s="28"/>
      <c r="H1045" s="81">
        <v>0</v>
      </c>
      <c r="I1045" s="82">
        <f t="shared" si="89"/>
        <v>977.3684210526316</v>
      </c>
      <c r="J1045" s="83"/>
      <c r="K1045" s="83"/>
      <c r="L1045" s="83"/>
      <c r="M1045" s="2">
        <v>475</v>
      </c>
    </row>
    <row r="1046" spans="4:13" ht="12.75">
      <c r="D1046" s="22"/>
      <c r="H1046" s="7">
        <f aca="true" t="shared" si="91" ref="H1046:H1068">H1045-B1046</f>
        <v>0</v>
      </c>
      <c r="I1046" s="32">
        <f t="shared" si="89"/>
        <v>0</v>
      </c>
      <c r="J1046" s="39"/>
      <c r="M1046" s="2">
        <v>475</v>
      </c>
    </row>
    <row r="1047" spans="2:13" ht="12.75">
      <c r="B1047" s="39"/>
      <c r="D1047" s="22"/>
      <c r="H1047" s="7">
        <f t="shared" si="91"/>
        <v>0</v>
      </c>
      <c r="I1047" s="32">
        <f t="shared" si="89"/>
        <v>0</v>
      </c>
      <c r="M1047" s="2">
        <v>475</v>
      </c>
    </row>
    <row r="1048" spans="2:13" ht="12.75">
      <c r="B1048" s="201">
        <v>2000</v>
      </c>
      <c r="C1048" s="1" t="s">
        <v>1128</v>
      </c>
      <c r="D1048" s="22" t="s">
        <v>18</v>
      </c>
      <c r="E1048" s="1" t="s">
        <v>709</v>
      </c>
      <c r="F1048" s="78" t="s">
        <v>1109</v>
      </c>
      <c r="G1048" s="37" t="s">
        <v>1110</v>
      </c>
      <c r="H1048" s="7">
        <f t="shared" si="91"/>
        <v>-2000</v>
      </c>
      <c r="I1048" s="32">
        <f t="shared" si="89"/>
        <v>4.2105263157894735</v>
      </c>
      <c r="K1048" s="25" t="s">
        <v>977</v>
      </c>
      <c r="L1048">
        <v>13</v>
      </c>
      <c r="M1048" s="2">
        <v>475</v>
      </c>
    </row>
    <row r="1049" spans="2:13" ht="12.75">
      <c r="B1049" s="201">
        <v>2000</v>
      </c>
      <c r="C1049" s="22" t="s">
        <v>560</v>
      </c>
      <c r="D1049" s="22" t="s">
        <v>1075</v>
      </c>
      <c r="E1049" s="1" t="s">
        <v>709</v>
      </c>
      <c r="F1049" s="78" t="s">
        <v>1118</v>
      </c>
      <c r="G1049" s="40" t="s">
        <v>54</v>
      </c>
      <c r="H1049" s="7">
        <f t="shared" si="91"/>
        <v>-4000</v>
      </c>
      <c r="I1049" s="32">
        <f t="shared" si="89"/>
        <v>4.2105263157894735</v>
      </c>
      <c r="K1049" t="s">
        <v>1119</v>
      </c>
      <c r="L1049">
        <v>13</v>
      </c>
      <c r="M1049" s="2">
        <v>475</v>
      </c>
    </row>
    <row r="1050" spans="1:13" s="25" customFormat="1" ht="12.75">
      <c r="A1050" s="22"/>
      <c r="B1050" s="279">
        <v>800</v>
      </c>
      <c r="C1050" s="48" t="s">
        <v>560</v>
      </c>
      <c r="D1050" s="22" t="s">
        <v>1075</v>
      </c>
      <c r="E1050" s="48" t="s">
        <v>709</v>
      </c>
      <c r="F1050" s="241" t="s">
        <v>1118</v>
      </c>
      <c r="G1050" s="40" t="s">
        <v>56</v>
      </c>
      <c r="H1050" s="7">
        <f t="shared" si="91"/>
        <v>-4800</v>
      </c>
      <c r="I1050" s="174">
        <v>1.6</v>
      </c>
      <c r="J1050" s="48"/>
      <c r="K1050" s="25" t="s">
        <v>1119</v>
      </c>
      <c r="L1050" s="25">
        <v>13</v>
      </c>
      <c r="M1050" s="2">
        <v>475</v>
      </c>
    </row>
    <row r="1051" spans="2:13" ht="12.75">
      <c r="B1051" s="201">
        <v>1800</v>
      </c>
      <c r="C1051" s="43" t="s">
        <v>560</v>
      </c>
      <c r="D1051" s="22" t="s">
        <v>18</v>
      </c>
      <c r="E1051" s="43" t="s">
        <v>709</v>
      </c>
      <c r="F1051" s="78" t="s">
        <v>1129</v>
      </c>
      <c r="G1051" s="41" t="s">
        <v>54</v>
      </c>
      <c r="H1051" s="39">
        <f t="shared" si="91"/>
        <v>-6600</v>
      </c>
      <c r="I1051" s="32">
        <v>3.6</v>
      </c>
      <c r="K1051" t="s">
        <v>894</v>
      </c>
      <c r="L1051">
        <v>13</v>
      </c>
      <c r="M1051" s="2">
        <v>475</v>
      </c>
    </row>
    <row r="1052" spans="2:13" ht="12.75">
      <c r="B1052" s="280">
        <v>1400</v>
      </c>
      <c r="C1052" s="22" t="s">
        <v>560</v>
      </c>
      <c r="D1052" s="22" t="s">
        <v>18</v>
      </c>
      <c r="E1052" s="1" t="s">
        <v>709</v>
      </c>
      <c r="F1052" s="78" t="s">
        <v>1129</v>
      </c>
      <c r="G1052" s="37" t="s">
        <v>56</v>
      </c>
      <c r="H1052" s="39">
        <f t="shared" si="91"/>
        <v>-8000</v>
      </c>
      <c r="I1052" s="32">
        <v>2.8</v>
      </c>
      <c r="K1052" t="s">
        <v>894</v>
      </c>
      <c r="L1052">
        <v>13</v>
      </c>
      <c r="M1052" s="2">
        <v>475</v>
      </c>
    </row>
    <row r="1053" spans="1:13" s="53" customFormat="1" ht="12.75">
      <c r="A1053" s="1"/>
      <c r="B1053" s="280">
        <v>1400</v>
      </c>
      <c r="C1053" s="1" t="s">
        <v>560</v>
      </c>
      <c r="D1053" s="22" t="s">
        <v>18</v>
      </c>
      <c r="E1053" s="1" t="s">
        <v>709</v>
      </c>
      <c r="F1053" s="78" t="s">
        <v>1129</v>
      </c>
      <c r="G1053" s="37" t="s">
        <v>58</v>
      </c>
      <c r="H1053" s="7">
        <f t="shared" si="91"/>
        <v>-9400</v>
      </c>
      <c r="I1053" s="32">
        <v>2.8</v>
      </c>
      <c r="J1053"/>
      <c r="K1053" t="s">
        <v>894</v>
      </c>
      <c r="L1053">
        <v>13</v>
      </c>
      <c r="M1053" s="2">
        <v>475</v>
      </c>
    </row>
    <row r="1054" spans="2:13" ht="12.75">
      <c r="B1054" s="201">
        <v>1400</v>
      </c>
      <c r="C1054" s="43" t="s">
        <v>560</v>
      </c>
      <c r="D1054" s="22" t="s">
        <v>18</v>
      </c>
      <c r="E1054" s="43" t="s">
        <v>709</v>
      </c>
      <c r="F1054" s="78" t="s">
        <v>1130</v>
      </c>
      <c r="G1054" s="41" t="s">
        <v>54</v>
      </c>
      <c r="H1054" s="7">
        <f t="shared" si="91"/>
        <v>-10800</v>
      </c>
      <c r="I1054" s="32">
        <v>2.8</v>
      </c>
      <c r="K1054" t="s">
        <v>894</v>
      </c>
      <c r="L1054">
        <v>13</v>
      </c>
      <c r="M1054" s="2">
        <v>475</v>
      </c>
    </row>
    <row r="1055" spans="2:13" ht="12.75">
      <c r="B1055" s="280">
        <v>1200</v>
      </c>
      <c r="C1055" s="22" t="s">
        <v>560</v>
      </c>
      <c r="D1055" s="22" t="s">
        <v>18</v>
      </c>
      <c r="E1055" s="1" t="s">
        <v>709</v>
      </c>
      <c r="F1055" s="78" t="s">
        <v>1130</v>
      </c>
      <c r="G1055" s="37" t="s">
        <v>56</v>
      </c>
      <c r="H1055" s="7">
        <f t="shared" si="91"/>
        <v>-12000</v>
      </c>
      <c r="I1055" s="32">
        <v>2.4</v>
      </c>
      <c r="K1055" t="s">
        <v>894</v>
      </c>
      <c r="L1055">
        <v>13</v>
      </c>
      <c r="M1055" s="2">
        <v>475</v>
      </c>
    </row>
    <row r="1056" spans="2:13" ht="12.75">
      <c r="B1056" s="280">
        <v>1200</v>
      </c>
      <c r="C1056" s="1" t="s">
        <v>560</v>
      </c>
      <c r="D1056" s="22" t="s">
        <v>18</v>
      </c>
      <c r="E1056" s="1" t="s">
        <v>709</v>
      </c>
      <c r="F1056" s="78" t="s">
        <v>1130</v>
      </c>
      <c r="G1056" s="37" t="s">
        <v>58</v>
      </c>
      <c r="H1056" s="7">
        <f t="shared" si="91"/>
        <v>-13200</v>
      </c>
      <c r="I1056" s="32">
        <v>2.4</v>
      </c>
      <c r="K1056" t="s">
        <v>894</v>
      </c>
      <c r="L1056">
        <v>13</v>
      </c>
      <c r="M1056" s="2">
        <v>475</v>
      </c>
    </row>
    <row r="1057" spans="2:13" ht="12.75">
      <c r="B1057" s="201">
        <v>1400</v>
      </c>
      <c r="C1057" s="43" t="s">
        <v>560</v>
      </c>
      <c r="D1057" s="22" t="s">
        <v>18</v>
      </c>
      <c r="E1057" s="43" t="s">
        <v>709</v>
      </c>
      <c r="F1057" s="78" t="s">
        <v>1131</v>
      </c>
      <c r="G1057" s="41" t="s">
        <v>54</v>
      </c>
      <c r="H1057" s="7">
        <f t="shared" si="91"/>
        <v>-14600</v>
      </c>
      <c r="I1057" s="32">
        <v>2.8</v>
      </c>
      <c r="K1057" t="s">
        <v>894</v>
      </c>
      <c r="L1057">
        <v>13</v>
      </c>
      <c r="M1057" s="2">
        <v>475</v>
      </c>
    </row>
    <row r="1058" spans="2:13" ht="12.75">
      <c r="B1058" s="280">
        <v>1200</v>
      </c>
      <c r="C1058" s="22" t="s">
        <v>560</v>
      </c>
      <c r="D1058" s="22" t="s">
        <v>18</v>
      </c>
      <c r="E1058" s="1" t="s">
        <v>709</v>
      </c>
      <c r="F1058" s="78" t="s">
        <v>1131</v>
      </c>
      <c r="G1058" s="37" t="s">
        <v>56</v>
      </c>
      <c r="H1058" s="7">
        <f t="shared" si="91"/>
        <v>-15800</v>
      </c>
      <c r="I1058" s="32">
        <v>2.4</v>
      </c>
      <c r="K1058" t="s">
        <v>894</v>
      </c>
      <c r="L1058">
        <v>13</v>
      </c>
      <c r="M1058" s="2">
        <v>475</v>
      </c>
    </row>
    <row r="1059" spans="2:13" ht="12.75">
      <c r="B1059" s="280">
        <v>1200</v>
      </c>
      <c r="C1059" s="1" t="s">
        <v>560</v>
      </c>
      <c r="D1059" s="22" t="s">
        <v>18</v>
      </c>
      <c r="E1059" s="1" t="s">
        <v>709</v>
      </c>
      <c r="F1059" s="78" t="s">
        <v>1131</v>
      </c>
      <c r="G1059" s="37" t="s">
        <v>58</v>
      </c>
      <c r="H1059" s="7">
        <f t="shared" si="91"/>
        <v>-17000</v>
      </c>
      <c r="I1059" s="32">
        <v>2.4</v>
      </c>
      <c r="K1059" t="s">
        <v>894</v>
      </c>
      <c r="L1059">
        <v>13</v>
      </c>
      <c r="M1059" s="2">
        <v>475</v>
      </c>
    </row>
    <row r="1060" spans="2:13" ht="12.75">
      <c r="B1060" s="201">
        <v>1800</v>
      </c>
      <c r="C1060" s="43" t="s">
        <v>560</v>
      </c>
      <c r="D1060" s="22" t="s">
        <v>18</v>
      </c>
      <c r="E1060" s="43" t="s">
        <v>709</v>
      </c>
      <c r="F1060" s="78" t="s">
        <v>1132</v>
      </c>
      <c r="G1060" s="41" t="s">
        <v>54</v>
      </c>
      <c r="H1060" s="7">
        <f t="shared" si="91"/>
        <v>-18800</v>
      </c>
      <c r="I1060" s="32">
        <v>3.6</v>
      </c>
      <c r="K1060" t="s">
        <v>894</v>
      </c>
      <c r="L1060">
        <v>13</v>
      </c>
      <c r="M1060" s="2">
        <v>475</v>
      </c>
    </row>
    <row r="1061" spans="2:13" ht="12.75">
      <c r="B1061" s="280">
        <v>1200</v>
      </c>
      <c r="C1061" s="22" t="s">
        <v>560</v>
      </c>
      <c r="D1061" s="22" t="s">
        <v>18</v>
      </c>
      <c r="E1061" s="1" t="s">
        <v>709</v>
      </c>
      <c r="F1061" s="78" t="s">
        <v>1132</v>
      </c>
      <c r="G1061" s="37" t="s">
        <v>56</v>
      </c>
      <c r="H1061" s="7">
        <f t="shared" si="91"/>
        <v>-20000</v>
      </c>
      <c r="I1061" s="32">
        <v>2.4</v>
      </c>
      <c r="K1061" t="s">
        <v>894</v>
      </c>
      <c r="L1061">
        <v>13</v>
      </c>
      <c r="M1061" s="2">
        <v>475</v>
      </c>
    </row>
    <row r="1062" spans="2:13" ht="12.75">
      <c r="B1062" s="280">
        <v>1400</v>
      </c>
      <c r="C1062" s="1" t="s">
        <v>560</v>
      </c>
      <c r="D1062" s="22" t="s">
        <v>18</v>
      </c>
      <c r="E1062" s="1" t="s">
        <v>709</v>
      </c>
      <c r="F1062" s="78" t="s">
        <v>1132</v>
      </c>
      <c r="G1062" s="37" t="s">
        <v>58</v>
      </c>
      <c r="H1062" s="7">
        <f t="shared" si="91"/>
        <v>-21400</v>
      </c>
      <c r="I1062" s="32">
        <v>2.8</v>
      </c>
      <c r="K1062" t="s">
        <v>894</v>
      </c>
      <c r="L1062">
        <v>13</v>
      </c>
      <c r="M1062" s="2">
        <v>475</v>
      </c>
    </row>
    <row r="1063" spans="2:13" ht="12.75">
      <c r="B1063" s="201">
        <v>1500</v>
      </c>
      <c r="C1063" s="43" t="s">
        <v>560</v>
      </c>
      <c r="D1063" s="22" t="s">
        <v>18</v>
      </c>
      <c r="E1063" s="43" t="s">
        <v>709</v>
      </c>
      <c r="F1063" s="78" t="s">
        <v>1133</v>
      </c>
      <c r="G1063" s="41" t="s">
        <v>54</v>
      </c>
      <c r="H1063" s="7">
        <f t="shared" si="91"/>
        <v>-22900</v>
      </c>
      <c r="I1063" s="32">
        <v>3</v>
      </c>
      <c r="K1063" t="s">
        <v>1134</v>
      </c>
      <c r="L1063">
        <v>13</v>
      </c>
      <c r="M1063" s="2">
        <v>475</v>
      </c>
    </row>
    <row r="1064" spans="1:13" s="83" customFormat="1" ht="12.75">
      <c r="A1064" s="1"/>
      <c r="B1064" s="280">
        <v>1500</v>
      </c>
      <c r="C1064" s="22" t="s">
        <v>560</v>
      </c>
      <c r="D1064" s="22" t="s">
        <v>18</v>
      </c>
      <c r="E1064" s="1" t="s">
        <v>709</v>
      </c>
      <c r="F1064" s="78" t="s">
        <v>1133</v>
      </c>
      <c r="G1064" s="37" t="s">
        <v>56</v>
      </c>
      <c r="H1064" s="7">
        <f t="shared" si="91"/>
        <v>-24400</v>
      </c>
      <c r="I1064" s="32">
        <v>3</v>
      </c>
      <c r="J1064"/>
      <c r="K1064" t="s">
        <v>1134</v>
      </c>
      <c r="L1064">
        <v>13</v>
      </c>
      <c r="M1064" s="2">
        <v>475</v>
      </c>
    </row>
    <row r="1065" spans="2:13" ht="12.75">
      <c r="B1065" s="280">
        <v>1500</v>
      </c>
      <c r="C1065" s="48" t="s">
        <v>560</v>
      </c>
      <c r="D1065" s="22" t="s">
        <v>18</v>
      </c>
      <c r="E1065" s="48" t="s">
        <v>709</v>
      </c>
      <c r="F1065" s="78" t="s">
        <v>1133</v>
      </c>
      <c r="G1065" s="37" t="s">
        <v>58</v>
      </c>
      <c r="H1065" s="7">
        <f t="shared" si="91"/>
        <v>-25900</v>
      </c>
      <c r="I1065" s="32">
        <v>3</v>
      </c>
      <c r="J1065" s="47"/>
      <c r="K1065" t="s">
        <v>1134</v>
      </c>
      <c r="L1065">
        <v>13</v>
      </c>
      <c r="M1065" s="2">
        <v>475</v>
      </c>
    </row>
    <row r="1066" spans="2:13" ht="12.75">
      <c r="B1066" s="201">
        <v>1500</v>
      </c>
      <c r="C1066" s="43" t="s">
        <v>560</v>
      </c>
      <c r="D1066" s="22" t="s">
        <v>18</v>
      </c>
      <c r="E1066" s="43" t="s">
        <v>709</v>
      </c>
      <c r="F1066" s="78" t="s">
        <v>1135</v>
      </c>
      <c r="G1066" s="41" t="s">
        <v>54</v>
      </c>
      <c r="H1066" s="7">
        <f t="shared" si="91"/>
        <v>-27400</v>
      </c>
      <c r="I1066" s="32">
        <v>3</v>
      </c>
      <c r="K1066" t="s">
        <v>1134</v>
      </c>
      <c r="L1066">
        <v>13</v>
      </c>
      <c r="M1066" s="2">
        <v>475</v>
      </c>
    </row>
    <row r="1067" spans="2:13" ht="12.75">
      <c r="B1067" s="280">
        <v>1500</v>
      </c>
      <c r="C1067" s="22" t="s">
        <v>560</v>
      </c>
      <c r="D1067" s="22" t="s">
        <v>18</v>
      </c>
      <c r="E1067" s="1" t="s">
        <v>709</v>
      </c>
      <c r="F1067" s="78" t="s">
        <v>1135</v>
      </c>
      <c r="G1067" s="37" t="s">
        <v>56</v>
      </c>
      <c r="H1067" s="7">
        <f t="shared" si="91"/>
        <v>-28900</v>
      </c>
      <c r="I1067" s="32">
        <v>3</v>
      </c>
      <c r="K1067" t="s">
        <v>1134</v>
      </c>
      <c r="L1067">
        <v>13</v>
      </c>
      <c r="M1067" s="2">
        <v>475</v>
      </c>
    </row>
    <row r="1068" spans="2:13" ht="12.75">
      <c r="B1068" s="280">
        <v>1500</v>
      </c>
      <c r="C1068" s="48" t="s">
        <v>560</v>
      </c>
      <c r="D1068" s="22" t="s">
        <v>18</v>
      </c>
      <c r="E1068" s="48" t="s">
        <v>709</v>
      </c>
      <c r="F1068" s="78" t="s">
        <v>1135</v>
      </c>
      <c r="G1068" s="37" t="s">
        <v>58</v>
      </c>
      <c r="H1068" s="7">
        <f t="shared" si="91"/>
        <v>-30400</v>
      </c>
      <c r="I1068" s="32">
        <v>3</v>
      </c>
      <c r="J1068" s="47"/>
      <c r="K1068" t="s">
        <v>1134</v>
      </c>
      <c r="L1068">
        <v>13</v>
      </c>
      <c r="M1068" s="2">
        <v>475</v>
      </c>
    </row>
    <row r="1069" spans="1:13" ht="12.75">
      <c r="A1069" s="21"/>
      <c r="B1069" s="212">
        <f>SUM(B1048:B1068)</f>
        <v>30400</v>
      </c>
      <c r="C1069" s="21"/>
      <c r="D1069" s="21"/>
      <c r="E1069" s="21" t="s">
        <v>709</v>
      </c>
      <c r="F1069" s="256"/>
      <c r="G1069" s="28"/>
      <c r="H1069" s="81">
        <v>0</v>
      </c>
      <c r="I1069" s="82">
        <f>+B1069/M1069</f>
        <v>64</v>
      </c>
      <c r="J1069" s="83"/>
      <c r="K1069" s="83"/>
      <c r="L1069" s="83"/>
      <c r="M1069" s="2">
        <v>475</v>
      </c>
    </row>
    <row r="1070" spans="4:13" ht="12.75">
      <c r="D1070" s="22"/>
      <c r="H1070" s="7">
        <f aca="true" t="shared" si="92" ref="H1070:H1082">H1069-B1070</f>
        <v>0</v>
      </c>
      <c r="I1070" s="32">
        <f>+B1070/M1070</f>
        <v>0</v>
      </c>
      <c r="M1070" s="2">
        <v>475</v>
      </c>
    </row>
    <row r="1071" spans="4:13" ht="12.75">
      <c r="D1071" s="22"/>
      <c r="H1071" s="7">
        <f t="shared" si="92"/>
        <v>0</v>
      </c>
      <c r="I1071" s="32">
        <f>+B1071/M1071</f>
        <v>0</v>
      </c>
      <c r="M1071" s="2">
        <v>475</v>
      </c>
    </row>
    <row r="1072" spans="2:13" ht="12.75">
      <c r="B1072" s="281">
        <v>5000</v>
      </c>
      <c r="C1072" s="1" t="s">
        <v>735</v>
      </c>
      <c r="D1072" s="22" t="s">
        <v>1075</v>
      </c>
      <c r="E1072" s="1" t="s">
        <v>721</v>
      </c>
      <c r="F1072" s="78" t="s">
        <v>1118</v>
      </c>
      <c r="G1072" s="37" t="s">
        <v>54</v>
      </c>
      <c r="H1072" s="7">
        <f t="shared" si="92"/>
        <v>-5000</v>
      </c>
      <c r="I1072" s="32">
        <f>+B1072/M1072</f>
        <v>10.526315789473685</v>
      </c>
      <c r="K1072" t="s">
        <v>1119</v>
      </c>
      <c r="L1072">
        <v>13</v>
      </c>
      <c r="M1072" s="2">
        <v>475</v>
      </c>
    </row>
    <row r="1073" spans="2:13" ht="12.75">
      <c r="B1073" s="281">
        <v>4000</v>
      </c>
      <c r="C1073" s="1" t="s">
        <v>735</v>
      </c>
      <c r="D1073" s="22" t="s">
        <v>18</v>
      </c>
      <c r="E1073" s="1" t="s">
        <v>992</v>
      </c>
      <c r="F1073" s="78" t="s">
        <v>1109</v>
      </c>
      <c r="G1073" s="37" t="s">
        <v>1110</v>
      </c>
      <c r="H1073" s="7">
        <f t="shared" si="92"/>
        <v>-9000</v>
      </c>
      <c r="I1073" s="32">
        <v>8</v>
      </c>
      <c r="K1073" s="25" t="s">
        <v>977</v>
      </c>
      <c r="L1073">
        <v>13</v>
      </c>
      <c r="M1073" s="2">
        <v>475</v>
      </c>
    </row>
    <row r="1074" spans="1:13" s="25" customFormat="1" ht="12.75">
      <c r="A1074" s="1"/>
      <c r="B1074" s="282">
        <v>7000</v>
      </c>
      <c r="C1074" s="1" t="s">
        <v>735</v>
      </c>
      <c r="D1074" s="22" t="s">
        <v>18</v>
      </c>
      <c r="E1074" s="1" t="s">
        <v>992</v>
      </c>
      <c r="F1074" s="78" t="s">
        <v>1174</v>
      </c>
      <c r="G1074" s="37" t="s">
        <v>1111</v>
      </c>
      <c r="H1074" s="7">
        <f t="shared" si="92"/>
        <v>-16000</v>
      </c>
      <c r="I1074" s="32">
        <v>10</v>
      </c>
      <c r="J1074"/>
      <c r="K1074" s="25" t="s">
        <v>977</v>
      </c>
      <c r="L1074">
        <v>13</v>
      </c>
      <c r="M1074" s="2">
        <v>475</v>
      </c>
    </row>
    <row r="1075" spans="2:13" ht="12.75">
      <c r="B1075" s="282">
        <v>5000</v>
      </c>
      <c r="C1075" s="1" t="s">
        <v>735</v>
      </c>
      <c r="D1075" s="22" t="s">
        <v>18</v>
      </c>
      <c r="E1075" s="1" t="s">
        <v>721</v>
      </c>
      <c r="F1075" s="78" t="s">
        <v>1129</v>
      </c>
      <c r="G1075" s="41" t="s">
        <v>54</v>
      </c>
      <c r="H1075" s="7">
        <f t="shared" si="92"/>
        <v>-21000</v>
      </c>
      <c r="I1075" s="32">
        <v>10</v>
      </c>
      <c r="K1075" t="s">
        <v>894</v>
      </c>
      <c r="L1075">
        <v>13</v>
      </c>
      <c r="M1075" s="2">
        <v>475</v>
      </c>
    </row>
    <row r="1076" spans="1:13" ht="12.75">
      <c r="A1076" s="22"/>
      <c r="B1076" s="282">
        <v>7000</v>
      </c>
      <c r="C1076" s="22" t="s">
        <v>735</v>
      </c>
      <c r="D1076" s="22" t="s">
        <v>18</v>
      </c>
      <c r="E1076" s="22" t="s">
        <v>721</v>
      </c>
      <c r="F1076" s="78" t="s">
        <v>1129</v>
      </c>
      <c r="G1076" s="40" t="s">
        <v>56</v>
      </c>
      <c r="H1076" s="7">
        <f t="shared" si="92"/>
        <v>-28000</v>
      </c>
      <c r="I1076" s="32">
        <v>14</v>
      </c>
      <c r="J1076" s="25"/>
      <c r="K1076" t="s">
        <v>894</v>
      </c>
      <c r="L1076">
        <v>13</v>
      </c>
      <c r="M1076" s="2">
        <v>475</v>
      </c>
    </row>
    <row r="1077" spans="2:13" ht="12.75">
      <c r="B1077" s="282">
        <v>5000</v>
      </c>
      <c r="C1077" s="1" t="s">
        <v>735</v>
      </c>
      <c r="D1077" s="22" t="s">
        <v>18</v>
      </c>
      <c r="E1077" s="1" t="s">
        <v>721</v>
      </c>
      <c r="F1077" s="78" t="s">
        <v>1133</v>
      </c>
      <c r="G1077" s="41" t="s">
        <v>54</v>
      </c>
      <c r="H1077" s="7">
        <f t="shared" si="92"/>
        <v>-33000</v>
      </c>
      <c r="I1077" s="32">
        <v>10</v>
      </c>
      <c r="J1077" s="25"/>
      <c r="K1077" t="s">
        <v>1134</v>
      </c>
      <c r="L1077">
        <v>13</v>
      </c>
      <c r="M1077" s="2">
        <v>475</v>
      </c>
    </row>
    <row r="1078" spans="2:13" ht="12.75">
      <c r="B1078" s="282">
        <v>5000</v>
      </c>
      <c r="C1078" s="1" t="s">
        <v>735</v>
      </c>
      <c r="D1078" s="22" t="s">
        <v>18</v>
      </c>
      <c r="E1078" s="1" t="s">
        <v>721</v>
      </c>
      <c r="F1078" s="78" t="s">
        <v>1131</v>
      </c>
      <c r="G1078" s="41" t="s">
        <v>54</v>
      </c>
      <c r="H1078" s="7">
        <f t="shared" si="92"/>
        <v>-38000</v>
      </c>
      <c r="I1078" s="32">
        <v>10</v>
      </c>
      <c r="J1078" s="25"/>
      <c r="K1078" t="s">
        <v>894</v>
      </c>
      <c r="L1078">
        <v>13</v>
      </c>
      <c r="M1078" s="2">
        <v>475</v>
      </c>
    </row>
    <row r="1079" spans="1:13" s="83" customFormat="1" ht="12.75">
      <c r="A1079" s="1"/>
      <c r="B1079" s="282">
        <v>5000</v>
      </c>
      <c r="C1079" s="1" t="s">
        <v>735</v>
      </c>
      <c r="D1079" s="22" t="s">
        <v>18</v>
      </c>
      <c r="E1079" s="1" t="s">
        <v>721</v>
      </c>
      <c r="F1079" s="78" t="s">
        <v>1130</v>
      </c>
      <c r="G1079" s="41" t="s">
        <v>54</v>
      </c>
      <c r="H1079" s="7">
        <f t="shared" si="92"/>
        <v>-43000</v>
      </c>
      <c r="I1079" s="32">
        <v>10</v>
      </c>
      <c r="J1079" s="25"/>
      <c r="K1079" t="s">
        <v>894</v>
      </c>
      <c r="L1079">
        <v>13</v>
      </c>
      <c r="M1079" s="2">
        <v>475</v>
      </c>
    </row>
    <row r="1080" spans="2:13" ht="12.75">
      <c r="B1080" s="282">
        <v>5000</v>
      </c>
      <c r="C1080" s="1" t="s">
        <v>735</v>
      </c>
      <c r="D1080" s="22" t="s">
        <v>18</v>
      </c>
      <c r="E1080" s="1" t="s">
        <v>721</v>
      </c>
      <c r="F1080" s="78" t="s">
        <v>1132</v>
      </c>
      <c r="G1080" s="41" t="s">
        <v>54</v>
      </c>
      <c r="H1080" s="7">
        <f t="shared" si="92"/>
        <v>-48000</v>
      </c>
      <c r="I1080" s="32">
        <v>10</v>
      </c>
      <c r="J1080" s="25"/>
      <c r="K1080" t="s">
        <v>894</v>
      </c>
      <c r="L1080">
        <v>13</v>
      </c>
      <c r="M1080" s="2">
        <v>475</v>
      </c>
    </row>
    <row r="1081" spans="2:13" ht="12.75">
      <c r="B1081" s="282">
        <v>5000</v>
      </c>
      <c r="C1081" s="1" t="s">
        <v>735</v>
      </c>
      <c r="D1081" s="22" t="s">
        <v>18</v>
      </c>
      <c r="E1081" s="1" t="s">
        <v>721</v>
      </c>
      <c r="F1081" s="78" t="s">
        <v>1135</v>
      </c>
      <c r="G1081" s="41" t="s">
        <v>54</v>
      </c>
      <c r="H1081" s="7">
        <f t="shared" si="92"/>
        <v>-53000</v>
      </c>
      <c r="I1081" s="32">
        <v>10</v>
      </c>
      <c r="J1081" s="25"/>
      <c r="K1081" t="s">
        <v>1134</v>
      </c>
      <c r="L1081">
        <v>13</v>
      </c>
      <c r="M1081" s="2">
        <v>475</v>
      </c>
    </row>
    <row r="1082" spans="1:13" s="25" customFormat="1" ht="12.75">
      <c r="A1082" s="22"/>
      <c r="B1082" s="282">
        <v>8000</v>
      </c>
      <c r="C1082" s="22" t="s">
        <v>1219</v>
      </c>
      <c r="D1082" s="22" t="s">
        <v>1075</v>
      </c>
      <c r="E1082" s="22" t="s">
        <v>759</v>
      </c>
      <c r="F1082" s="37" t="s">
        <v>1216</v>
      </c>
      <c r="G1082" s="40" t="s">
        <v>54</v>
      </c>
      <c r="H1082" s="7">
        <f t="shared" si="92"/>
        <v>-61000</v>
      </c>
      <c r="I1082" s="32">
        <f>+B1082/M1082</f>
        <v>16</v>
      </c>
      <c r="M1082" s="2">
        <v>500</v>
      </c>
    </row>
    <row r="1083" spans="1:13" ht="12.75">
      <c r="A1083" s="21"/>
      <c r="B1083" s="283">
        <f>SUM(B1072:B1082)</f>
        <v>61000</v>
      </c>
      <c r="C1083" s="21" t="s">
        <v>735</v>
      </c>
      <c r="D1083" s="21"/>
      <c r="E1083" s="21"/>
      <c r="F1083" s="256"/>
      <c r="G1083" s="28"/>
      <c r="H1083" s="81">
        <v>0</v>
      </c>
      <c r="I1083" s="82">
        <f>+B1083/M1083</f>
        <v>128.42105263157896</v>
      </c>
      <c r="J1083" s="83"/>
      <c r="K1083" s="83"/>
      <c r="L1083" s="83"/>
      <c r="M1083" s="2">
        <v>475</v>
      </c>
    </row>
    <row r="1084" spans="2:13" ht="12.75">
      <c r="B1084" s="281"/>
      <c r="H1084" s="7">
        <f>H1083-B1084</f>
        <v>0</v>
      </c>
      <c r="I1084" s="32">
        <f>+B1084/M1084</f>
        <v>0</v>
      </c>
      <c r="M1084" s="2">
        <v>475</v>
      </c>
    </row>
    <row r="1085" spans="2:13" ht="12.75">
      <c r="B1085" s="281"/>
      <c r="H1085" s="7">
        <f>H1084-B1085</f>
        <v>0</v>
      </c>
      <c r="I1085" s="32">
        <f>+B1085/M1085</f>
        <v>0</v>
      </c>
      <c r="M1085" s="2">
        <v>475</v>
      </c>
    </row>
    <row r="1086" spans="1:13" ht="12.75">
      <c r="A1086" s="22"/>
      <c r="B1086" s="282">
        <v>2000</v>
      </c>
      <c r="C1086" s="22" t="s">
        <v>261</v>
      </c>
      <c r="D1086" s="22" t="s">
        <v>1075</v>
      </c>
      <c r="E1086" s="22" t="s">
        <v>721</v>
      </c>
      <c r="F1086" s="78" t="s">
        <v>1118</v>
      </c>
      <c r="G1086" s="40" t="s">
        <v>54</v>
      </c>
      <c r="H1086" s="7">
        <f>H1085-B1086</f>
        <v>-2000</v>
      </c>
      <c r="I1086" s="32">
        <v>4</v>
      </c>
      <c r="J1086" s="25"/>
      <c r="K1086" t="s">
        <v>1119</v>
      </c>
      <c r="L1086">
        <v>13</v>
      </c>
      <c r="M1086" s="2">
        <v>475</v>
      </c>
    </row>
    <row r="1087" spans="2:13" ht="12.75">
      <c r="B1087" s="281">
        <v>2000</v>
      </c>
      <c r="C1087" s="48" t="s">
        <v>261</v>
      </c>
      <c r="D1087" s="22" t="s">
        <v>18</v>
      </c>
      <c r="E1087" s="48" t="s">
        <v>721</v>
      </c>
      <c r="F1087" s="78" t="s">
        <v>1118</v>
      </c>
      <c r="G1087" s="37" t="s">
        <v>56</v>
      </c>
      <c r="H1087" s="7">
        <f>H1086-B1087</f>
        <v>-4000</v>
      </c>
      <c r="I1087" s="32">
        <v>4</v>
      </c>
      <c r="J1087" s="47"/>
      <c r="K1087" t="s">
        <v>1119</v>
      </c>
      <c r="L1087">
        <v>13</v>
      </c>
      <c r="M1087" s="2">
        <v>475</v>
      </c>
    </row>
    <row r="1088" spans="2:13" ht="12.75">
      <c r="B1088" s="282">
        <v>500</v>
      </c>
      <c r="C1088" s="22" t="s">
        <v>736</v>
      </c>
      <c r="D1088" s="22" t="s">
        <v>18</v>
      </c>
      <c r="E1088" s="22" t="s">
        <v>721</v>
      </c>
      <c r="F1088" s="78" t="s">
        <v>1118</v>
      </c>
      <c r="G1088" s="40" t="s">
        <v>56</v>
      </c>
      <c r="H1088" s="7">
        <f>H1084-B1088</f>
        <v>-500</v>
      </c>
      <c r="I1088" s="32">
        <v>1</v>
      </c>
      <c r="K1088" t="s">
        <v>1134</v>
      </c>
      <c r="L1088">
        <v>13</v>
      </c>
      <c r="M1088" s="2">
        <v>475</v>
      </c>
    </row>
    <row r="1089" spans="2:13" ht="12.75">
      <c r="B1089" s="281">
        <v>2000</v>
      </c>
      <c r="C1089" s="1" t="s">
        <v>736</v>
      </c>
      <c r="D1089" s="22" t="s">
        <v>18</v>
      </c>
      <c r="E1089" s="1" t="s">
        <v>992</v>
      </c>
      <c r="F1089" s="78" t="s">
        <v>1109</v>
      </c>
      <c r="G1089" s="37" t="s">
        <v>54</v>
      </c>
      <c r="H1089" s="7">
        <f>H1087-B1089</f>
        <v>-6000</v>
      </c>
      <c r="I1089" s="32">
        <v>4</v>
      </c>
      <c r="K1089" s="25" t="s">
        <v>977</v>
      </c>
      <c r="L1089">
        <v>13</v>
      </c>
      <c r="M1089" s="2">
        <v>475</v>
      </c>
    </row>
    <row r="1090" spans="2:13" ht="12.75">
      <c r="B1090" s="281">
        <v>2000</v>
      </c>
      <c r="C1090" s="1" t="s">
        <v>736</v>
      </c>
      <c r="D1090" s="22" t="s">
        <v>18</v>
      </c>
      <c r="E1090" s="1" t="s">
        <v>992</v>
      </c>
      <c r="F1090" s="78" t="s">
        <v>1109</v>
      </c>
      <c r="G1090" s="37" t="s">
        <v>56</v>
      </c>
      <c r="H1090" s="7">
        <f>H1089-B1090</f>
        <v>-8000</v>
      </c>
      <c r="I1090" s="32">
        <v>4</v>
      </c>
      <c r="K1090" s="25" t="s">
        <v>977</v>
      </c>
      <c r="L1090">
        <v>13</v>
      </c>
      <c r="M1090" s="2">
        <v>475</v>
      </c>
    </row>
    <row r="1091" spans="2:13" ht="12.75">
      <c r="B1091" s="282">
        <v>500</v>
      </c>
      <c r="C1091" s="22" t="s">
        <v>736</v>
      </c>
      <c r="D1091" s="22" t="s">
        <v>18</v>
      </c>
      <c r="E1091" s="22" t="s">
        <v>721</v>
      </c>
      <c r="F1091" s="78" t="s">
        <v>1109</v>
      </c>
      <c r="G1091" s="40" t="s">
        <v>56</v>
      </c>
      <c r="H1091" s="7">
        <f>H1087-B1091</f>
        <v>-4500</v>
      </c>
      <c r="I1091" s="32">
        <v>1</v>
      </c>
      <c r="K1091" t="s">
        <v>1134</v>
      </c>
      <c r="L1091">
        <v>13</v>
      </c>
      <c r="M1091" s="2">
        <v>475</v>
      </c>
    </row>
    <row r="1092" spans="1:13" s="25" customFormat="1" ht="12.75">
      <c r="A1092" s="22"/>
      <c r="B1092" s="282">
        <v>2000</v>
      </c>
      <c r="C1092" s="22" t="s">
        <v>736</v>
      </c>
      <c r="D1092" s="22" t="s">
        <v>18</v>
      </c>
      <c r="E1092" s="22" t="s">
        <v>992</v>
      </c>
      <c r="F1092" s="241" t="s">
        <v>1109</v>
      </c>
      <c r="G1092" s="40" t="s">
        <v>58</v>
      </c>
      <c r="H1092" s="7">
        <f>H1088-B1092</f>
        <v>-2500</v>
      </c>
      <c r="I1092" s="174">
        <v>4</v>
      </c>
      <c r="K1092" s="25" t="s">
        <v>977</v>
      </c>
      <c r="L1092" s="25">
        <v>13</v>
      </c>
      <c r="M1092" s="2">
        <v>475</v>
      </c>
    </row>
    <row r="1093" spans="2:13" ht="12.75">
      <c r="B1093" s="282">
        <v>500</v>
      </c>
      <c r="C1093" s="22" t="s">
        <v>736</v>
      </c>
      <c r="D1093" s="22" t="s">
        <v>18</v>
      </c>
      <c r="E1093" s="22" t="s">
        <v>721</v>
      </c>
      <c r="F1093" s="78" t="s">
        <v>1109</v>
      </c>
      <c r="G1093" s="40" t="s">
        <v>58</v>
      </c>
      <c r="H1093" s="7">
        <f>H1089-B1093</f>
        <v>-6500</v>
      </c>
      <c r="I1093" s="32">
        <v>1</v>
      </c>
      <c r="K1093" t="s">
        <v>1134</v>
      </c>
      <c r="L1093">
        <v>13</v>
      </c>
      <c r="M1093" s="2">
        <v>475</v>
      </c>
    </row>
    <row r="1094" spans="2:13" ht="12.75">
      <c r="B1094" s="282">
        <v>500</v>
      </c>
      <c r="C1094" s="22" t="s">
        <v>736</v>
      </c>
      <c r="D1094" s="22" t="s">
        <v>18</v>
      </c>
      <c r="E1094" s="22" t="s">
        <v>721</v>
      </c>
      <c r="F1094" s="78" t="s">
        <v>1135</v>
      </c>
      <c r="G1094" s="40" t="s">
        <v>54</v>
      </c>
      <c r="H1094" s="7">
        <f>H1090-B1094</f>
        <v>-8500</v>
      </c>
      <c r="I1094" s="32">
        <v>1</v>
      </c>
      <c r="K1094" t="s">
        <v>1134</v>
      </c>
      <c r="L1094">
        <v>13</v>
      </c>
      <c r="M1094" s="2">
        <v>475</v>
      </c>
    </row>
    <row r="1095" spans="2:13" ht="12.75">
      <c r="B1095" s="282">
        <v>2000</v>
      </c>
      <c r="C1095" s="22" t="s">
        <v>736</v>
      </c>
      <c r="D1095" s="22" t="s">
        <v>18</v>
      </c>
      <c r="E1095" s="45" t="s">
        <v>721</v>
      </c>
      <c r="F1095" s="78" t="s">
        <v>1135</v>
      </c>
      <c r="G1095" s="46" t="s">
        <v>54</v>
      </c>
      <c r="H1095" s="7">
        <f>H1091-B1095</f>
        <v>-6500</v>
      </c>
      <c r="I1095" s="32">
        <v>4</v>
      </c>
      <c r="K1095" t="s">
        <v>1134</v>
      </c>
      <c r="L1095">
        <v>13</v>
      </c>
      <c r="M1095" s="2">
        <v>475</v>
      </c>
    </row>
    <row r="1096" spans="2:13" ht="12.75">
      <c r="B1096" s="282">
        <v>500</v>
      </c>
      <c r="C1096" s="22" t="s">
        <v>736</v>
      </c>
      <c r="D1096" s="22" t="s">
        <v>18</v>
      </c>
      <c r="E1096" s="22" t="s">
        <v>721</v>
      </c>
      <c r="F1096" s="78" t="s">
        <v>1135</v>
      </c>
      <c r="G1096" s="40" t="s">
        <v>56</v>
      </c>
      <c r="H1096" s="7">
        <f>H1094-B1096</f>
        <v>-9000</v>
      </c>
      <c r="I1096" s="32">
        <v>1</v>
      </c>
      <c r="K1096" t="s">
        <v>1134</v>
      </c>
      <c r="L1096">
        <v>13</v>
      </c>
      <c r="M1096" s="2">
        <v>475</v>
      </c>
    </row>
    <row r="1097" spans="2:13" ht="12.75">
      <c r="B1097" s="281">
        <v>2000</v>
      </c>
      <c r="C1097" s="1" t="s">
        <v>736</v>
      </c>
      <c r="D1097" s="22" t="s">
        <v>18</v>
      </c>
      <c r="E1097" s="1" t="s">
        <v>721</v>
      </c>
      <c r="F1097" s="78" t="s">
        <v>1135</v>
      </c>
      <c r="G1097" s="37" t="s">
        <v>56</v>
      </c>
      <c r="H1097" s="7">
        <f aca="true" t="shared" si="93" ref="H1097:H1130">H1096-B1097</f>
        <v>-11000</v>
      </c>
      <c r="I1097" s="32">
        <v>4</v>
      </c>
      <c r="K1097" t="s">
        <v>1134</v>
      </c>
      <c r="L1097">
        <v>13</v>
      </c>
      <c r="M1097" s="2">
        <v>475</v>
      </c>
    </row>
    <row r="1098" spans="2:13" ht="12.75">
      <c r="B1098" s="281">
        <v>500</v>
      </c>
      <c r="C1098" s="22" t="s">
        <v>736</v>
      </c>
      <c r="D1098" s="22" t="s">
        <v>18</v>
      </c>
      <c r="E1098" s="1" t="s">
        <v>721</v>
      </c>
      <c r="F1098" s="78" t="s">
        <v>1135</v>
      </c>
      <c r="G1098" s="37" t="s">
        <v>56</v>
      </c>
      <c r="H1098" s="7">
        <f t="shared" si="93"/>
        <v>-11500</v>
      </c>
      <c r="I1098" s="32">
        <v>1</v>
      </c>
      <c r="K1098" t="s">
        <v>1134</v>
      </c>
      <c r="L1098">
        <v>13</v>
      </c>
      <c r="M1098" s="2">
        <v>475</v>
      </c>
    </row>
    <row r="1099" spans="2:13" ht="12.75">
      <c r="B1099" s="281">
        <v>2000</v>
      </c>
      <c r="C1099" s="1" t="s">
        <v>736</v>
      </c>
      <c r="D1099" s="22" t="s">
        <v>18</v>
      </c>
      <c r="E1099" s="1" t="s">
        <v>721</v>
      </c>
      <c r="F1099" s="78" t="s">
        <v>1135</v>
      </c>
      <c r="G1099" s="37" t="s">
        <v>58</v>
      </c>
      <c r="H1099" s="7">
        <f t="shared" si="93"/>
        <v>-13500</v>
      </c>
      <c r="I1099" s="32">
        <v>4</v>
      </c>
      <c r="K1099" t="s">
        <v>1134</v>
      </c>
      <c r="L1099">
        <v>13</v>
      </c>
      <c r="M1099" s="2">
        <v>475</v>
      </c>
    </row>
    <row r="1100" spans="2:13" ht="12.75">
      <c r="B1100" s="282">
        <v>2000</v>
      </c>
      <c r="C1100" s="22" t="s">
        <v>736</v>
      </c>
      <c r="D1100" s="22" t="s">
        <v>18</v>
      </c>
      <c r="E1100" s="45" t="s">
        <v>721</v>
      </c>
      <c r="F1100" s="78" t="s">
        <v>1133</v>
      </c>
      <c r="G1100" s="46" t="s">
        <v>54</v>
      </c>
      <c r="H1100" s="7">
        <f t="shared" si="93"/>
        <v>-15500</v>
      </c>
      <c r="I1100" s="32">
        <v>4</v>
      </c>
      <c r="K1100" t="s">
        <v>1134</v>
      </c>
      <c r="L1100">
        <v>13</v>
      </c>
      <c r="M1100" s="2">
        <v>475</v>
      </c>
    </row>
    <row r="1101" spans="2:13" ht="12.75">
      <c r="B1101" s="282">
        <v>500</v>
      </c>
      <c r="C1101" s="22" t="s">
        <v>736</v>
      </c>
      <c r="D1101" s="22" t="s">
        <v>18</v>
      </c>
      <c r="E1101" s="22" t="s">
        <v>721</v>
      </c>
      <c r="F1101" s="78" t="s">
        <v>1133</v>
      </c>
      <c r="G1101" s="40" t="s">
        <v>54</v>
      </c>
      <c r="H1101" s="7">
        <f t="shared" si="93"/>
        <v>-16000</v>
      </c>
      <c r="I1101" s="32">
        <v>1</v>
      </c>
      <c r="K1101" t="s">
        <v>1134</v>
      </c>
      <c r="L1101">
        <v>13</v>
      </c>
      <c r="M1101" s="2">
        <v>475</v>
      </c>
    </row>
    <row r="1102" spans="2:13" ht="12.75">
      <c r="B1102" s="281">
        <v>2000</v>
      </c>
      <c r="C1102" s="1" t="s">
        <v>736</v>
      </c>
      <c r="D1102" s="22" t="s">
        <v>18</v>
      </c>
      <c r="E1102" s="1" t="s">
        <v>721</v>
      </c>
      <c r="F1102" s="78" t="s">
        <v>1133</v>
      </c>
      <c r="G1102" s="37" t="s">
        <v>56</v>
      </c>
      <c r="H1102" s="7">
        <f t="shared" si="93"/>
        <v>-18000</v>
      </c>
      <c r="I1102" s="32">
        <v>4</v>
      </c>
      <c r="K1102" t="s">
        <v>1134</v>
      </c>
      <c r="L1102">
        <v>13</v>
      </c>
      <c r="M1102" s="2">
        <v>475</v>
      </c>
    </row>
    <row r="1103" spans="2:13" ht="12.75">
      <c r="B1103" s="281">
        <v>500</v>
      </c>
      <c r="C1103" s="22" t="s">
        <v>736</v>
      </c>
      <c r="D1103" s="22" t="s">
        <v>18</v>
      </c>
      <c r="E1103" s="1" t="s">
        <v>721</v>
      </c>
      <c r="F1103" s="78" t="s">
        <v>1133</v>
      </c>
      <c r="G1103" s="37" t="s">
        <v>56</v>
      </c>
      <c r="H1103" s="7">
        <f t="shared" si="93"/>
        <v>-18500</v>
      </c>
      <c r="I1103" s="32">
        <v>1</v>
      </c>
      <c r="K1103" t="s">
        <v>1134</v>
      </c>
      <c r="L1103">
        <v>13</v>
      </c>
      <c r="M1103" s="2">
        <v>475</v>
      </c>
    </row>
    <row r="1104" spans="2:13" ht="12.75">
      <c r="B1104" s="281">
        <v>2000</v>
      </c>
      <c r="C1104" s="1" t="s">
        <v>736</v>
      </c>
      <c r="D1104" s="22" t="s">
        <v>18</v>
      </c>
      <c r="E1104" s="1" t="s">
        <v>721</v>
      </c>
      <c r="F1104" s="78" t="s">
        <v>1133</v>
      </c>
      <c r="G1104" s="37" t="s">
        <v>58</v>
      </c>
      <c r="H1104" s="7">
        <f t="shared" si="93"/>
        <v>-20500</v>
      </c>
      <c r="I1104" s="32">
        <v>4</v>
      </c>
      <c r="K1104" t="s">
        <v>1134</v>
      </c>
      <c r="L1104">
        <v>13</v>
      </c>
      <c r="M1104" s="2">
        <v>475</v>
      </c>
    </row>
    <row r="1105" spans="2:13" ht="12.75">
      <c r="B1105" s="282">
        <v>2000</v>
      </c>
      <c r="C1105" s="22" t="s">
        <v>736</v>
      </c>
      <c r="D1105" s="22" t="s">
        <v>18</v>
      </c>
      <c r="E1105" s="45" t="s">
        <v>721</v>
      </c>
      <c r="F1105" s="78" t="s">
        <v>1129</v>
      </c>
      <c r="G1105" s="46" t="s">
        <v>54</v>
      </c>
      <c r="H1105" s="7">
        <f t="shared" si="93"/>
        <v>-22500</v>
      </c>
      <c r="I1105" s="32">
        <v>4</v>
      </c>
      <c r="K1105" t="s">
        <v>894</v>
      </c>
      <c r="L1105">
        <v>13</v>
      </c>
      <c r="M1105" s="2">
        <v>475</v>
      </c>
    </row>
    <row r="1106" spans="2:13" ht="12.75">
      <c r="B1106" s="282">
        <v>500</v>
      </c>
      <c r="C1106" s="22" t="s">
        <v>736</v>
      </c>
      <c r="D1106" s="22" t="s">
        <v>18</v>
      </c>
      <c r="E1106" s="22" t="s">
        <v>721</v>
      </c>
      <c r="F1106" s="78" t="s">
        <v>1129</v>
      </c>
      <c r="G1106" s="40" t="s">
        <v>54</v>
      </c>
      <c r="H1106" s="7">
        <f t="shared" si="93"/>
        <v>-23000</v>
      </c>
      <c r="I1106" s="32">
        <v>1</v>
      </c>
      <c r="K1106" t="s">
        <v>894</v>
      </c>
      <c r="L1106">
        <v>13</v>
      </c>
      <c r="M1106" s="2">
        <v>475</v>
      </c>
    </row>
    <row r="1107" spans="2:13" ht="12.75">
      <c r="B1107" s="281">
        <v>2000</v>
      </c>
      <c r="C1107" s="1" t="s">
        <v>736</v>
      </c>
      <c r="D1107" s="22" t="s">
        <v>18</v>
      </c>
      <c r="E1107" s="1" t="s">
        <v>721</v>
      </c>
      <c r="F1107" s="78" t="s">
        <v>1129</v>
      </c>
      <c r="G1107" s="37" t="s">
        <v>56</v>
      </c>
      <c r="H1107" s="7">
        <f t="shared" si="93"/>
        <v>-25000</v>
      </c>
      <c r="I1107" s="32">
        <v>4</v>
      </c>
      <c r="K1107" t="s">
        <v>894</v>
      </c>
      <c r="L1107">
        <v>13</v>
      </c>
      <c r="M1107" s="2">
        <v>475</v>
      </c>
    </row>
    <row r="1108" spans="2:13" ht="12.75">
      <c r="B1108" s="282">
        <v>500</v>
      </c>
      <c r="C1108" s="22" t="s">
        <v>736</v>
      </c>
      <c r="D1108" s="22" t="s">
        <v>18</v>
      </c>
      <c r="E1108" s="22" t="s">
        <v>721</v>
      </c>
      <c r="F1108" s="78" t="s">
        <v>1129</v>
      </c>
      <c r="G1108" s="40" t="s">
        <v>56</v>
      </c>
      <c r="H1108" s="7">
        <f t="shared" si="93"/>
        <v>-25500</v>
      </c>
      <c r="I1108" s="32">
        <v>1</v>
      </c>
      <c r="K1108" t="s">
        <v>894</v>
      </c>
      <c r="L1108">
        <v>13</v>
      </c>
      <c r="M1108" s="2">
        <v>475</v>
      </c>
    </row>
    <row r="1109" spans="2:13" ht="12.75">
      <c r="B1109" s="281">
        <v>2000</v>
      </c>
      <c r="C1109" s="1" t="s">
        <v>736</v>
      </c>
      <c r="D1109" s="22" t="s">
        <v>18</v>
      </c>
      <c r="E1109" s="1" t="s">
        <v>721</v>
      </c>
      <c r="F1109" s="78" t="s">
        <v>1129</v>
      </c>
      <c r="G1109" s="37" t="s">
        <v>58</v>
      </c>
      <c r="H1109" s="7">
        <f t="shared" si="93"/>
        <v>-27500</v>
      </c>
      <c r="I1109" s="32">
        <v>4</v>
      </c>
      <c r="K1109" t="s">
        <v>894</v>
      </c>
      <c r="L1109">
        <v>13</v>
      </c>
      <c r="M1109" s="2">
        <v>475</v>
      </c>
    </row>
    <row r="1110" spans="2:13" ht="12.75">
      <c r="B1110" s="282">
        <v>500</v>
      </c>
      <c r="C1110" s="22" t="s">
        <v>736</v>
      </c>
      <c r="D1110" s="22" t="s">
        <v>18</v>
      </c>
      <c r="E1110" s="22" t="s">
        <v>721</v>
      </c>
      <c r="F1110" s="78" t="s">
        <v>1129</v>
      </c>
      <c r="G1110" s="40" t="s">
        <v>58</v>
      </c>
      <c r="H1110" s="7">
        <f t="shared" si="93"/>
        <v>-28000</v>
      </c>
      <c r="I1110" s="32">
        <v>1</v>
      </c>
      <c r="K1110" t="s">
        <v>894</v>
      </c>
      <c r="L1110">
        <v>13</v>
      </c>
      <c r="M1110" s="2">
        <v>475</v>
      </c>
    </row>
    <row r="1111" spans="2:13" ht="12.75">
      <c r="B1111" s="282">
        <v>2000</v>
      </c>
      <c r="C1111" s="22" t="s">
        <v>736</v>
      </c>
      <c r="D1111" s="22" t="s">
        <v>18</v>
      </c>
      <c r="E1111" s="45" t="s">
        <v>721</v>
      </c>
      <c r="F1111" s="78" t="s">
        <v>1131</v>
      </c>
      <c r="G1111" s="46" t="s">
        <v>54</v>
      </c>
      <c r="H1111" s="7">
        <f t="shared" si="93"/>
        <v>-30000</v>
      </c>
      <c r="I1111" s="32">
        <v>4</v>
      </c>
      <c r="K1111" t="s">
        <v>894</v>
      </c>
      <c r="L1111">
        <v>13</v>
      </c>
      <c r="M1111" s="2">
        <v>475</v>
      </c>
    </row>
    <row r="1112" spans="2:13" ht="12.75">
      <c r="B1112" s="282">
        <v>500</v>
      </c>
      <c r="C1112" s="22" t="s">
        <v>736</v>
      </c>
      <c r="D1112" s="22" t="s">
        <v>18</v>
      </c>
      <c r="E1112" s="22" t="s">
        <v>721</v>
      </c>
      <c r="F1112" s="78" t="s">
        <v>1131</v>
      </c>
      <c r="G1112" s="40" t="s">
        <v>54</v>
      </c>
      <c r="H1112" s="7">
        <f t="shared" si="93"/>
        <v>-30500</v>
      </c>
      <c r="I1112" s="32">
        <v>1</v>
      </c>
      <c r="K1112" t="s">
        <v>894</v>
      </c>
      <c r="L1112">
        <v>13</v>
      </c>
      <c r="M1112" s="2">
        <v>475</v>
      </c>
    </row>
    <row r="1113" spans="2:13" ht="12.75">
      <c r="B1113" s="281">
        <v>2000</v>
      </c>
      <c r="C1113" s="1" t="s">
        <v>736</v>
      </c>
      <c r="D1113" s="22" t="s">
        <v>18</v>
      </c>
      <c r="E1113" s="1" t="s">
        <v>721</v>
      </c>
      <c r="F1113" s="78" t="s">
        <v>1131</v>
      </c>
      <c r="G1113" s="37" t="s">
        <v>56</v>
      </c>
      <c r="H1113" s="7">
        <f t="shared" si="93"/>
        <v>-32500</v>
      </c>
      <c r="I1113" s="32">
        <v>4</v>
      </c>
      <c r="K1113" t="s">
        <v>894</v>
      </c>
      <c r="L1113">
        <v>13</v>
      </c>
      <c r="M1113" s="2">
        <v>475</v>
      </c>
    </row>
    <row r="1114" spans="2:13" ht="12.75">
      <c r="B1114" s="282">
        <v>500</v>
      </c>
      <c r="C1114" s="22" t="s">
        <v>736</v>
      </c>
      <c r="D1114" s="22" t="s">
        <v>18</v>
      </c>
      <c r="E1114" s="22" t="s">
        <v>721</v>
      </c>
      <c r="F1114" s="78" t="s">
        <v>1131</v>
      </c>
      <c r="G1114" s="40" t="s">
        <v>56</v>
      </c>
      <c r="H1114" s="7">
        <f t="shared" si="93"/>
        <v>-33000</v>
      </c>
      <c r="I1114" s="32">
        <v>1</v>
      </c>
      <c r="K1114" t="s">
        <v>894</v>
      </c>
      <c r="L1114">
        <v>13</v>
      </c>
      <c r="M1114" s="2">
        <v>475</v>
      </c>
    </row>
    <row r="1115" spans="2:13" ht="12.75">
      <c r="B1115" s="281">
        <v>2000</v>
      </c>
      <c r="C1115" s="1" t="s">
        <v>736</v>
      </c>
      <c r="D1115" s="22" t="s">
        <v>18</v>
      </c>
      <c r="E1115" s="1" t="s">
        <v>721</v>
      </c>
      <c r="F1115" s="78" t="s">
        <v>1131</v>
      </c>
      <c r="G1115" s="37" t="s">
        <v>58</v>
      </c>
      <c r="H1115" s="7">
        <f t="shared" si="93"/>
        <v>-35000</v>
      </c>
      <c r="I1115" s="32">
        <v>4</v>
      </c>
      <c r="K1115" t="s">
        <v>894</v>
      </c>
      <c r="L1115">
        <v>13</v>
      </c>
      <c r="M1115" s="2">
        <v>475</v>
      </c>
    </row>
    <row r="1116" spans="2:13" ht="12.75">
      <c r="B1116" s="282">
        <v>500</v>
      </c>
      <c r="C1116" s="22" t="s">
        <v>736</v>
      </c>
      <c r="D1116" s="22" t="s">
        <v>18</v>
      </c>
      <c r="E1116" s="22" t="s">
        <v>721</v>
      </c>
      <c r="F1116" s="78" t="s">
        <v>1131</v>
      </c>
      <c r="G1116" s="40" t="s">
        <v>58</v>
      </c>
      <c r="H1116" s="7">
        <f t="shared" si="93"/>
        <v>-35500</v>
      </c>
      <c r="I1116" s="32">
        <v>1</v>
      </c>
      <c r="K1116" t="s">
        <v>894</v>
      </c>
      <c r="L1116">
        <v>13</v>
      </c>
      <c r="M1116" s="2">
        <v>475</v>
      </c>
    </row>
    <row r="1117" spans="2:13" ht="12.75">
      <c r="B1117" s="282">
        <v>2000</v>
      </c>
      <c r="C1117" s="22" t="s">
        <v>736</v>
      </c>
      <c r="D1117" s="22" t="s">
        <v>18</v>
      </c>
      <c r="E1117" s="45" t="s">
        <v>721</v>
      </c>
      <c r="F1117" s="78" t="s">
        <v>1130</v>
      </c>
      <c r="G1117" s="46" t="s">
        <v>54</v>
      </c>
      <c r="H1117" s="7">
        <f t="shared" si="93"/>
        <v>-37500</v>
      </c>
      <c r="I1117" s="32">
        <v>4</v>
      </c>
      <c r="K1117" t="s">
        <v>894</v>
      </c>
      <c r="L1117">
        <v>13</v>
      </c>
      <c r="M1117" s="2">
        <v>475</v>
      </c>
    </row>
    <row r="1118" spans="2:13" ht="12.75">
      <c r="B1118" s="282">
        <v>500</v>
      </c>
      <c r="C1118" s="22" t="s">
        <v>736</v>
      </c>
      <c r="D1118" s="22" t="s">
        <v>18</v>
      </c>
      <c r="E1118" s="22" t="s">
        <v>721</v>
      </c>
      <c r="F1118" s="78" t="s">
        <v>1130</v>
      </c>
      <c r="G1118" s="40" t="s">
        <v>54</v>
      </c>
      <c r="H1118" s="7">
        <f t="shared" si="93"/>
        <v>-38000</v>
      </c>
      <c r="I1118" s="32">
        <v>1</v>
      </c>
      <c r="K1118" t="s">
        <v>894</v>
      </c>
      <c r="L1118">
        <v>13</v>
      </c>
      <c r="M1118" s="2">
        <v>475</v>
      </c>
    </row>
    <row r="1119" spans="2:13" ht="12.75">
      <c r="B1119" s="281">
        <v>2000</v>
      </c>
      <c r="C1119" s="1" t="s">
        <v>736</v>
      </c>
      <c r="D1119" s="22" t="s">
        <v>18</v>
      </c>
      <c r="E1119" s="1" t="s">
        <v>721</v>
      </c>
      <c r="F1119" s="78" t="s">
        <v>1130</v>
      </c>
      <c r="G1119" s="37" t="s">
        <v>56</v>
      </c>
      <c r="H1119" s="7">
        <f t="shared" si="93"/>
        <v>-40000</v>
      </c>
      <c r="I1119" s="32">
        <v>4</v>
      </c>
      <c r="K1119" t="s">
        <v>894</v>
      </c>
      <c r="L1119">
        <v>13</v>
      </c>
      <c r="M1119" s="2">
        <v>475</v>
      </c>
    </row>
    <row r="1120" spans="2:13" ht="12.75">
      <c r="B1120" s="282">
        <v>500</v>
      </c>
      <c r="C1120" s="22" t="s">
        <v>736</v>
      </c>
      <c r="D1120" s="22" t="s">
        <v>18</v>
      </c>
      <c r="E1120" s="22" t="s">
        <v>721</v>
      </c>
      <c r="F1120" s="78" t="s">
        <v>1130</v>
      </c>
      <c r="G1120" s="40" t="s">
        <v>56</v>
      </c>
      <c r="H1120" s="7">
        <f t="shared" si="93"/>
        <v>-40500</v>
      </c>
      <c r="I1120" s="32">
        <v>1</v>
      </c>
      <c r="K1120" t="s">
        <v>894</v>
      </c>
      <c r="L1120">
        <v>13</v>
      </c>
      <c r="M1120" s="2">
        <v>475</v>
      </c>
    </row>
    <row r="1121" spans="2:13" ht="12.75">
      <c r="B1121" s="281">
        <v>2000</v>
      </c>
      <c r="C1121" s="1" t="s">
        <v>736</v>
      </c>
      <c r="D1121" s="22" t="s">
        <v>18</v>
      </c>
      <c r="E1121" s="1" t="s">
        <v>721</v>
      </c>
      <c r="F1121" s="78" t="s">
        <v>1130</v>
      </c>
      <c r="G1121" s="37" t="s">
        <v>58</v>
      </c>
      <c r="H1121" s="7">
        <f t="shared" si="93"/>
        <v>-42500</v>
      </c>
      <c r="I1121" s="32">
        <v>4</v>
      </c>
      <c r="K1121" t="s">
        <v>894</v>
      </c>
      <c r="L1121">
        <v>13</v>
      </c>
      <c r="M1121" s="2">
        <v>475</v>
      </c>
    </row>
    <row r="1122" spans="2:13" ht="12.75">
      <c r="B1122" s="282">
        <v>500</v>
      </c>
      <c r="C1122" s="22" t="s">
        <v>736</v>
      </c>
      <c r="D1122" s="22" t="s">
        <v>18</v>
      </c>
      <c r="E1122" s="22" t="s">
        <v>721</v>
      </c>
      <c r="F1122" s="78" t="s">
        <v>1130</v>
      </c>
      <c r="G1122" s="40" t="s">
        <v>58</v>
      </c>
      <c r="H1122" s="7">
        <f t="shared" si="93"/>
        <v>-43000</v>
      </c>
      <c r="I1122" s="32">
        <v>1</v>
      </c>
      <c r="K1122" t="s">
        <v>894</v>
      </c>
      <c r="L1122">
        <v>13</v>
      </c>
      <c r="M1122" s="2">
        <v>475</v>
      </c>
    </row>
    <row r="1123" spans="1:13" s="83" customFormat="1" ht="12.75">
      <c r="A1123" s="1"/>
      <c r="B1123" s="282">
        <v>2000</v>
      </c>
      <c r="C1123" s="22" t="s">
        <v>736</v>
      </c>
      <c r="D1123" s="22" t="s">
        <v>18</v>
      </c>
      <c r="E1123" s="45" t="s">
        <v>721</v>
      </c>
      <c r="F1123" s="78" t="s">
        <v>1132</v>
      </c>
      <c r="G1123" s="46" t="s">
        <v>54</v>
      </c>
      <c r="H1123" s="7">
        <f t="shared" si="93"/>
        <v>-45000</v>
      </c>
      <c r="I1123" s="32">
        <v>4</v>
      </c>
      <c r="J1123"/>
      <c r="K1123" t="s">
        <v>894</v>
      </c>
      <c r="L1123">
        <v>13</v>
      </c>
      <c r="M1123" s="2">
        <v>475</v>
      </c>
    </row>
    <row r="1124" spans="2:13" ht="12.75">
      <c r="B1124" s="282">
        <v>500</v>
      </c>
      <c r="C1124" s="22" t="s">
        <v>736</v>
      </c>
      <c r="D1124" s="22" t="s">
        <v>18</v>
      </c>
      <c r="E1124" s="22" t="s">
        <v>721</v>
      </c>
      <c r="F1124" s="78" t="s">
        <v>1132</v>
      </c>
      <c r="G1124" s="40" t="s">
        <v>54</v>
      </c>
      <c r="H1124" s="7">
        <f t="shared" si="93"/>
        <v>-45500</v>
      </c>
      <c r="I1124" s="32">
        <v>1</v>
      </c>
      <c r="K1124" t="s">
        <v>894</v>
      </c>
      <c r="L1124">
        <v>13</v>
      </c>
      <c r="M1124" s="2">
        <v>475</v>
      </c>
    </row>
    <row r="1125" spans="2:13" ht="12.75">
      <c r="B1125" s="281">
        <v>2000</v>
      </c>
      <c r="C1125" s="1" t="s">
        <v>736</v>
      </c>
      <c r="D1125" s="22" t="s">
        <v>18</v>
      </c>
      <c r="E1125" s="1" t="s">
        <v>721</v>
      </c>
      <c r="F1125" s="78" t="s">
        <v>1132</v>
      </c>
      <c r="G1125" s="37" t="s">
        <v>56</v>
      </c>
      <c r="H1125" s="7">
        <f t="shared" si="93"/>
        <v>-47500</v>
      </c>
      <c r="I1125" s="32">
        <v>4</v>
      </c>
      <c r="K1125" t="s">
        <v>894</v>
      </c>
      <c r="L1125">
        <v>13</v>
      </c>
      <c r="M1125" s="2">
        <v>475</v>
      </c>
    </row>
    <row r="1126" spans="2:13" ht="12.75">
      <c r="B1126" s="282">
        <v>500</v>
      </c>
      <c r="C1126" s="22" t="s">
        <v>736</v>
      </c>
      <c r="D1126" s="22" t="s">
        <v>18</v>
      </c>
      <c r="E1126" s="22" t="s">
        <v>721</v>
      </c>
      <c r="F1126" s="78" t="s">
        <v>1132</v>
      </c>
      <c r="G1126" s="40" t="s">
        <v>56</v>
      </c>
      <c r="H1126" s="7">
        <f t="shared" si="93"/>
        <v>-48000</v>
      </c>
      <c r="I1126" s="32">
        <v>1</v>
      </c>
      <c r="K1126" t="s">
        <v>894</v>
      </c>
      <c r="L1126">
        <v>13</v>
      </c>
      <c r="M1126" s="2">
        <v>475</v>
      </c>
    </row>
    <row r="1127" spans="1:13" s="83" customFormat="1" ht="12.75">
      <c r="A1127" s="1"/>
      <c r="B1127" s="281">
        <v>2000</v>
      </c>
      <c r="C1127" s="1" t="s">
        <v>736</v>
      </c>
      <c r="D1127" s="22" t="s">
        <v>18</v>
      </c>
      <c r="E1127" s="1" t="s">
        <v>721</v>
      </c>
      <c r="F1127" s="78" t="s">
        <v>1132</v>
      </c>
      <c r="G1127" s="37" t="s">
        <v>58</v>
      </c>
      <c r="H1127" s="7">
        <f t="shared" si="93"/>
        <v>-50000</v>
      </c>
      <c r="I1127" s="32">
        <v>4</v>
      </c>
      <c r="J1127"/>
      <c r="K1127" t="s">
        <v>894</v>
      </c>
      <c r="L1127">
        <v>13</v>
      </c>
      <c r="M1127" s="2">
        <v>475</v>
      </c>
    </row>
    <row r="1128" spans="2:13" ht="12.75">
      <c r="B1128" s="282">
        <v>500</v>
      </c>
      <c r="C1128" s="22" t="s">
        <v>736</v>
      </c>
      <c r="D1128" s="22" t="s">
        <v>18</v>
      </c>
      <c r="E1128" s="22" t="s">
        <v>721</v>
      </c>
      <c r="F1128" s="78" t="s">
        <v>1132</v>
      </c>
      <c r="G1128" s="40" t="s">
        <v>58</v>
      </c>
      <c r="H1128" s="7">
        <f t="shared" si="93"/>
        <v>-50500</v>
      </c>
      <c r="I1128" s="32">
        <v>1</v>
      </c>
      <c r="K1128" t="s">
        <v>894</v>
      </c>
      <c r="L1128">
        <v>13</v>
      </c>
      <c r="M1128" s="2">
        <v>475</v>
      </c>
    </row>
    <row r="1129" spans="2:13" ht="12.75">
      <c r="B1129" s="281">
        <v>6000</v>
      </c>
      <c r="C1129" s="22" t="s">
        <v>1218</v>
      </c>
      <c r="D1129" s="22" t="s">
        <v>1075</v>
      </c>
      <c r="E1129" s="1" t="s">
        <v>759</v>
      </c>
      <c r="F1129" s="37" t="s">
        <v>1216</v>
      </c>
      <c r="G1129" s="37" t="s">
        <v>54</v>
      </c>
      <c r="H1129" s="7">
        <f t="shared" si="93"/>
        <v>-56500</v>
      </c>
      <c r="I1129" s="32">
        <f aca="true" t="shared" si="94" ref="I1129:I1150">+B1129/M1129</f>
        <v>12</v>
      </c>
      <c r="M1129" s="2">
        <v>500</v>
      </c>
    </row>
    <row r="1130" spans="2:13" ht="12.75">
      <c r="B1130" s="281">
        <v>6000</v>
      </c>
      <c r="C1130" s="1" t="s">
        <v>1218</v>
      </c>
      <c r="D1130" s="22" t="s">
        <v>1075</v>
      </c>
      <c r="E1130" s="1" t="s">
        <v>759</v>
      </c>
      <c r="F1130" s="37" t="s">
        <v>1216</v>
      </c>
      <c r="G1130" s="37" t="s">
        <v>56</v>
      </c>
      <c r="H1130" s="7">
        <f t="shared" si="93"/>
        <v>-62500</v>
      </c>
      <c r="I1130" s="32">
        <f t="shared" si="94"/>
        <v>12</v>
      </c>
      <c r="M1130" s="2">
        <v>500</v>
      </c>
    </row>
    <row r="1131" spans="1:13" ht="12.75">
      <c r="A1131" s="21"/>
      <c r="B1131" s="283">
        <f>SUM(B1086:B1130)</f>
        <v>68000</v>
      </c>
      <c r="C1131" s="21"/>
      <c r="D1131" s="21"/>
      <c r="E1131" s="21"/>
      <c r="F1131" s="256"/>
      <c r="G1131" s="28"/>
      <c r="H1131" s="81">
        <v>0</v>
      </c>
      <c r="I1131" s="82">
        <f t="shared" si="94"/>
        <v>143.1578947368421</v>
      </c>
      <c r="J1131" s="83"/>
      <c r="K1131" s="83"/>
      <c r="L1131" s="83"/>
      <c r="M1131" s="2">
        <v>475</v>
      </c>
    </row>
    <row r="1132" spans="1:13" s="65" customFormat="1" ht="12.75">
      <c r="A1132" s="1"/>
      <c r="B1132" s="11"/>
      <c r="C1132" s="1"/>
      <c r="D1132" s="1"/>
      <c r="E1132" s="1"/>
      <c r="F1132" s="78"/>
      <c r="G1132" s="37"/>
      <c r="H1132" s="7">
        <v>0</v>
      </c>
      <c r="I1132" s="32">
        <f t="shared" si="94"/>
        <v>0</v>
      </c>
      <c r="J1132"/>
      <c r="K1132"/>
      <c r="L1132"/>
      <c r="M1132" s="2">
        <v>475</v>
      </c>
    </row>
    <row r="1133" spans="1:13" s="83" customFormat="1" ht="12.75">
      <c r="A1133" s="1"/>
      <c r="B1133" s="11"/>
      <c r="C1133" s="1"/>
      <c r="D1133" s="1"/>
      <c r="E1133" s="1"/>
      <c r="F1133" s="78"/>
      <c r="G1133" s="37"/>
      <c r="H1133" s="7">
        <f>H1132-B1133</f>
        <v>0</v>
      </c>
      <c r="I1133" s="32">
        <f t="shared" si="94"/>
        <v>0</v>
      </c>
      <c r="J1133"/>
      <c r="K1133"/>
      <c r="L1133"/>
      <c r="M1133" s="2">
        <v>475</v>
      </c>
    </row>
    <row r="1134" spans="1:13" ht="12.75">
      <c r="A1134" s="22"/>
      <c r="B1134" s="308">
        <v>1800</v>
      </c>
      <c r="C1134" s="79" t="s">
        <v>1136</v>
      </c>
      <c r="D1134" s="79" t="s">
        <v>1075</v>
      </c>
      <c r="E1134" s="79" t="s">
        <v>263</v>
      </c>
      <c r="F1134" s="253" t="s">
        <v>1137</v>
      </c>
      <c r="G1134" s="80" t="s">
        <v>54</v>
      </c>
      <c r="H1134" s="7">
        <f>H1133-B1134</f>
        <v>-1800</v>
      </c>
      <c r="I1134" s="32">
        <f t="shared" si="94"/>
        <v>3.789473684210526</v>
      </c>
      <c r="J1134" s="25"/>
      <c r="K1134" s="25" t="s">
        <v>140</v>
      </c>
      <c r="L1134" s="25"/>
      <c r="M1134" s="2">
        <v>475</v>
      </c>
    </row>
    <row r="1135" spans="1:13" ht="12.75">
      <c r="A1135" s="21"/>
      <c r="B1135" s="233">
        <f>SUM(B1134)</f>
        <v>1800</v>
      </c>
      <c r="C1135" s="21"/>
      <c r="D1135" s="21"/>
      <c r="E1135" s="21" t="s">
        <v>263</v>
      </c>
      <c r="F1135" s="256"/>
      <c r="G1135" s="28"/>
      <c r="H1135" s="81">
        <v>0</v>
      </c>
      <c r="I1135" s="82">
        <f t="shared" si="94"/>
        <v>3.789473684210526</v>
      </c>
      <c r="J1135" s="83"/>
      <c r="K1135" s="83"/>
      <c r="L1135" s="83"/>
      <c r="M1135" s="2">
        <v>475</v>
      </c>
    </row>
    <row r="1136" spans="2:13" ht="12.75">
      <c r="B1136" s="223"/>
      <c r="H1136" s="7">
        <f aca="true" t="shared" si="95" ref="H1136:H1143">H1135-B1136</f>
        <v>0</v>
      </c>
      <c r="I1136" s="32">
        <f t="shared" si="94"/>
        <v>0</v>
      </c>
      <c r="M1136" s="2">
        <v>475</v>
      </c>
    </row>
    <row r="1137" spans="2:13" ht="12.75">
      <c r="B1137" s="223"/>
      <c r="H1137" s="7">
        <f t="shared" si="95"/>
        <v>0</v>
      </c>
      <c r="I1137" s="32">
        <f t="shared" si="94"/>
        <v>0</v>
      </c>
      <c r="M1137" s="2">
        <v>475</v>
      </c>
    </row>
    <row r="1138" spans="2:13" ht="12.75">
      <c r="B1138" s="223">
        <v>100000</v>
      </c>
      <c r="C1138" s="22" t="s">
        <v>1159</v>
      </c>
      <c r="D1138" s="1" t="s">
        <v>1075</v>
      </c>
      <c r="E1138" s="1" t="s">
        <v>301</v>
      </c>
      <c r="F1138" s="103" t="s">
        <v>1184</v>
      </c>
      <c r="G1138" s="40" t="s">
        <v>58</v>
      </c>
      <c r="H1138" s="39">
        <f t="shared" si="95"/>
        <v>-100000</v>
      </c>
      <c r="I1138" s="32">
        <f t="shared" si="94"/>
        <v>210.52631578947367</v>
      </c>
      <c r="K1138" t="s">
        <v>894</v>
      </c>
      <c r="M1138" s="2">
        <v>475</v>
      </c>
    </row>
    <row r="1139" spans="2:13" ht="12.75">
      <c r="B1139" s="223">
        <v>60000</v>
      </c>
      <c r="C1139" s="22" t="s">
        <v>1159</v>
      </c>
      <c r="D1139" s="1" t="s">
        <v>1075</v>
      </c>
      <c r="E1139" s="1" t="s">
        <v>301</v>
      </c>
      <c r="F1139" s="103" t="s">
        <v>1185</v>
      </c>
      <c r="G1139" s="40" t="s">
        <v>58</v>
      </c>
      <c r="H1139" s="39">
        <f t="shared" si="95"/>
        <v>-160000</v>
      </c>
      <c r="I1139" s="32">
        <f t="shared" si="94"/>
        <v>126.3157894736842</v>
      </c>
      <c r="K1139" t="s">
        <v>894</v>
      </c>
      <c r="M1139" s="2">
        <v>475</v>
      </c>
    </row>
    <row r="1140" spans="2:13" ht="12.75">
      <c r="B1140" s="223">
        <v>60000</v>
      </c>
      <c r="C1140" s="22" t="s">
        <v>1159</v>
      </c>
      <c r="D1140" s="1" t="s">
        <v>1075</v>
      </c>
      <c r="E1140" s="1" t="s">
        <v>301</v>
      </c>
      <c r="F1140" s="103" t="s">
        <v>1186</v>
      </c>
      <c r="G1140" s="40" t="s">
        <v>58</v>
      </c>
      <c r="H1140" s="39">
        <f t="shared" si="95"/>
        <v>-220000</v>
      </c>
      <c r="I1140" s="32">
        <f t="shared" si="94"/>
        <v>126.3157894736842</v>
      </c>
      <c r="K1140" t="s">
        <v>894</v>
      </c>
      <c r="M1140" s="2">
        <v>475</v>
      </c>
    </row>
    <row r="1141" spans="2:13" ht="12.75">
      <c r="B1141" s="223">
        <v>60000</v>
      </c>
      <c r="C1141" s="22" t="s">
        <v>1159</v>
      </c>
      <c r="D1141" s="1" t="s">
        <v>1075</v>
      </c>
      <c r="E1141" s="1" t="s">
        <v>301</v>
      </c>
      <c r="F1141" s="103" t="s">
        <v>1187</v>
      </c>
      <c r="G1141" s="40" t="s">
        <v>58</v>
      </c>
      <c r="H1141" s="39">
        <f t="shared" si="95"/>
        <v>-280000</v>
      </c>
      <c r="I1141" s="32">
        <f t="shared" si="94"/>
        <v>126.3157894736842</v>
      </c>
      <c r="K1141" t="s">
        <v>894</v>
      </c>
      <c r="M1141" s="2">
        <v>475</v>
      </c>
    </row>
    <row r="1142" spans="2:13" ht="12.75">
      <c r="B1142" s="223">
        <v>60000</v>
      </c>
      <c r="C1142" s="22" t="s">
        <v>1158</v>
      </c>
      <c r="D1142" s="1" t="s">
        <v>1075</v>
      </c>
      <c r="E1142" s="1" t="s">
        <v>301</v>
      </c>
      <c r="F1142" s="103" t="s">
        <v>1191</v>
      </c>
      <c r="G1142" s="40" t="s">
        <v>58</v>
      </c>
      <c r="H1142" s="39">
        <f t="shared" si="95"/>
        <v>-340000</v>
      </c>
      <c r="I1142" s="32">
        <f t="shared" si="94"/>
        <v>126.3157894736842</v>
      </c>
      <c r="K1142" t="s">
        <v>894</v>
      </c>
      <c r="M1142" s="2">
        <v>475</v>
      </c>
    </row>
    <row r="1143" spans="2:13" ht="12.75">
      <c r="B1143" s="223">
        <v>80000</v>
      </c>
      <c r="C1143" s="22" t="s">
        <v>1158</v>
      </c>
      <c r="D1143" s="1" t="s">
        <v>1075</v>
      </c>
      <c r="E1143" s="1" t="s">
        <v>301</v>
      </c>
      <c r="F1143" s="103" t="s">
        <v>1192</v>
      </c>
      <c r="G1143" s="40" t="s">
        <v>58</v>
      </c>
      <c r="H1143" s="39">
        <f t="shared" si="95"/>
        <v>-420000</v>
      </c>
      <c r="I1143" s="32">
        <f t="shared" si="94"/>
        <v>168.42105263157896</v>
      </c>
      <c r="K1143" t="s">
        <v>894</v>
      </c>
      <c r="M1143" s="2">
        <v>475</v>
      </c>
    </row>
    <row r="1144" spans="1:13" s="83" customFormat="1" ht="12.75">
      <c r="A1144" s="21"/>
      <c r="B1144" s="233">
        <f>SUM(B1138:B1143)</f>
        <v>420000</v>
      </c>
      <c r="C1144" s="21"/>
      <c r="D1144" s="21"/>
      <c r="E1144" s="21" t="s">
        <v>1160</v>
      </c>
      <c r="F1144" s="256"/>
      <c r="G1144" s="28"/>
      <c r="H1144" s="81">
        <v>0</v>
      </c>
      <c r="I1144" s="82">
        <f t="shared" si="94"/>
        <v>884.2105263157895</v>
      </c>
      <c r="M1144" s="2">
        <v>475</v>
      </c>
    </row>
    <row r="1145" spans="3:13" ht="12.75">
      <c r="C1145" s="22"/>
      <c r="H1145" s="7">
        <f>H1144-B1145</f>
        <v>0</v>
      </c>
      <c r="I1145" s="32">
        <f t="shared" si="94"/>
        <v>0</v>
      </c>
      <c r="M1145" s="2">
        <v>475</v>
      </c>
    </row>
    <row r="1146" spans="8:13" ht="12.75">
      <c r="H1146" s="7">
        <f>H1145-B1146</f>
        <v>0</v>
      </c>
      <c r="I1146" s="32">
        <f t="shared" si="94"/>
        <v>0</v>
      </c>
      <c r="M1146" s="2">
        <v>475</v>
      </c>
    </row>
    <row r="1147" spans="8:13" ht="12.75">
      <c r="H1147" s="7">
        <f>H1146-B1147</f>
        <v>0</v>
      </c>
      <c r="I1147" s="32">
        <f t="shared" si="94"/>
        <v>0</v>
      </c>
      <c r="M1147" s="2">
        <v>475</v>
      </c>
    </row>
    <row r="1148" spans="8:13" ht="12.75">
      <c r="H1148" s="7">
        <f>H1147-B1148</f>
        <v>0</v>
      </c>
      <c r="I1148" s="32">
        <f t="shared" si="94"/>
        <v>0</v>
      </c>
      <c r="J1148" t="s">
        <v>728</v>
      </c>
      <c r="M1148" s="2">
        <v>475</v>
      </c>
    </row>
    <row r="1149" spans="1:13" ht="12.75">
      <c r="A1149" s="21"/>
      <c r="B1149" s="209">
        <f>+B1158+B1165+B1176+B1181+B1193+B1200</f>
        <v>202200</v>
      </c>
      <c r="C1149" s="238" t="s">
        <v>929</v>
      </c>
      <c r="D1149" s="239" t="s">
        <v>1138</v>
      </c>
      <c r="E1149" s="238" t="s">
        <v>812</v>
      </c>
      <c r="F1149" s="261" t="s">
        <v>923</v>
      </c>
      <c r="G1149" s="240" t="s">
        <v>740</v>
      </c>
      <c r="H1149" s="104"/>
      <c r="I1149" s="82">
        <f t="shared" si="94"/>
        <v>425.6842105263158</v>
      </c>
      <c r="J1149" s="82"/>
      <c r="K1149" s="82"/>
      <c r="L1149" s="83"/>
      <c r="M1149" s="2">
        <v>475</v>
      </c>
    </row>
    <row r="1150" spans="2:13" ht="12.75">
      <c r="B1150" s="199"/>
      <c r="H1150" s="7">
        <f aca="true" t="shared" si="96" ref="H1150:H1157">H1149-B1150</f>
        <v>0</v>
      </c>
      <c r="I1150" s="32">
        <f t="shared" si="94"/>
        <v>0</v>
      </c>
      <c r="M1150" s="2">
        <v>475</v>
      </c>
    </row>
    <row r="1151" spans="1:13" s="83" customFormat="1" ht="12.75">
      <c r="A1151" s="1"/>
      <c r="B1151" s="199">
        <v>2500</v>
      </c>
      <c r="C1151" s="22" t="s">
        <v>0</v>
      </c>
      <c r="D1151" s="1" t="s">
        <v>1075</v>
      </c>
      <c r="E1151" s="1" t="s">
        <v>894</v>
      </c>
      <c r="F1151" s="78" t="s">
        <v>1139</v>
      </c>
      <c r="G1151" s="37" t="s">
        <v>78</v>
      </c>
      <c r="H1151" s="7">
        <f t="shared" si="96"/>
        <v>-2500</v>
      </c>
      <c r="I1151" s="32">
        <v>5</v>
      </c>
      <c r="J1151"/>
      <c r="K1151" t="s">
        <v>33</v>
      </c>
      <c r="L1151">
        <v>18</v>
      </c>
      <c r="M1151" s="2">
        <v>475</v>
      </c>
    </row>
    <row r="1152" spans="1:13" s="25" customFormat="1" ht="12.75">
      <c r="A1152" s="22"/>
      <c r="B1152" s="207">
        <v>8000</v>
      </c>
      <c r="C1152" s="22" t="s">
        <v>0</v>
      </c>
      <c r="D1152" s="22" t="s">
        <v>1075</v>
      </c>
      <c r="E1152" s="22" t="s">
        <v>894</v>
      </c>
      <c r="F1152" s="241" t="s">
        <v>1141</v>
      </c>
      <c r="G1152" s="40" t="s">
        <v>80</v>
      </c>
      <c r="H1152" s="7">
        <f t="shared" si="96"/>
        <v>-10500</v>
      </c>
      <c r="I1152" s="174">
        <v>16</v>
      </c>
      <c r="K1152" s="25" t="s">
        <v>33</v>
      </c>
      <c r="L1152" s="25">
        <v>18</v>
      </c>
      <c r="M1152" s="2">
        <v>475</v>
      </c>
    </row>
    <row r="1153" spans="1:13" s="25" customFormat="1" ht="12.75">
      <c r="A1153" s="22"/>
      <c r="B1153" s="207">
        <v>5000</v>
      </c>
      <c r="C1153" s="22" t="s">
        <v>0</v>
      </c>
      <c r="D1153" s="22" t="s">
        <v>1075</v>
      </c>
      <c r="E1153" s="22" t="s">
        <v>894</v>
      </c>
      <c r="F1153" s="241" t="s">
        <v>1144</v>
      </c>
      <c r="G1153" s="40" t="s">
        <v>82</v>
      </c>
      <c r="H1153" s="7">
        <f t="shared" si="96"/>
        <v>-15500</v>
      </c>
      <c r="I1153" s="174">
        <v>10</v>
      </c>
      <c r="K1153" s="25" t="s">
        <v>33</v>
      </c>
      <c r="L1153" s="25">
        <v>18</v>
      </c>
      <c r="M1153" s="2">
        <v>475</v>
      </c>
    </row>
    <row r="1154" spans="2:14" ht="12.75">
      <c r="B1154" s="199">
        <v>3000</v>
      </c>
      <c r="C1154" s="22" t="s">
        <v>0</v>
      </c>
      <c r="D1154" s="1" t="s">
        <v>1075</v>
      </c>
      <c r="E1154" s="1" t="s">
        <v>1090</v>
      </c>
      <c r="F1154" s="78" t="s">
        <v>1143</v>
      </c>
      <c r="G1154" s="37" t="s">
        <v>82</v>
      </c>
      <c r="H1154" s="7">
        <f t="shared" si="96"/>
        <v>-18500</v>
      </c>
      <c r="I1154" s="32">
        <v>6</v>
      </c>
      <c r="K1154" t="s">
        <v>33</v>
      </c>
      <c r="L1154">
        <v>18</v>
      </c>
      <c r="M1154" s="2">
        <v>475</v>
      </c>
      <c r="N1154" s="49"/>
    </row>
    <row r="1155" spans="1:13" s="83" customFormat="1" ht="12.75">
      <c r="A1155" s="1"/>
      <c r="B1155" s="199">
        <v>3000</v>
      </c>
      <c r="C1155" s="22" t="s">
        <v>0</v>
      </c>
      <c r="D1155" s="1" t="s">
        <v>1075</v>
      </c>
      <c r="E1155" s="1" t="s">
        <v>1090</v>
      </c>
      <c r="F1155" s="78" t="s">
        <v>1140</v>
      </c>
      <c r="G1155" s="37" t="s">
        <v>80</v>
      </c>
      <c r="H1155" s="7">
        <f t="shared" si="96"/>
        <v>-21500</v>
      </c>
      <c r="I1155" s="32">
        <v>6</v>
      </c>
      <c r="J1155"/>
      <c r="K1155" t="s">
        <v>33</v>
      </c>
      <c r="L1155">
        <v>18</v>
      </c>
      <c r="M1155" s="2">
        <v>475</v>
      </c>
    </row>
    <row r="1156" spans="2:13" ht="12.75">
      <c r="B1156" s="199">
        <v>5000</v>
      </c>
      <c r="C1156" s="22" t="s">
        <v>0</v>
      </c>
      <c r="D1156" s="1" t="s">
        <v>18</v>
      </c>
      <c r="E1156" s="1" t="s">
        <v>767</v>
      </c>
      <c r="F1156" s="78" t="s">
        <v>937</v>
      </c>
      <c r="G1156" s="37" t="s">
        <v>80</v>
      </c>
      <c r="H1156" s="7">
        <f t="shared" si="96"/>
        <v>-26500</v>
      </c>
      <c r="I1156" s="32">
        <v>10</v>
      </c>
      <c r="K1156" t="s">
        <v>33</v>
      </c>
      <c r="L1156">
        <v>18</v>
      </c>
      <c r="M1156" s="2">
        <v>475</v>
      </c>
    </row>
    <row r="1157" spans="2:13" ht="12.75">
      <c r="B1157" s="207">
        <v>10000</v>
      </c>
      <c r="C1157" s="22" t="s">
        <v>0</v>
      </c>
      <c r="D1157" s="1" t="s">
        <v>28</v>
      </c>
      <c r="E1157" s="1" t="s">
        <v>977</v>
      </c>
      <c r="F1157" s="78" t="s">
        <v>1142</v>
      </c>
      <c r="G1157" s="37" t="s">
        <v>80</v>
      </c>
      <c r="H1157" s="7">
        <f t="shared" si="96"/>
        <v>-36500</v>
      </c>
      <c r="I1157" s="32">
        <v>20</v>
      </c>
      <c r="K1157" t="s">
        <v>33</v>
      </c>
      <c r="L1157">
        <v>18</v>
      </c>
      <c r="M1157" s="2">
        <v>475</v>
      </c>
    </row>
    <row r="1158" spans="1:13" ht="12.75">
      <c r="A1158" s="21"/>
      <c r="B1158" s="209">
        <f>SUM(B1151:B1157)</f>
        <v>36500</v>
      </c>
      <c r="C1158" s="21" t="s">
        <v>0</v>
      </c>
      <c r="D1158" s="21"/>
      <c r="E1158" s="21"/>
      <c r="F1158" s="256"/>
      <c r="G1158" s="28"/>
      <c r="H1158" s="81">
        <v>0</v>
      </c>
      <c r="I1158" s="82">
        <f aca="true" t="shared" si="97" ref="I1158:I1167">+B1158/M1158</f>
        <v>76.84210526315789</v>
      </c>
      <c r="J1158" s="83"/>
      <c r="K1158" s="83"/>
      <c r="L1158" s="83"/>
      <c r="M1158" s="2">
        <v>475</v>
      </c>
    </row>
    <row r="1159" spans="1:13" s="83" customFormat="1" ht="12.75">
      <c r="A1159" s="1"/>
      <c r="B1159" s="199"/>
      <c r="C1159" s="1"/>
      <c r="D1159" s="1"/>
      <c r="E1159" s="1"/>
      <c r="F1159" s="78"/>
      <c r="G1159" s="37"/>
      <c r="H1159" s="7">
        <f aca="true" t="shared" si="98" ref="H1159:H1164">H1158-B1159</f>
        <v>0</v>
      </c>
      <c r="I1159" s="32">
        <f t="shared" si="97"/>
        <v>0</v>
      </c>
      <c r="J1159"/>
      <c r="K1159"/>
      <c r="L1159"/>
      <c r="M1159" s="2">
        <v>475</v>
      </c>
    </row>
    <row r="1160" spans="2:13" ht="12.75">
      <c r="B1160" s="199"/>
      <c r="D1160" s="22"/>
      <c r="H1160" s="7">
        <f t="shared" si="98"/>
        <v>0</v>
      </c>
      <c r="I1160" s="32">
        <f t="shared" si="97"/>
        <v>0</v>
      </c>
      <c r="M1160" s="2">
        <v>475</v>
      </c>
    </row>
    <row r="1161" spans="2:13" ht="12.75">
      <c r="B1161" s="199">
        <v>2500</v>
      </c>
      <c r="C1161" s="1" t="s">
        <v>1145</v>
      </c>
      <c r="D1161" s="22" t="s">
        <v>18</v>
      </c>
      <c r="E1161" s="1" t="s">
        <v>721</v>
      </c>
      <c r="F1161" s="78" t="s">
        <v>1146</v>
      </c>
      <c r="G1161" s="37" t="s">
        <v>80</v>
      </c>
      <c r="H1161" s="7">
        <f t="shared" si="98"/>
        <v>-2500</v>
      </c>
      <c r="I1161" s="32">
        <f t="shared" si="97"/>
        <v>5.2631578947368425</v>
      </c>
      <c r="K1161" t="s">
        <v>894</v>
      </c>
      <c r="L1161">
        <v>18</v>
      </c>
      <c r="M1161" s="2">
        <v>475</v>
      </c>
    </row>
    <row r="1162" spans="2:13" ht="12.75">
      <c r="B1162" s="199">
        <v>2500</v>
      </c>
      <c r="C1162" s="1" t="s">
        <v>825</v>
      </c>
      <c r="D1162" s="22" t="s">
        <v>18</v>
      </c>
      <c r="E1162" s="1" t="s">
        <v>721</v>
      </c>
      <c r="F1162" s="78" t="s">
        <v>1147</v>
      </c>
      <c r="G1162" s="37" t="s">
        <v>82</v>
      </c>
      <c r="H1162" s="7">
        <f t="shared" si="98"/>
        <v>-5000</v>
      </c>
      <c r="I1162" s="32">
        <f t="shared" si="97"/>
        <v>5.2631578947368425</v>
      </c>
      <c r="K1162" t="s">
        <v>894</v>
      </c>
      <c r="L1162">
        <v>18</v>
      </c>
      <c r="M1162" s="2">
        <v>475</v>
      </c>
    </row>
    <row r="1163" spans="1:13" ht="12.75">
      <c r="A1163" s="22"/>
      <c r="B1163" s="207">
        <v>2500</v>
      </c>
      <c r="C1163" s="22" t="s">
        <v>1148</v>
      </c>
      <c r="D1163" s="22" t="s">
        <v>18</v>
      </c>
      <c r="E1163" s="22" t="s">
        <v>721</v>
      </c>
      <c r="F1163" s="78" t="s">
        <v>1149</v>
      </c>
      <c r="G1163" s="40" t="s">
        <v>80</v>
      </c>
      <c r="H1163" s="7">
        <f t="shared" si="98"/>
        <v>-7500</v>
      </c>
      <c r="I1163" s="174">
        <f t="shared" si="97"/>
        <v>5.2631578947368425</v>
      </c>
      <c r="J1163" s="25"/>
      <c r="K1163" t="s">
        <v>894</v>
      </c>
      <c r="L1163" s="25">
        <v>18</v>
      </c>
      <c r="M1163" s="2">
        <v>475</v>
      </c>
    </row>
    <row r="1164" spans="2:13" ht="12.75">
      <c r="B1164" s="199">
        <v>2500</v>
      </c>
      <c r="C1164" s="1" t="s">
        <v>1150</v>
      </c>
      <c r="D1164" s="22" t="s">
        <v>18</v>
      </c>
      <c r="E1164" s="1" t="s">
        <v>721</v>
      </c>
      <c r="F1164" s="78" t="s">
        <v>1151</v>
      </c>
      <c r="G1164" s="37" t="s">
        <v>82</v>
      </c>
      <c r="H1164" s="7">
        <f t="shared" si="98"/>
        <v>-10000</v>
      </c>
      <c r="I1164" s="32">
        <f t="shared" si="97"/>
        <v>5.2631578947368425</v>
      </c>
      <c r="K1164" t="s">
        <v>894</v>
      </c>
      <c r="L1164" s="25">
        <v>18</v>
      </c>
      <c r="M1164" s="2">
        <v>475</v>
      </c>
    </row>
    <row r="1165" spans="1:13" ht="12.75">
      <c r="A1165" s="21"/>
      <c r="B1165" s="209">
        <f>SUM(B1161:B1164)</f>
        <v>10000</v>
      </c>
      <c r="C1165" s="21" t="s">
        <v>708</v>
      </c>
      <c r="D1165" s="21"/>
      <c r="E1165" s="21"/>
      <c r="F1165" s="256"/>
      <c r="G1165" s="28"/>
      <c r="H1165" s="81">
        <v>0</v>
      </c>
      <c r="I1165" s="82">
        <f t="shared" si="97"/>
        <v>21.05263157894737</v>
      </c>
      <c r="J1165" s="83"/>
      <c r="K1165" s="83"/>
      <c r="L1165" s="83"/>
      <c r="M1165" s="2">
        <v>475</v>
      </c>
    </row>
    <row r="1166" spans="2:13" ht="12.75">
      <c r="B1166" s="199"/>
      <c r="C1166" s="22"/>
      <c r="D1166" s="22"/>
      <c r="H1166" s="7">
        <f aca="true" t="shared" si="99" ref="H1166:H1175">H1165-B1166</f>
        <v>0</v>
      </c>
      <c r="I1166" s="32">
        <f t="shared" si="97"/>
        <v>0</v>
      </c>
      <c r="M1166" s="2">
        <v>475</v>
      </c>
    </row>
    <row r="1167" spans="2:13" ht="12.75">
      <c r="B1167" s="199"/>
      <c r="D1167" s="22"/>
      <c r="H1167" s="7">
        <f t="shared" si="99"/>
        <v>0</v>
      </c>
      <c r="I1167" s="32">
        <f t="shared" si="97"/>
        <v>0</v>
      </c>
      <c r="M1167" s="2">
        <v>475</v>
      </c>
    </row>
    <row r="1168" spans="1:13" s="83" customFormat="1" ht="12.75">
      <c r="A1168" s="1"/>
      <c r="B1168" s="199">
        <v>1900</v>
      </c>
      <c r="C1168" s="1" t="s">
        <v>560</v>
      </c>
      <c r="D1168" s="22" t="s">
        <v>18</v>
      </c>
      <c r="E1168" s="1" t="s">
        <v>709</v>
      </c>
      <c r="F1168" s="78" t="s">
        <v>1152</v>
      </c>
      <c r="G1168" s="37" t="s">
        <v>80</v>
      </c>
      <c r="H1168" s="7">
        <f t="shared" si="99"/>
        <v>-1900</v>
      </c>
      <c r="I1168" s="32">
        <v>3.8</v>
      </c>
      <c r="J1168"/>
      <c r="K1168" t="s">
        <v>894</v>
      </c>
      <c r="L1168">
        <v>18</v>
      </c>
      <c r="M1168" s="2">
        <v>475</v>
      </c>
    </row>
    <row r="1169" spans="2:13" ht="12.75">
      <c r="B1169" s="199">
        <v>12500</v>
      </c>
      <c r="C1169" s="1" t="s">
        <v>1153</v>
      </c>
      <c r="D1169" s="22" t="s">
        <v>18</v>
      </c>
      <c r="E1169" s="1" t="s">
        <v>709</v>
      </c>
      <c r="F1169" s="78" t="s">
        <v>1152</v>
      </c>
      <c r="G1169" s="37" t="s">
        <v>80</v>
      </c>
      <c r="H1169" s="7">
        <f t="shared" si="99"/>
        <v>-14400</v>
      </c>
      <c r="I1169" s="32">
        <v>25</v>
      </c>
      <c r="K1169" t="s">
        <v>894</v>
      </c>
      <c r="L1169">
        <v>18</v>
      </c>
      <c r="M1169" s="2">
        <v>475</v>
      </c>
    </row>
    <row r="1170" spans="2:13" ht="12.75">
      <c r="B1170" s="199">
        <v>2500</v>
      </c>
      <c r="C1170" s="1" t="s">
        <v>1154</v>
      </c>
      <c r="D1170" s="22" t="s">
        <v>18</v>
      </c>
      <c r="E1170" s="1" t="s">
        <v>709</v>
      </c>
      <c r="F1170" s="78" t="s">
        <v>1152</v>
      </c>
      <c r="G1170" s="37" t="s">
        <v>82</v>
      </c>
      <c r="H1170" s="7">
        <f t="shared" si="99"/>
        <v>-16900</v>
      </c>
      <c r="I1170" s="32">
        <v>5</v>
      </c>
      <c r="K1170" t="s">
        <v>894</v>
      </c>
      <c r="L1170">
        <v>18</v>
      </c>
      <c r="M1170" s="2">
        <v>475</v>
      </c>
    </row>
    <row r="1171" spans="2:13" ht="12.75">
      <c r="B1171" s="199">
        <v>1200</v>
      </c>
      <c r="C1171" s="1" t="s">
        <v>560</v>
      </c>
      <c r="D1171" s="22" t="s">
        <v>18</v>
      </c>
      <c r="E1171" s="1" t="s">
        <v>709</v>
      </c>
      <c r="F1171" s="78" t="s">
        <v>1152</v>
      </c>
      <c r="G1171" s="37" t="s">
        <v>82</v>
      </c>
      <c r="H1171" s="7">
        <f t="shared" si="99"/>
        <v>-18100</v>
      </c>
      <c r="I1171" s="32">
        <v>2.4</v>
      </c>
      <c r="K1171" t="s">
        <v>894</v>
      </c>
      <c r="L1171">
        <v>18</v>
      </c>
      <c r="M1171" s="2">
        <v>475</v>
      </c>
    </row>
    <row r="1172" spans="2:13" ht="12.75">
      <c r="B1172" s="199">
        <v>1400</v>
      </c>
      <c r="C1172" s="1" t="s">
        <v>560</v>
      </c>
      <c r="D1172" s="22" t="s">
        <v>18</v>
      </c>
      <c r="E1172" s="1" t="s">
        <v>709</v>
      </c>
      <c r="F1172" s="78" t="s">
        <v>1155</v>
      </c>
      <c r="G1172" s="37" t="s">
        <v>80</v>
      </c>
      <c r="H1172" s="7">
        <f t="shared" si="99"/>
        <v>-19500</v>
      </c>
      <c r="I1172" s="32">
        <v>2.8</v>
      </c>
      <c r="K1172" t="s">
        <v>894</v>
      </c>
      <c r="L1172" s="25">
        <v>18</v>
      </c>
      <c r="M1172" s="2">
        <v>475</v>
      </c>
    </row>
    <row r="1173" spans="1:13" s="83" customFormat="1" ht="12.75">
      <c r="A1173" s="1"/>
      <c r="B1173" s="199">
        <v>1200</v>
      </c>
      <c r="C1173" s="1" t="s">
        <v>560</v>
      </c>
      <c r="D1173" s="22" t="s">
        <v>18</v>
      </c>
      <c r="E1173" s="1" t="s">
        <v>709</v>
      </c>
      <c r="F1173" s="78" t="s">
        <v>1155</v>
      </c>
      <c r="G1173" s="37" t="s">
        <v>82</v>
      </c>
      <c r="H1173" s="7">
        <f t="shared" si="99"/>
        <v>-20700</v>
      </c>
      <c r="I1173" s="32">
        <v>2.4</v>
      </c>
      <c r="J1173"/>
      <c r="K1173" t="s">
        <v>894</v>
      </c>
      <c r="L1173" s="25">
        <v>18</v>
      </c>
      <c r="M1173" s="2">
        <v>475</v>
      </c>
    </row>
    <row r="1174" spans="1:13" s="25" customFormat="1" ht="12.75">
      <c r="A1174" s="22"/>
      <c r="B1174" s="277">
        <v>2000</v>
      </c>
      <c r="C1174" s="79" t="s">
        <v>238</v>
      </c>
      <c r="D1174" s="79" t="s">
        <v>19</v>
      </c>
      <c r="E1174" s="79" t="s">
        <v>239</v>
      </c>
      <c r="F1174" s="253" t="s">
        <v>1199</v>
      </c>
      <c r="G1174" s="80" t="s">
        <v>82</v>
      </c>
      <c r="H1174" s="39">
        <f t="shared" si="99"/>
        <v>-22700</v>
      </c>
      <c r="I1174" s="174">
        <f aca="true" t="shared" si="100" ref="I1174:I1183">+B1174/M1174</f>
        <v>4.2105263157894735</v>
      </c>
      <c r="K1174" s="25" t="s">
        <v>140</v>
      </c>
      <c r="L1174" s="25">
        <v>18</v>
      </c>
      <c r="M1174" s="50">
        <v>475</v>
      </c>
    </row>
    <row r="1175" spans="1:13" s="25" customFormat="1" ht="12.75">
      <c r="A1175" s="22"/>
      <c r="B1175" s="277">
        <v>2000</v>
      </c>
      <c r="C1175" s="79" t="s">
        <v>238</v>
      </c>
      <c r="D1175" s="79" t="s">
        <v>19</v>
      </c>
      <c r="E1175" s="79" t="s">
        <v>239</v>
      </c>
      <c r="F1175" s="253" t="s">
        <v>1199</v>
      </c>
      <c r="G1175" s="80" t="s">
        <v>84</v>
      </c>
      <c r="H1175" s="39">
        <f t="shared" si="99"/>
        <v>-24700</v>
      </c>
      <c r="I1175" s="174">
        <f t="shared" si="100"/>
        <v>4.2105263157894735</v>
      </c>
      <c r="K1175" s="25" t="s">
        <v>140</v>
      </c>
      <c r="L1175" s="25">
        <v>18</v>
      </c>
      <c r="M1175" s="50">
        <v>475</v>
      </c>
    </row>
    <row r="1176" spans="1:13" ht="12.75">
      <c r="A1176" s="21"/>
      <c r="B1176" s="209">
        <f>SUM(B1168:B1175)</f>
        <v>24700</v>
      </c>
      <c r="C1176" s="21"/>
      <c r="D1176" s="21"/>
      <c r="E1176" s="21" t="s">
        <v>709</v>
      </c>
      <c r="F1176" s="256"/>
      <c r="G1176" s="28"/>
      <c r="H1176" s="81">
        <v>0</v>
      </c>
      <c r="I1176" s="82">
        <f t="shared" si="100"/>
        <v>52</v>
      </c>
      <c r="J1176" s="83"/>
      <c r="K1176" s="83"/>
      <c r="L1176" s="83"/>
      <c r="M1176" s="2">
        <v>475</v>
      </c>
    </row>
    <row r="1177" spans="2:13" ht="12.75">
      <c r="B1177" s="199"/>
      <c r="D1177" s="22"/>
      <c r="H1177" s="7">
        <f>H1176-B1177</f>
        <v>0</v>
      </c>
      <c r="I1177" s="32">
        <f t="shared" si="100"/>
        <v>0</v>
      </c>
      <c r="M1177" s="2">
        <v>475</v>
      </c>
    </row>
    <row r="1178" spans="2:13" ht="12.75">
      <c r="B1178" s="199"/>
      <c r="D1178" s="22"/>
      <c r="H1178" s="7">
        <f>H1177-B1178</f>
        <v>0</v>
      </c>
      <c r="I1178" s="32">
        <f t="shared" si="100"/>
        <v>0</v>
      </c>
      <c r="M1178" s="2">
        <v>475</v>
      </c>
    </row>
    <row r="1179" spans="2:13" ht="12.75">
      <c r="B1179" s="199">
        <v>5000</v>
      </c>
      <c r="C1179" s="1" t="s">
        <v>735</v>
      </c>
      <c r="D1179" s="22" t="s">
        <v>18</v>
      </c>
      <c r="E1179" s="1" t="s">
        <v>721</v>
      </c>
      <c r="F1179" s="78" t="s">
        <v>1156</v>
      </c>
      <c r="G1179" s="37" t="s">
        <v>80</v>
      </c>
      <c r="H1179" s="7">
        <f>H1178-B1179</f>
        <v>-5000</v>
      </c>
      <c r="I1179" s="32">
        <f t="shared" si="100"/>
        <v>10.526315789473685</v>
      </c>
      <c r="K1179" t="s">
        <v>894</v>
      </c>
      <c r="L1179">
        <v>18</v>
      </c>
      <c r="M1179" s="2">
        <v>475</v>
      </c>
    </row>
    <row r="1180" spans="2:13" ht="12.75">
      <c r="B1180" s="199">
        <v>5000</v>
      </c>
      <c r="C1180" s="22" t="s">
        <v>735</v>
      </c>
      <c r="D1180" s="22" t="s">
        <v>18</v>
      </c>
      <c r="E1180" s="1" t="s">
        <v>721</v>
      </c>
      <c r="F1180" s="78" t="s">
        <v>1157</v>
      </c>
      <c r="G1180" s="37" t="s">
        <v>80</v>
      </c>
      <c r="H1180" s="7">
        <f>H1179-B1180</f>
        <v>-10000</v>
      </c>
      <c r="I1180" s="32">
        <f t="shared" si="100"/>
        <v>10.526315789473685</v>
      </c>
      <c r="K1180" t="s">
        <v>894</v>
      </c>
      <c r="L1180" s="25">
        <v>18</v>
      </c>
      <c r="M1180" s="2">
        <v>475</v>
      </c>
    </row>
    <row r="1181" spans="1:13" ht="12.75">
      <c r="A1181" s="21"/>
      <c r="B1181" s="209">
        <f>SUM(B1179:B1180)</f>
        <v>10000</v>
      </c>
      <c r="C1181" s="21" t="s">
        <v>735</v>
      </c>
      <c r="D1181" s="21"/>
      <c r="E1181" s="21"/>
      <c r="F1181" s="256"/>
      <c r="G1181" s="28"/>
      <c r="H1181" s="81">
        <v>0</v>
      </c>
      <c r="I1181" s="82">
        <f t="shared" si="100"/>
        <v>21.05263157894737</v>
      </c>
      <c r="J1181" s="83"/>
      <c r="K1181" s="83"/>
      <c r="L1181" s="83"/>
      <c r="M1181" s="2">
        <v>475</v>
      </c>
    </row>
    <row r="1182" spans="2:13" ht="12.75">
      <c r="B1182" s="199"/>
      <c r="D1182" s="22"/>
      <c r="H1182" s="7">
        <f aca="true" t="shared" si="101" ref="H1182:H1192">H1181-B1182</f>
        <v>0</v>
      </c>
      <c r="I1182" s="32">
        <f t="shared" si="100"/>
        <v>0</v>
      </c>
      <c r="M1182" s="2">
        <v>475</v>
      </c>
    </row>
    <row r="1183" spans="2:13" ht="12.75">
      <c r="B1183" s="199"/>
      <c r="D1183" s="22"/>
      <c r="H1183" s="7">
        <f t="shared" si="101"/>
        <v>0</v>
      </c>
      <c r="I1183" s="32">
        <f t="shared" si="100"/>
        <v>0</v>
      </c>
      <c r="M1183" s="2">
        <v>475</v>
      </c>
    </row>
    <row r="1184" spans="2:13" ht="12.75">
      <c r="B1184" s="199">
        <v>2000</v>
      </c>
      <c r="C1184" s="1" t="s">
        <v>736</v>
      </c>
      <c r="D1184" s="22" t="s">
        <v>18</v>
      </c>
      <c r="E1184" s="1" t="s">
        <v>721</v>
      </c>
      <c r="F1184" s="78" t="s">
        <v>1152</v>
      </c>
      <c r="G1184" s="37" t="s">
        <v>80</v>
      </c>
      <c r="H1184" s="7">
        <f t="shared" si="101"/>
        <v>-2000</v>
      </c>
      <c r="I1184" s="32">
        <v>4</v>
      </c>
      <c r="K1184" t="s">
        <v>894</v>
      </c>
      <c r="L1184">
        <v>18</v>
      </c>
      <c r="M1184" s="2">
        <v>475</v>
      </c>
    </row>
    <row r="1185" spans="2:13" ht="12.75">
      <c r="B1185" s="199">
        <v>500</v>
      </c>
      <c r="C1185" s="22" t="s">
        <v>736</v>
      </c>
      <c r="D1185" s="22" t="s">
        <v>18</v>
      </c>
      <c r="E1185" s="1" t="s">
        <v>721</v>
      </c>
      <c r="F1185" s="78" t="s">
        <v>1152</v>
      </c>
      <c r="G1185" s="37" t="s">
        <v>80</v>
      </c>
      <c r="H1185" s="7">
        <f t="shared" si="101"/>
        <v>-2500</v>
      </c>
      <c r="I1185" s="32">
        <v>1</v>
      </c>
      <c r="K1185" t="s">
        <v>894</v>
      </c>
      <c r="L1185">
        <v>18</v>
      </c>
      <c r="M1185" s="2">
        <v>475</v>
      </c>
    </row>
    <row r="1186" spans="1:13" s="83" customFormat="1" ht="12.75">
      <c r="A1186" s="1"/>
      <c r="B1186" s="199">
        <v>2000</v>
      </c>
      <c r="C1186" s="1" t="s">
        <v>736</v>
      </c>
      <c r="D1186" s="22" t="s">
        <v>18</v>
      </c>
      <c r="E1186" s="1" t="s">
        <v>721</v>
      </c>
      <c r="F1186" s="78" t="s">
        <v>1152</v>
      </c>
      <c r="G1186" s="37" t="s">
        <v>82</v>
      </c>
      <c r="H1186" s="7">
        <f t="shared" si="101"/>
        <v>-4500</v>
      </c>
      <c r="I1186" s="32">
        <v>4</v>
      </c>
      <c r="J1186"/>
      <c r="K1186" t="s">
        <v>894</v>
      </c>
      <c r="L1186">
        <v>18</v>
      </c>
      <c r="M1186" s="2">
        <v>475</v>
      </c>
    </row>
    <row r="1187" spans="2:13" ht="12.75">
      <c r="B1187" s="199">
        <v>500</v>
      </c>
      <c r="C1187" s="22" t="s">
        <v>736</v>
      </c>
      <c r="D1187" s="22" t="s">
        <v>18</v>
      </c>
      <c r="E1187" s="1" t="s">
        <v>721</v>
      </c>
      <c r="F1187" s="78" t="s">
        <v>1152</v>
      </c>
      <c r="G1187" s="37" t="s">
        <v>82</v>
      </c>
      <c r="H1187" s="7">
        <f t="shared" si="101"/>
        <v>-5000</v>
      </c>
      <c r="I1187" s="32">
        <v>1</v>
      </c>
      <c r="K1187" t="s">
        <v>894</v>
      </c>
      <c r="L1187">
        <v>18</v>
      </c>
      <c r="M1187" s="2">
        <v>475</v>
      </c>
    </row>
    <row r="1188" spans="2:13" ht="12.75">
      <c r="B1188" s="199">
        <v>2000</v>
      </c>
      <c r="C1188" s="1" t="s">
        <v>736</v>
      </c>
      <c r="D1188" s="22" t="s">
        <v>18</v>
      </c>
      <c r="E1188" s="1" t="s">
        <v>721</v>
      </c>
      <c r="F1188" s="78" t="s">
        <v>1155</v>
      </c>
      <c r="G1188" s="37" t="s">
        <v>80</v>
      </c>
      <c r="H1188" s="7">
        <f t="shared" si="101"/>
        <v>-7000</v>
      </c>
      <c r="I1188" s="32">
        <v>4</v>
      </c>
      <c r="K1188" t="s">
        <v>894</v>
      </c>
      <c r="L1188" s="25">
        <v>18</v>
      </c>
      <c r="M1188" s="2">
        <v>475</v>
      </c>
    </row>
    <row r="1189" spans="2:13" ht="12.75">
      <c r="B1189" s="199">
        <v>500</v>
      </c>
      <c r="C1189" s="22" t="s">
        <v>736</v>
      </c>
      <c r="D1189" s="22" t="s">
        <v>18</v>
      </c>
      <c r="E1189" s="1" t="s">
        <v>721</v>
      </c>
      <c r="F1189" s="78" t="s">
        <v>1155</v>
      </c>
      <c r="G1189" s="37" t="s">
        <v>80</v>
      </c>
      <c r="H1189" s="7">
        <f t="shared" si="101"/>
        <v>-7500</v>
      </c>
      <c r="I1189" s="32">
        <v>1</v>
      </c>
      <c r="K1189" t="s">
        <v>894</v>
      </c>
      <c r="L1189" s="25">
        <v>18</v>
      </c>
      <c r="M1189" s="2">
        <v>475</v>
      </c>
    </row>
    <row r="1190" spans="2:13" ht="12.75">
      <c r="B1190" s="199">
        <v>2000</v>
      </c>
      <c r="C1190" s="1" t="s">
        <v>736</v>
      </c>
      <c r="D1190" s="22" t="s">
        <v>18</v>
      </c>
      <c r="E1190" s="1" t="s">
        <v>721</v>
      </c>
      <c r="F1190" s="78" t="s">
        <v>1155</v>
      </c>
      <c r="G1190" s="37" t="s">
        <v>82</v>
      </c>
      <c r="H1190" s="7">
        <f t="shared" si="101"/>
        <v>-9500</v>
      </c>
      <c r="I1190" s="32">
        <v>4</v>
      </c>
      <c r="K1190" t="s">
        <v>894</v>
      </c>
      <c r="L1190" s="25">
        <v>18</v>
      </c>
      <c r="M1190" s="2">
        <v>475</v>
      </c>
    </row>
    <row r="1191" spans="2:13" ht="12.75">
      <c r="B1191" s="199">
        <v>500</v>
      </c>
      <c r="C1191" s="22" t="s">
        <v>736</v>
      </c>
      <c r="D1191" s="22" t="s">
        <v>18</v>
      </c>
      <c r="E1191" s="1" t="s">
        <v>721</v>
      </c>
      <c r="F1191" s="78" t="s">
        <v>1155</v>
      </c>
      <c r="G1191" s="37" t="s">
        <v>82</v>
      </c>
      <c r="H1191" s="7">
        <f t="shared" si="101"/>
        <v>-10000</v>
      </c>
      <c r="I1191" s="32">
        <v>1</v>
      </c>
      <c r="K1191" t="s">
        <v>894</v>
      </c>
      <c r="L1191" s="25">
        <v>18</v>
      </c>
      <c r="M1191" s="2">
        <v>475</v>
      </c>
    </row>
    <row r="1192" spans="1:13" ht="12.75">
      <c r="A1192" s="22"/>
      <c r="B1192" s="278">
        <v>1000</v>
      </c>
      <c r="C1192" s="86" t="s">
        <v>261</v>
      </c>
      <c r="D1192" s="86" t="s">
        <v>1075</v>
      </c>
      <c r="E1192" s="86" t="s">
        <v>202</v>
      </c>
      <c r="F1192" s="262" t="s">
        <v>176</v>
      </c>
      <c r="G1192" s="87" t="s">
        <v>82</v>
      </c>
      <c r="H1192" s="7">
        <f t="shared" si="101"/>
        <v>-11000</v>
      </c>
      <c r="I1192" s="32">
        <f aca="true" t="shared" si="102" ref="I1192:I1255">+B1192/M1192</f>
        <v>2.1052631578947367</v>
      </c>
      <c r="J1192" s="25"/>
      <c r="K1192" s="25" t="s">
        <v>140</v>
      </c>
      <c r="L1192" s="25"/>
      <c r="M1192" s="2">
        <v>475</v>
      </c>
    </row>
    <row r="1193" spans="1:13" ht="12.75">
      <c r="A1193" s="21"/>
      <c r="B1193" s="209">
        <f>SUM(B1184:B1192)</f>
        <v>11000</v>
      </c>
      <c r="C1193" s="21" t="s">
        <v>736</v>
      </c>
      <c r="D1193" s="21"/>
      <c r="E1193" s="21"/>
      <c r="F1193" s="256"/>
      <c r="G1193" s="28"/>
      <c r="H1193" s="81">
        <v>0</v>
      </c>
      <c r="I1193" s="82">
        <f t="shared" si="102"/>
        <v>23.157894736842106</v>
      </c>
      <c r="J1193" s="83"/>
      <c r="K1193" s="83"/>
      <c r="L1193" s="83"/>
      <c r="M1193" s="2">
        <v>475</v>
      </c>
    </row>
    <row r="1194" spans="2:13" ht="12.75">
      <c r="B1194" s="199"/>
      <c r="D1194" s="22"/>
      <c r="H1194" s="7">
        <f aca="true" t="shared" si="103" ref="H1194:H1199">H1193-B1194</f>
        <v>0</v>
      </c>
      <c r="I1194" s="32">
        <f t="shared" si="102"/>
        <v>0</v>
      </c>
      <c r="M1194" s="2">
        <v>475</v>
      </c>
    </row>
    <row r="1195" spans="2:13" ht="12.75">
      <c r="B1195" s="199"/>
      <c r="D1195" s="22"/>
      <c r="H1195" s="7">
        <f t="shared" si="103"/>
        <v>0</v>
      </c>
      <c r="I1195" s="32">
        <f t="shared" si="102"/>
        <v>0</v>
      </c>
      <c r="M1195" s="2">
        <v>475</v>
      </c>
    </row>
    <row r="1196" spans="2:13" ht="12.75">
      <c r="B1196" s="199">
        <v>50000</v>
      </c>
      <c r="C1196" s="22" t="s">
        <v>1159</v>
      </c>
      <c r="D1196" s="1" t="s">
        <v>1075</v>
      </c>
      <c r="E1196" s="1" t="s">
        <v>301</v>
      </c>
      <c r="F1196" s="103" t="s">
        <v>1188</v>
      </c>
      <c r="G1196" s="40" t="s">
        <v>58</v>
      </c>
      <c r="H1196" s="7">
        <f t="shared" si="103"/>
        <v>-50000</v>
      </c>
      <c r="I1196" s="32">
        <f t="shared" si="102"/>
        <v>105.26315789473684</v>
      </c>
      <c r="K1196" t="s">
        <v>894</v>
      </c>
      <c r="L1196">
        <v>18</v>
      </c>
      <c r="M1196" s="2">
        <v>475</v>
      </c>
    </row>
    <row r="1197" spans="2:13" ht="12.75">
      <c r="B1197" s="199">
        <v>30000</v>
      </c>
      <c r="C1197" s="22" t="s">
        <v>1159</v>
      </c>
      <c r="D1197" s="1" t="s">
        <v>1075</v>
      </c>
      <c r="E1197" s="1" t="s">
        <v>301</v>
      </c>
      <c r="F1197" s="103" t="s">
        <v>1189</v>
      </c>
      <c r="G1197" s="40" t="s">
        <v>58</v>
      </c>
      <c r="H1197" s="7">
        <f t="shared" si="103"/>
        <v>-80000</v>
      </c>
      <c r="I1197" s="32">
        <f t="shared" si="102"/>
        <v>63.1578947368421</v>
      </c>
      <c r="K1197" t="s">
        <v>894</v>
      </c>
      <c r="L1197">
        <v>18</v>
      </c>
      <c r="M1197" s="2">
        <v>475</v>
      </c>
    </row>
    <row r="1198" spans="2:13" ht="12.75">
      <c r="B1198" s="199">
        <v>20000</v>
      </c>
      <c r="C1198" s="1" t="s">
        <v>1159</v>
      </c>
      <c r="D1198" s="1" t="s">
        <v>18</v>
      </c>
      <c r="E1198" s="1" t="s">
        <v>301</v>
      </c>
      <c r="F1198" s="103" t="s">
        <v>1175</v>
      </c>
      <c r="G1198" s="252" t="s">
        <v>82</v>
      </c>
      <c r="H1198" s="7">
        <f t="shared" si="103"/>
        <v>-100000</v>
      </c>
      <c r="I1198" s="32">
        <f t="shared" si="102"/>
        <v>42.10526315789474</v>
      </c>
      <c r="K1198" t="s">
        <v>894</v>
      </c>
      <c r="L1198">
        <v>18</v>
      </c>
      <c r="M1198" s="2">
        <v>475</v>
      </c>
    </row>
    <row r="1199" spans="2:13" ht="12.75">
      <c r="B1199" s="199">
        <v>10000</v>
      </c>
      <c r="C1199" s="1" t="s">
        <v>1159</v>
      </c>
      <c r="D1199" s="1" t="s">
        <v>18</v>
      </c>
      <c r="E1199" s="1" t="s">
        <v>301</v>
      </c>
      <c r="F1199" s="103" t="s">
        <v>1176</v>
      </c>
      <c r="G1199" s="252" t="s">
        <v>82</v>
      </c>
      <c r="H1199" s="7">
        <f t="shared" si="103"/>
        <v>-110000</v>
      </c>
      <c r="I1199" s="32">
        <f t="shared" si="102"/>
        <v>21.05263157894737</v>
      </c>
      <c r="K1199" t="s">
        <v>894</v>
      </c>
      <c r="L1199">
        <v>18</v>
      </c>
      <c r="M1199" s="2">
        <v>475</v>
      </c>
    </row>
    <row r="1200" spans="1:13" s="83" customFormat="1" ht="12.75">
      <c r="A1200" s="21"/>
      <c r="B1200" s="209">
        <f>SUM(B1196:B1199)</f>
        <v>110000</v>
      </c>
      <c r="C1200" s="21"/>
      <c r="D1200" s="21"/>
      <c r="E1200" s="21" t="s">
        <v>1160</v>
      </c>
      <c r="F1200" s="256"/>
      <c r="G1200" s="28"/>
      <c r="H1200" s="81">
        <v>0</v>
      </c>
      <c r="I1200" s="82">
        <f t="shared" si="102"/>
        <v>231.57894736842104</v>
      </c>
      <c r="M1200" s="2">
        <v>475</v>
      </c>
    </row>
    <row r="1201" spans="8:13" ht="12.75">
      <c r="H1201" s="7">
        <f>H1200-B1201</f>
        <v>0</v>
      </c>
      <c r="I1201" s="32">
        <f t="shared" si="102"/>
        <v>0</v>
      </c>
      <c r="M1201" s="2">
        <v>475</v>
      </c>
    </row>
    <row r="1202" spans="8:13" ht="12.75">
      <c r="H1202" s="7">
        <f>H1201-B1202</f>
        <v>0</v>
      </c>
      <c r="I1202" s="32">
        <f t="shared" si="102"/>
        <v>0</v>
      </c>
      <c r="M1202" s="2">
        <v>475</v>
      </c>
    </row>
    <row r="1203" spans="1:13" ht="12.75">
      <c r="A1203" s="22"/>
      <c r="B1203" s="305">
        <v>180000</v>
      </c>
      <c r="C1203" s="1" t="s">
        <v>769</v>
      </c>
      <c r="D1203" s="1" t="s">
        <v>1075</v>
      </c>
      <c r="F1203" s="125" t="s">
        <v>298</v>
      </c>
      <c r="G1203" s="40" t="s">
        <v>84</v>
      </c>
      <c r="H1203" s="7">
        <f>H1202-B1203</f>
        <v>-180000</v>
      </c>
      <c r="I1203" s="174">
        <f t="shared" si="102"/>
        <v>378.94736842105266</v>
      </c>
      <c r="J1203" s="25"/>
      <c r="K1203" s="25"/>
      <c r="L1203" s="25"/>
      <c r="M1203" s="2">
        <v>475</v>
      </c>
    </row>
    <row r="1204" spans="1:13" ht="12.75">
      <c r="A1204" s="21"/>
      <c r="B1204" s="307">
        <f>SUM(B1203:B1203)</f>
        <v>180000</v>
      </c>
      <c r="C1204" s="21" t="s">
        <v>434</v>
      </c>
      <c r="D1204" s="21"/>
      <c r="E1204" s="21"/>
      <c r="F1204" s="179"/>
      <c r="G1204" s="28"/>
      <c r="H1204" s="81">
        <v>0</v>
      </c>
      <c r="I1204" s="250">
        <f t="shared" si="102"/>
        <v>378.94736842105266</v>
      </c>
      <c r="J1204" s="83"/>
      <c r="K1204" s="83"/>
      <c r="L1204" s="83"/>
      <c r="M1204" s="2">
        <v>475</v>
      </c>
    </row>
    <row r="1205" spans="8:13" ht="12.75">
      <c r="H1205" s="7">
        <f>H1204-B1205</f>
        <v>0</v>
      </c>
      <c r="I1205" s="32">
        <f t="shared" si="102"/>
        <v>0</v>
      </c>
      <c r="M1205" s="2">
        <v>475</v>
      </c>
    </row>
    <row r="1206" spans="8:13" ht="12.75">
      <c r="H1206" s="7">
        <f>H1205-B1206</f>
        <v>0</v>
      </c>
      <c r="I1206" s="32">
        <f t="shared" si="102"/>
        <v>0</v>
      </c>
      <c r="M1206" s="2">
        <v>475</v>
      </c>
    </row>
    <row r="1207" spans="8:13" ht="12.75">
      <c r="H1207" s="7">
        <f>H1206-B1207</f>
        <v>0</v>
      </c>
      <c r="I1207" s="32">
        <f t="shared" si="102"/>
        <v>0</v>
      </c>
      <c r="M1207" s="2">
        <v>475</v>
      </c>
    </row>
    <row r="1208" spans="8:13" ht="12.75">
      <c r="H1208" s="7">
        <f>H1207-B1208</f>
        <v>0</v>
      </c>
      <c r="I1208" s="32">
        <f t="shared" si="102"/>
        <v>0</v>
      </c>
      <c r="M1208" s="2">
        <v>475</v>
      </c>
    </row>
    <row r="1209" spans="1:13" ht="13.5" thickBot="1">
      <c r="A1209" s="67"/>
      <c r="B1209" s="75">
        <f>+B1324+B1369+B1486+B1515+B1580+B1593+B1597+B1611+B1615+B1993+B1601</f>
        <v>2507510</v>
      </c>
      <c r="C1209" s="67"/>
      <c r="D1209" s="76" t="s">
        <v>29</v>
      </c>
      <c r="E1209" s="70"/>
      <c r="F1209" s="260"/>
      <c r="G1209" s="71"/>
      <c r="H1209" s="72">
        <v>0</v>
      </c>
      <c r="I1209" s="73">
        <f t="shared" si="102"/>
        <v>5278.968421052631</v>
      </c>
      <c r="J1209" s="74"/>
      <c r="K1209" s="74"/>
      <c r="L1209" s="74"/>
      <c r="M1209" s="2">
        <v>475</v>
      </c>
    </row>
    <row r="1210" spans="8:13" ht="12.75">
      <c r="H1210" s="7">
        <f aca="true" t="shared" si="104" ref="H1210:H1241">H1209-B1210</f>
        <v>0</v>
      </c>
      <c r="I1210" s="32">
        <f t="shared" si="102"/>
        <v>0</v>
      </c>
      <c r="M1210" s="2">
        <v>475</v>
      </c>
    </row>
    <row r="1211" spans="8:13" ht="12.75">
      <c r="H1211" s="7">
        <f t="shared" si="104"/>
        <v>0</v>
      </c>
      <c r="I1211" s="32">
        <f t="shared" si="102"/>
        <v>0</v>
      </c>
      <c r="M1211" s="2">
        <v>475</v>
      </c>
    </row>
    <row r="1212" spans="2:13" ht="12.75">
      <c r="B1212" s="282">
        <v>3000</v>
      </c>
      <c r="C1212" s="22" t="s">
        <v>0</v>
      </c>
      <c r="D1212" s="22" t="s">
        <v>19</v>
      </c>
      <c r="E1212" s="22" t="s">
        <v>30</v>
      </c>
      <c r="F1212" s="78" t="s">
        <v>31</v>
      </c>
      <c r="G1212" s="46" t="s">
        <v>32</v>
      </c>
      <c r="H1212" s="7">
        <f t="shared" si="104"/>
        <v>-3000</v>
      </c>
      <c r="I1212" s="32">
        <f t="shared" si="102"/>
        <v>6.315789473684211</v>
      </c>
      <c r="K1212" t="s">
        <v>33</v>
      </c>
      <c r="M1212" s="2">
        <v>475</v>
      </c>
    </row>
    <row r="1213" spans="2:13" ht="12.75">
      <c r="B1213" s="281">
        <v>6000</v>
      </c>
      <c r="C1213" s="22" t="s">
        <v>0</v>
      </c>
      <c r="D1213" s="22" t="s">
        <v>19</v>
      </c>
      <c r="E1213" s="1" t="s">
        <v>30</v>
      </c>
      <c r="F1213" s="78" t="s">
        <v>34</v>
      </c>
      <c r="G1213" s="37" t="s">
        <v>35</v>
      </c>
      <c r="H1213" s="7">
        <f t="shared" si="104"/>
        <v>-9000</v>
      </c>
      <c r="I1213" s="32">
        <f t="shared" si="102"/>
        <v>12.631578947368421</v>
      </c>
      <c r="K1213" t="s">
        <v>33</v>
      </c>
      <c r="M1213" s="2">
        <v>475</v>
      </c>
    </row>
    <row r="1214" spans="2:13" ht="12.75">
      <c r="B1214" s="281">
        <v>3000</v>
      </c>
      <c r="C1214" s="22" t="s">
        <v>0</v>
      </c>
      <c r="D1214" s="22" t="s">
        <v>19</v>
      </c>
      <c r="E1214" s="1" t="s">
        <v>30</v>
      </c>
      <c r="F1214" s="78" t="s">
        <v>36</v>
      </c>
      <c r="G1214" s="37" t="s">
        <v>37</v>
      </c>
      <c r="H1214" s="7">
        <f t="shared" si="104"/>
        <v>-12000</v>
      </c>
      <c r="I1214" s="32">
        <f t="shared" si="102"/>
        <v>6.315789473684211</v>
      </c>
      <c r="K1214" t="s">
        <v>33</v>
      </c>
      <c r="M1214" s="2">
        <v>475</v>
      </c>
    </row>
    <row r="1215" spans="2:13" ht="12.75">
      <c r="B1215" s="281">
        <v>6000</v>
      </c>
      <c r="C1215" s="22" t="s">
        <v>0</v>
      </c>
      <c r="D1215" s="22" t="s">
        <v>19</v>
      </c>
      <c r="E1215" s="1" t="s">
        <v>30</v>
      </c>
      <c r="F1215" s="78" t="s">
        <v>38</v>
      </c>
      <c r="G1215" s="37" t="s">
        <v>39</v>
      </c>
      <c r="H1215" s="7">
        <f t="shared" si="104"/>
        <v>-18000</v>
      </c>
      <c r="I1215" s="32">
        <f t="shared" si="102"/>
        <v>12.631578947368421</v>
      </c>
      <c r="K1215" t="s">
        <v>33</v>
      </c>
      <c r="M1215" s="2">
        <v>475</v>
      </c>
    </row>
    <row r="1216" spans="2:13" ht="12.75">
      <c r="B1216" s="281">
        <v>6000</v>
      </c>
      <c r="C1216" s="22" t="s">
        <v>0</v>
      </c>
      <c r="D1216" s="22" t="s">
        <v>19</v>
      </c>
      <c r="E1216" s="1" t="s">
        <v>30</v>
      </c>
      <c r="F1216" s="78" t="s">
        <v>40</v>
      </c>
      <c r="G1216" s="37" t="s">
        <v>41</v>
      </c>
      <c r="H1216" s="7">
        <f t="shared" si="104"/>
        <v>-24000</v>
      </c>
      <c r="I1216" s="32">
        <f t="shared" si="102"/>
        <v>12.631578947368421</v>
      </c>
      <c r="K1216" t="s">
        <v>33</v>
      </c>
      <c r="M1216" s="2">
        <v>475</v>
      </c>
    </row>
    <row r="1217" spans="2:13" ht="12.75">
      <c r="B1217" s="281">
        <v>6000</v>
      </c>
      <c r="C1217" s="22" t="s">
        <v>0</v>
      </c>
      <c r="D1217" s="22" t="s">
        <v>19</v>
      </c>
      <c r="E1217" s="1" t="s">
        <v>30</v>
      </c>
      <c r="F1217" s="78" t="s">
        <v>42</v>
      </c>
      <c r="G1217" s="37" t="s">
        <v>43</v>
      </c>
      <c r="H1217" s="7">
        <f t="shared" si="104"/>
        <v>-30000</v>
      </c>
      <c r="I1217" s="32">
        <f t="shared" si="102"/>
        <v>12.631578947368421</v>
      </c>
      <c r="K1217" t="s">
        <v>33</v>
      </c>
      <c r="M1217" s="2">
        <v>475</v>
      </c>
    </row>
    <row r="1218" spans="2:13" ht="12.75">
      <c r="B1218" s="281">
        <v>3000</v>
      </c>
      <c r="C1218" s="22" t="s">
        <v>0</v>
      </c>
      <c r="D1218" s="1" t="s">
        <v>19</v>
      </c>
      <c r="E1218" s="1" t="s">
        <v>30</v>
      </c>
      <c r="F1218" s="78" t="s">
        <v>44</v>
      </c>
      <c r="G1218" s="37" t="s">
        <v>45</v>
      </c>
      <c r="H1218" s="7">
        <f t="shared" si="104"/>
        <v>-33000</v>
      </c>
      <c r="I1218" s="32">
        <f t="shared" si="102"/>
        <v>6.315789473684211</v>
      </c>
      <c r="K1218" t="s">
        <v>33</v>
      </c>
      <c r="M1218" s="2">
        <v>475</v>
      </c>
    </row>
    <row r="1219" spans="2:13" ht="12.75">
      <c r="B1219" s="281">
        <v>3000</v>
      </c>
      <c r="C1219" s="22" t="s">
        <v>0</v>
      </c>
      <c r="D1219" s="1" t="s">
        <v>19</v>
      </c>
      <c r="E1219" s="1" t="s">
        <v>30</v>
      </c>
      <c r="F1219" s="78" t="s">
        <v>46</v>
      </c>
      <c r="G1219" s="37" t="s">
        <v>47</v>
      </c>
      <c r="H1219" s="7">
        <f t="shared" si="104"/>
        <v>-36000</v>
      </c>
      <c r="I1219" s="32">
        <f t="shared" si="102"/>
        <v>6.315789473684211</v>
      </c>
      <c r="K1219" t="s">
        <v>33</v>
      </c>
      <c r="M1219" s="2">
        <v>475</v>
      </c>
    </row>
    <row r="1220" spans="2:13" ht="12.75">
      <c r="B1220" s="281">
        <v>6000</v>
      </c>
      <c r="C1220" s="22" t="s">
        <v>0</v>
      </c>
      <c r="D1220" s="1" t="s">
        <v>19</v>
      </c>
      <c r="E1220" s="1" t="s">
        <v>30</v>
      </c>
      <c r="F1220" s="78" t="s">
        <v>48</v>
      </c>
      <c r="G1220" s="37" t="s">
        <v>49</v>
      </c>
      <c r="H1220" s="7">
        <f t="shared" si="104"/>
        <v>-42000</v>
      </c>
      <c r="I1220" s="32">
        <f t="shared" si="102"/>
        <v>12.631578947368421</v>
      </c>
      <c r="K1220" t="s">
        <v>33</v>
      </c>
      <c r="M1220" s="2">
        <v>475</v>
      </c>
    </row>
    <row r="1221" spans="2:13" ht="12.75">
      <c r="B1221" s="281">
        <v>3000</v>
      </c>
      <c r="C1221" s="22" t="s">
        <v>0</v>
      </c>
      <c r="D1221" s="22" t="s">
        <v>19</v>
      </c>
      <c r="E1221" s="1" t="s">
        <v>30</v>
      </c>
      <c r="F1221" s="78" t="s">
        <v>50</v>
      </c>
      <c r="G1221" s="37" t="s">
        <v>49</v>
      </c>
      <c r="H1221" s="7">
        <f t="shared" si="104"/>
        <v>-45000</v>
      </c>
      <c r="I1221" s="32">
        <f t="shared" si="102"/>
        <v>6.315789473684211</v>
      </c>
      <c r="K1221" t="s">
        <v>33</v>
      </c>
      <c r="M1221" s="2">
        <v>475</v>
      </c>
    </row>
    <row r="1222" spans="2:13" ht="12.75">
      <c r="B1222" s="281">
        <v>6000</v>
      </c>
      <c r="C1222" s="22" t="s">
        <v>0</v>
      </c>
      <c r="D1222" s="1" t="s">
        <v>19</v>
      </c>
      <c r="E1222" s="1" t="s">
        <v>30</v>
      </c>
      <c r="F1222" s="78" t="s">
        <v>51</v>
      </c>
      <c r="G1222" s="37" t="s">
        <v>52</v>
      </c>
      <c r="H1222" s="7">
        <f t="shared" si="104"/>
        <v>-51000</v>
      </c>
      <c r="I1222" s="32">
        <f t="shared" si="102"/>
        <v>12.631578947368421</v>
      </c>
      <c r="K1222" t="s">
        <v>33</v>
      </c>
      <c r="M1222" s="2">
        <v>475</v>
      </c>
    </row>
    <row r="1223" spans="2:13" ht="12.75">
      <c r="B1223" s="281">
        <v>8000</v>
      </c>
      <c r="C1223" s="22" t="s">
        <v>0</v>
      </c>
      <c r="D1223" s="1" t="s">
        <v>19</v>
      </c>
      <c r="E1223" s="1" t="s">
        <v>30</v>
      </c>
      <c r="F1223" s="78" t="s">
        <v>53</v>
      </c>
      <c r="G1223" s="37" t="s">
        <v>54</v>
      </c>
      <c r="H1223" s="7">
        <f t="shared" si="104"/>
        <v>-59000</v>
      </c>
      <c r="I1223" s="32">
        <f t="shared" si="102"/>
        <v>16.842105263157894</v>
      </c>
      <c r="K1223" t="s">
        <v>33</v>
      </c>
      <c r="M1223" s="2">
        <v>475</v>
      </c>
    </row>
    <row r="1224" spans="2:13" ht="12.75">
      <c r="B1224" s="281">
        <v>18000</v>
      </c>
      <c r="C1224" s="22" t="s">
        <v>0</v>
      </c>
      <c r="D1224" s="1" t="s">
        <v>19</v>
      </c>
      <c r="E1224" s="1" t="s">
        <v>30</v>
      </c>
      <c r="F1224" s="78" t="s">
        <v>55</v>
      </c>
      <c r="G1224" s="37" t="s">
        <v>56</v>
      </c>
      <c r="H1224" s="7">
        <f t="shared" si="104"/>
        <v>-77000</v>
      </c>
      <c r="I1224" s="32">
        <f t="shared" si="102"/>
        <v>37.89473684210526</v>
      </c>
      <c r="K1224" t="s">
        <v>33</v>
      </c>
      <c r="M1224" s="2">
        <v>475</v>
      </c>
    </row>
    <row r="1225" spans="2:13" ht="12.75">
      <c r="B1225" s="281">
        <v>15000</v>
      </c>
      <c r="C1225" s="22" t="s">
        <v>0</v>
      </c>
      <c r="D1225" s="1" t="s">
        <v>19</v>
      </c>
      <c r="E1225" s="1" t="s">
        <v>30</v>
      </c>
      <c r="F1225" s="78" t="s">
        <v>57</v>
      </c>
      <c r="G1225" s="37" t="s">
        <v>58</v>
      </c>
      <c r="H1225" s="7">
        <f t="shared" si="104"/>
        <v>-92000</v>
      </c>
      <c r="I1225" s="32">
        <f t="shared" si="102"/>
        <v>31.57894736842105</v>
      </c>
      <c r="K1225" t="s">
        <v>33</v>
      </c>
      <c r="M1225" s="2">
        <v>475</v>
      </c>
    </row>
    <row r="1226" spans="2:13" ht="12.75">
      <c r="B1226" s="281">
        <v>6000</v>
      </c>
      <c r="C1226" s="22" t="s">
        <v>0</v>
      </c>
      <c r="D1226" s="1" t="s">
        <v>19</v>
      </c>
      <c r="E1226" s="1" t="s">
        <v>30</v>
      </c>
      <c r="F1226" s="78" t="s">
        <v>59</v>
      </c>
      <c r="G1226" s="37" t="s">
        <v>60</v>
      </c>
      <c r="H1226" s="7">
        <f t="shared" si="104"/>
        <v>-98000</v>
      </c>
      <c r="I1226" s="32">
        <f t="shared" si="102"/>
        <v>12.631578947368421</v>
      </c>
      <c r="K1226" t="s">
        <v>33</v>
      </c>
      <c r="M1226" s="2">
        <v>475</v>
      </c>
    </row>
    <row r="1227" spans="2:13" ht="12.75">
      <c r="B1227" s="281">
        <v>3000</v>
      </c>
      <c r="C1227" s="22" t="s">
        <v>0</v>
      </c>
      <c r="D1227" s="1" t="s">
        <v>19</v>
      </c>
      <c r="E1227" s="1" t="s">
        <v>30</v>
      </c>
      <c r="F1227" s="78" t="s">
        <v>61</v>
      </c>
      <c r="G1227" s="37" t="s">
        <v>62</v>
      </c>
      <c r="H1227" s="7">
        <f t="shared" si="104"/>
        <v>-101000</v>
      </c>
      <c r="I1227" s="32">
        <f t="shared" si="102"/>
        <v>6.315789473684211</v>
      </c>
      <c r="K1227" t="s">
        <v>33</v>
      </c>
      <c r="M1227" s="2">
        <v>475</v>
      </c>
    </row>
    <row r="1228" spans="2:13" ht="12.75">
      <c r="B1228" s="281">
        <v>6000</v>
      </c>
      <c r="C1228" s="22" t="s">
        <v>0</v>
      </c>
      <c r="D1228" s="1" t="s">
        <v>19</v>
      </c>
      <c r="E1228" s="1" t="s">
        <v>30</v>
      </c>
      <c r="F1228" s="78" t="s">
        <v>63</v>
      </c>
      <c r="G1228" s="37" t="s">
        <v>64</v>
      </c>
      <c r="H1228" s="7">
        <f t="shared" si="104"/>
        <v>-107000</v>
      </c>
      <c r="I1228" s="32">
        <f t="shared" si="102"/>
        <v>12.631578947368421</v>
      </c>
      <c r="K1228" t="s">
        <v>33</v>
      </c>
      <c r="M1228" s="2">
        <v>475</v>
      </c>
    </row>
    <row r="1229" spans="2:13" ht="12.75">
      <c r="B1229" s="281">
        <v>3000</v>
      </c>
      <c r="C1229" s="22" t="s">
        <v>0</v>
      </c>
      <c r="D1229" s="1" t="s">
        <v>19</v>
      </c>
      <c r="E1229" s="1" t="s">
        <v>30</v>
      </c>
      <c r="F1229" s="78" t="s">
        <v>65</v>
      </c>
      <c r="G1229" s="37" t="s">
        <v>66</v>
      </c>
      <c r="H1229" s="7">
        <f t="shared" si="104"/>
        <v>-110000</v>
      </c>
      <c r="I1229" s="32">
        <f t="shared" si="102"/>
        <v>6.315789473684211</v>
      </c>
      <c r="K1229" t="s">
        <v>33</v>
      </c>
      <c r="M1229" s="2">
        <v>475</v>
      </c>
    </row>
    <row r="1230" spans="2:13" ht="12.75">
      <c r="B1230" s="281">
        <v>3000</v>
      </c>
      <c r="C1230" s="22" t="s">
        <v>0</v>
      </c>
      <c r="D1230" s="1" t="s">
        <v>19</v>
      </c>
      <c r="E1230" s="1" t="s">
        <v>30</v>
      </c>
      <c r="F1230" s="78" t="s">
        <v>67</v>
      </c>
      <c r="G1230" s="37" t="s">
        <v>68</v>
      </c>
      <c r="H1230" s="7">
        <f t="shared" si="104"/>
        <v>-113000</v>
      </c>
      <c r="I1230" s="32">
        <f t="shared" si="102"/>
        <v>6.315789473684211</v>
      </c>
      <c r="K1230" t="s">
        <v>33</v>
      </c>
      <c r="M1230" s="2">
        <v>475</v>
      </c>
    </row>
    <row r="1231" spans="2:13" ht="12.75">
      <c r="B1231" s="281">
        <v>3000</v>
      </c>
      <c r="C1231" s="22" t="s">
        <v>0</v>
      </c>
      <c r="D1231" s="1" t="s">
        <v>19</v>
      </c>
      <c r="E1231" s="1" t="s">
        <v>30</v>
      </c>
      <c r="F1231" s="78" t="s">
        <v>69</v>
      </c>
      <c r="G1231" s="37" t="s">
        <v>70</v>
      </c>
      <c r="H1231" s="7">
        <f t="shared" si="104"/>
        <v>-116000</v>
      </c>
      <c r="I1231" s="32">
        <f t="shared" si="102"/>
        <v>6.315789473684211</v>
      </c>
      <c r="K1231" t="s">
        <v>33</v>
      </c>
      <c r="M1231" s="2">
        <v>475</v>
      </c>
    </row>
    <row r="1232" spans="2:13" ht="12.75">
      <c r="B1232" s="281">
        <v>6000</v>
      </c>
      <c r="C1232" s="22" t="s">
        <v>0</v>
      </c>
      <c r="D1232" s="1" t="s">
        <v>19</v>
      </c>
      <c r="E1232" s="1" t="s">
        <v>30</v>
      </c>
      <c r="F1232" s="78" t="s">
        <v>71</v>
      </c>
      <c r="G1232" s="37" t="s">
        <v>72</v>
      </c>
      <c r="H1232" s="7">
        <f t="shared" si="104"/>
        <v>-122000</v>
      </c>
      <c r="I1232" s="32">
        <f t="shared" si="102"/>
        <v>12.631578947368421</v>
      </c>
      <c r="K1232" t="s">
        <v>33</v>
      </c>
      <c r="M1232" s="2">
        <v>475</v>
      </c>
    </row>
    <row r="1233" spans="2:13" ht="12.75">
      <c r="B1233" s="281">
        <v>3000</v>
      </c>
      <c r="C1233" s="22" t="s">
        <v>0</v>
      </c>
      <c r="D1233" s="1" t="s">
        <v>19</v>
      </c>
      <c r="E1233" s="1" t="s">
        <v>30</v>
      </c>
      <c r="F1233" s="78" t="s">
        <v>73</v>
      </c>
      <c r="G1233" s="37" t="s">
        <v>74</v>
      </c>
      <c r="H1233" s="7">
        <f t="shared" si="104"/>
        <v>-125000</v>
      </c>
      <c r="I1233" s="32">
        <f t="shared" si="102"/>
        <v>6.315789473684211</v>
      </c>
      <c r="K1233" t="s">
        <v>33</v>
      </c>
      <c r="M1233" s="2">
        <v>475</v>
      </c>
    </row>
    <row r="1234" spans="2:13" ht="12.75">
      <c r="B1234" s="281">
        <v>3000</v>
      </c>
      <c r="C1234" s="22" t="s">
        <v>0</v>
      </c>
      <c r="D1234" s="1" t="s">
        <v>19</v>
      </c>
      <c r="E1234" s="1" t="s">
        <v>30</v>
      </c>
      <c r="F1234" s="78" t="s">
        <v>75</v>
      </c>
      <c r="G1234" s="37" t="s">
        <v>76</v>
      </c>
      <c r="H1234" s="7">
        <f t="shared" si="104"/>
        <v>-128000</v>
      </c>
      <c r="I1234" s="32">
        <f t="shared" si="102"/>
        <v>6.315789473684211</v>
      </c>
      <c r="K1234" t="s">
        <v>33</v>
      </c>
      <c r="M1234" s="2">
        <v>475</v>
      </c>
    </row>
    <row r="1235" spans="2:13" ht="12.75">
      <c r="B1235" s="281">
        <v>12000</v>
      </c>
      <c r="C1235" s="22" t="s">
        <v>0</v>
      </c>
      <c r="D1235" s="1" t="s">
        <v>19</v>
      </c>
      <c r="E1235" s="1" t="s">
        <v>30</v>
      </c>
      <c r="F1235" s="78" t="s">
        <v>77</v>
      </c>
      <c r="G1235" s="37" t="s">
        <v>78</v>
      </c>
      <c r="H1235" s="7">
        <f t="shared" si="104"/>
        <v>-140000</v>
      </c>
      <c r="I1235" s="32">
        <f t="shared" si="102"/>
        <v>25.263157894736842</v>
      </c>
      <c r="K1235" t="s">
        <v>33</v>
      </c>
      <c r="M1235" s="2">
        <v>475</v>
      </c>
    </row>
    <row r="1236" spans="2:13" ht="12.75">
      <c r="B1236" s="281">
        <v>18000</v>
      </c>
      <c r="C1236" s="22" t="s">
        <v>0</v>
      </c>
      <c r="D1236" s="1" t="s">
        <v>19</v>
      </c>
      <c r="E1236" s="1" t="s">
        <v>30</v>
      </c>
      <c r="F1236" s="78" t="s">
        <v>79</v>
      </c>
      <c r="G1236" s="37" t="s">
        <v>80</v>
      </c>
      <c r="H1236" s="7">
        <f t="shared" si="104"/>
        <v>-158000</v>
      </c>
      <c r="I1236" s="32">
        <f t="shared" si="102"/>
        <v>37.89473684210526</v>
      </c>
      <c r="K1236" t="s">
        <v>33</v>
      </c>
      <c r="M1236" s="2">
        <v>475</v>
      </c>
    </row>
    <row r="1237" spans="2:13" ht="12.75">
      <c r="B1237" s="281">
        <v>12000</v>
      </c>
      <c r="C1237" s="22" t="s">
        <v>0</v>
      </c>
      <c r="D1237" s="1" t="s">
        <v>19</v>
      </c>
      <c r="E1237" s="1" t="s">
        <v>30</v>
      </c>
      <c r="F1237" s="78" t="s">
        <v>81</v>
      </c>
      <c r="G1237" s="37" t="s">
        <v>82</v>
      </c>
      <c r="H1237" s="7">
        <f t="shared" si="104"/>
        <v>-170000</v>
      </c>
      <c r="I1237" s="32">
        <f t="shared" si="102"/>
        <v>25.263157894736842</v>
      </c>
      <c r="K1237" t="s">
        <v>33</v>
      </c>
      <c r="M1237" s="2">
        <v>475</v>
      </c>
    </row>
    <row r="1238" spans="2:13" ht="12.75">
      <c r="B1238" s="281">
        <v>5000</v>
      </c>
      <c r="C1238" s="22" t="s">
        <v>0</v>
      </c>
      <c r="D1238" s="1" t="s">
        <v>19</v>
      </c>
      <c r="E1238" s="1" t="s">
        <v>30</v>
      </c>
      <c r="F1238" s="78" t="s">
        <v>83</v>
      </c>
      <c r="G1238" s="37" t="s">
        <v>84</v>
      </c>
      <c r="H1238" s="7">
        <f t="shared" si="104"/>
        <v>-175000</v>
      </c>
      <c r="I1238" s="32">
        <f t="shared" si="102"/>
        <v>10.526315789473685</v>
      </c>
      <c r="K1238" t="s">
        <v>33</v>
      </c>
      <c r="M1238" s="2">
        <v>475</v>
      </c>
    </row>
    <row r="1239" spans="2:13" ht="12.75">
      <c r="B1239" s="281">
        <v>3000</v>
      </c>
      <c r="C1239" s="22" t="s">
        <v>0</v>
      </c>
      <c r="D1239" s="1" t="s">
        <v>19</v>
      </c>
      <c r="E1239" s="1" t="s">
        <v>30</v>
      </c>
      <c r="F1239" s="78" t="s">
        <v>85</v>
      </c>
      <c r="G1239" s="37" t="s">
        <v>86</v>
      </c>
      <c r="H1239" s="7">
        <f t="shared" si="104"/>
        <v>-178000</v>
      </c>
      <c r="I1239" s="32">
        <f t="shared" si="102"/>
        <v>6.315789473684211</v>
      </c>
      <c r="K1239" t="s">
        <v>33</v>
      </c>
      <c r="M1239" s="2">
        <v>475</v>
      </c>
    </row>
    <row r="1240" spans="2:13" ht="12.75">
      <c r="B1240" s="281">
        <v>2500</v>
      </c>
      <c r="C1240" s="22" t="s">
        <v>0</v>
      </c>
      <c r="D1240" s="22" t="s">
        <v>19</v>
      </c>
      <c r="E1240" s="1" t="s">
        <v>87</v>
      </c>
      <c r="F1240" s="78" t="s">
        <v>88</v>
      </c>
      <c r="G1240" s="37" t="s">
        <v>89</v>
      </c>
      <c r="H1240" s="7">
        <f t="shared" si="104"/>
        <v>-180500</v>
      </c>
      <c r="I1240" s="32">
        <f t="shared" si="102"/>
        <v>5.2631578947368425</v>
      </c>
      <c r="K1240" t="s">
        <v>33</v>
      </c>
      <c r="M1240" s="2">
        <v>475</v>
      </c>
    </row>
    <row r="1241" spans="2:13" ht="12.75">
      <c r="B1241" s="281">
        <v>2500</v>
      </c>
      <c r="C1241" s="22" t="s">
        <v>0</v>
      </c>
      <c r="D1241" s="22" t="s">
        <v>19</v>
      </c>
      <c r="E1241" s="1" t="s">
        <v>87</v>
      </c>
      <c r="F1241" s="78" t="s">
        <v>90</v>
      </c>
      <c r="G1241" s="37" t="s">
        <v>35</v>
      </c>
      <c r="H1241" s="7">
        <f t="shared" si="104"/>
        <v>-183000</v>
      </c>
      <c r="I1241" s="32">
        <f t="shared" si="102"/>
        <v>5.2631578947368425</v>
      </c>
      <c r="K1241" t="s">
        <v>33</v>
      </c>
      <c r="M1241" s="2">
        <v>475</v>
      </c>
    </row>
    <row r="1242" spans="2:13" ht="12.75">
      <c r="B1242" s="281">
        <v>2500</v>
      </c>
      <c r="C1242" s="22" t="s">
        <v>0</v>
      </c>
      <c r="D1242" s="22" t="s">
        <v>19</v>
      </c>
      <c r="E1242" s="1" t="s">
        <v>87</v>
      </c>
      <c r="F1242" s="78" t="s">
        <v>91</v>
      </c>
      <c r="G1242" s="37" t="s">
        <v>37</v>
      </c>
      <c r="H1242" s="7">
        <f aca="true" t="shared" si="105" ref="H1242:H1266">H1241-B1242</f>
        <v>-185500</v>
      </c>
      <c r="I1242" s="32">
        <f t="shared" si="102"/>
        <v>5.2631578947368425</v>
      </c>
      <c r="K1242" t="s">
        <v>33</v>
      </c>
      <c r="M1242" s="2">
        <v>475</v>
      </c>
    </row>
    <row r="1243" spans="2:13" ht="12.75">
      <c r="B1243" s="281">
        <v>2500</v>
      </c>
      <c r="C1243" s="22" t="s">
        <v>0</v>
      </c>
      <c r="D1243" s="22" t="s">
        <v>19</v>
      </c>
      <c r="E1243" s="1" t="s">
        <v>87</v>
      </c>
      <c r="F1243" s="78" t="s">
        <v>92</v>
      </c>
      <c r="G1243" s="37" t="s">
        <v>39</v>
      </c>
      <c r="H1243" s="7">
        <f t="shared" si="105"/>
        <v>-188000</v>
      </c>
      <c r="I1243" s="32">
        <f t="shared" si="102"/>
        <v>5.2631578947368425</v>
      </c>
      <c r="K1243" t="s">
        <v>33</v>
      </c>
      <c r="M1243" s="2">
        <v>475</v>
      </c>
    </row>
    <row r="1244" spans="2:13" ht="12.75">
      <c r="B1244" s="281">
        <v>2500</v>
      </c>
      <c r="C1244" s="22" t="s">
        <v>0</v>
      </c>
      <c r="D1244" s="22" t="s">
        <v>19</v>
      </c>
      <c r="E1244" s="1" t="s">
        <v>87</v>
      </c>
      <c r="F1244" s="78" t="s">
        <v>93</v>
      </c>
      <c r="G1244" s="37" t="s">
        <v>41</v>
      </c>
      <c r="H1244" s="7">
        <f t="shared" si="105"/>
        <v>-190500</v>
      </c>
      <c r="I1244" s="32">
        <f t="shared" si="102"/>
        <v>5.2631578947368425</v>
      </c>
      <c r="K1244" t="s">
        <v>33</v>
      </c>
      <c r="M1244" s="2">
        <v>475</v>
      </c>
    </row>
    <row r="1245" spans="2:13" ht="12.75">
      <c r="B1245" s="281">
        <v>2500</v>
      </c>
      <c r="C1245" s="22" t="s">
        <v>0</v>
      </c>
      <c r="D1245" s="22" t="s">
        <v>19</v>
      </c>
      <c r="E1245" s="1" t="s">
        <v>87</v>
      </c>
      <c r="F1245" s="78" t="s">
        <v>94</v>
      </c>
      <c r="G1245" s="37" t="s">
        <v>43</v>
      </c>
      <c r="H1245" s="7">
        <f t="shared" si="105"/>
        <v>-193000</v>
      </c>
      <c r="I1245" s="32">
        <f t="shared" si="102"/>
        <v>5.2631578947368425</v>
      </c>
      <c r="K1245" t="s">
        <v>33</v>
      </c>
      <c r="M1245" s="2">
        <v>475</v>
      </c>
    </row>
    <row r="1246" spans="2:13" ht="12.75">
      <c r="B1246" s="281">
        <v>2500</v>
      </c>
      <c r="C1246" s="22" t="s">
        <v>0</v>
      </c>
      <c r="D1246" s="1" t="s">
        <v>19</v>
      </c>
      <c r="E1246" s="1" t="s">
        <v>87</v>
      </c>
      <c r="F1246" s="78" t="s">
        <v>95</v>
      </c>
      <c r="G1246" s="37" t="s">
        <v>45</v>
      </c>
      <c r="H1246" s="7">
        <f t="shared" si="105"/>
        <v>-195500</v>
      </c>
      <c r="I1246" s="32">
        <f t="shared" si="102"/>
        <v>5.2631578947368425</v>
      </c>
      <c r="K1246" t="s">
        <v>33</v>
      </c>
      <c r="M1246" s="2">
        <v>475</v>
      </c>
    </row>
    <row r="1247" spans="2:13" ht="12.75">
      <c r="B1247" s="281">
        <v>2500</v>
      </c>
      <c r="C1247" s="22" t="s">
        <v>0</v>
      </c>
      <c r="D1247" s="1" t="s">
        <v>19</v>
      </c>
      <c r="E1247" s="1" t="s">
        <v>87</v>
      </c>
      <c r="F1247" s="78" t="s">
        <v>96</v>
      </c>
      <c r="G1247" s="37" t="s">
        <v>49</v>
      </c>
      <c r="H1247" s="7">
        <f t="shared" si="105"/>
        <v>-198000</v>
      </c>
      <c r="I1247" s="32">
        <f t="shared" si="102"/>
        <v>5.2631578947368425</v>
      </c>
      <c r="K1247" t="s">
        <v>33</v>
      </c>
      <c r="M1247" s="2">
        <v>475</v>
      </c>
    </row>
    <row r="1248" spans="2:13" ht="12.75">
      <c r="B1248" s="281">
        <v>2500</v>
      </c>
      <c r="C1248" s="22" t="s">
        <v>0</v>
      </c>
      <c r="D1248" s="1" t="s">
        <v>19</v>
      </c>
      <c r="E1248" s="1" t="s">
        <v>87</v>
      </c>
      <c r="F1248" s="78" t="s">
        <v>97</v>
      </c>
      <c r="G1248" s="37" t="s">
        <v>52</v>
      </c>
      <c r="H1248" s="7">
        <f t="shared" si="105"/>
        <v>-200500</v>
      </c>
      <c r="I1248" s="32">
        <f t="shared" si="102"/>
        <v>5.2631578947368425</v>
      </c>
      <c r="K1248" t="s">
        <v>33</v>
      </c>
      <c r="M1248" s="2">
        <v>475</v>
      </c>
    </row>
    <row r="1249" spans="2:13" ht="12.75">
      <c r="B1249" s="281">
        <v>2500</v>
      </c>
      <c r="C1249" s="22" t="s">
        <v>0</v>
      </c>
      <c r="D1249" s="1" t="s">
        <v>19</v>
      </c>
      <c r="E1249" s="1" t="s">
        <v>87</v>
      </c>
      <c r="F1249" s="78" t="s">
        <v>98</v>
      </c>
      <c r="G1249" s="37" t="s">
        <v>54</v>
      </c>
      <c r="H1249" s="7">
        <f t="shared" si="105"/>
        <v>-203000</v>
      </c>
      <c r="I1249" s="32">
        <f t="shared" si="102"/>
        <v>5.2631578947368425</v>
      </c>
      <c r="K1249" t="s">
        <v>33</v>
      </c>
      <c r="M1249" s="2">
        <v>475</v>
      </c>
    </row>
    <row r="1250" spans="2:13" ht="12.75">
      <c r="B1250" s="281">
        <v>2500</v>
      </c>
      <c r="C1250" s="22" t="s">
        <v>0</v>
      </c>
      <c r="D1250" s="1" t="s">
        <v>19</v>
      </c>
      <c r="E1250" s="1" t="s">
        <v>87</v>
      </c>
      <c r="F1250" s="78" t="s">
        <v>99</v>
      </c>
      <c r="G1250" s="37" t="s">
        <v>56</v>
      </c>
      <c r="H1250" s="7">
        <f t="shared" si="105"/>
        <v>-205500</v>
      </c>
      <c r="I1250" s="32">
        <f t="shared" si="102"/>
        <v>5.2631578947368425</v>
      </c>
      <c r="K1250" t="s">
        <v>33</v>
      </c>
      <c r="M1250" s="2">
        <v>475</v>
      </c>
    </row>
    <row r="1251" spans="2:13" ht="12.75">
      <c r="B1251" s="281">
        <v>2500</v>
      </c>
      <c r="C1251" s="22" t="s">
        <v>0</v>
      </c>
      <c r="D1251" s="1" t="s">
        <v>19</v>
      </c>
      <c r="E1251" s="1" t="s">
        <v>87</v>
      </c>
      <c r="F1251" s="78" t="s">
        <v>100</v>
      </c>
      <c r="G1251" s="37" t="s">
        <v>58</v>
      </c>
      <c r="H1251" s="7">
        <f t="shared" si="105"/>
        <v>-208000</v>
      </c>
      <c r="I1251" s="32">
        <f t="shared" si="102"/>
        <v>5.2631578947368425</v>
      </c>
      <c r="K1251" t="s">
        <v>33</v>
      </c>
      <c r="M1251" s="2">
        <v>475</v>
      </c>
    </row>
    <row r="1252" spans="2:13" ht="12.75">
      <c r="B1252" s="285">
        <v>2500</v>
      </c>
      <c r="C1252" s="22" t="s">
        <v>0</v>
      </c>
      <c r="D1252" s="1" t="s">
        <v>19</v>
      </c>
      <c r="E1252" s="1" t="s">
        <v>87</v>
      </c>
      <c r="F1252" s="78" t="s">
        <v>101</v>
      </c>
      <c r="G1252" s="37" t="s">
        <v>60</v>
      </c>
      <c r="H1252" s="7">
        <f t="shared" si="105"/>
        <v>-210500</v>
      </c>
      <c r="I1252" s="32">
        <f t="shared" si="102"/>
        <v>5.2631578947368425</v>
      </c>
      <c r="K1252" t="s">
        <v>33</v>
      </c>
      <c r="M1252" s="2">
        <v>475</v>
      </c>
    </row>
    <row r="1253" spans="2:13" ht="12.75">
      <c r="B1253" s="281">
        <v>2500</v>
      </c>
      <c r="C1253" s="22" t="s">
        <v>0</v>
      </c>
      <c r="D1253" s="1" t="s">
        <v>19</v>
      </c>
      <c r="E1253" s="1" t="s">
        <v>87</v>
      </c>
      <c r="F1253" s="78" t="s">
        <v>102</v>
      </c>
      <c r="G1253" s="37" t="s">
        <v>103</v>
      </c>
      <c r="H1253" s="7">
        <f t="shared" si="105"/>
        <v>-213000</v>
      </c>
      <c r="I1253" s="32">
        <f t="shared" si="102"/>
        <v>5.2631578947368425</v>
      </c>
      <c r="K1253" t="s">
        <v>33</v>
      </c>
      <c r="M1253" s="2">
        <v>475</v>
      </c>
    </row>
    <row r="1254" spans="2:13" ht="12.75">
      <c r="B1254" s="281">
        <v>2500</v>
      </c>
      <c r="C1254" s="22" t="s">
        <v>0</v>
      </c>
      <c r="D1254" s="1" t="s">
        <v>19</v>
      </c>
      <c r="E1254" s="1" t="s">
        <v>87</v>
      </c>
      <c r="F1254" s="78" t="s">
        <v>104</v>
      </c>
      <c r="G1254" s="37" t="s">
        <v>62</v>
      </c>
      <c r="H1254" s="7">
        <f t="shared" si="105"/>
        <v>-215500</v>
      </c>
      <c r="I1254" s="32">
        <f t="shared" si="102"/>
        <v>5.2631578947368425</v>
      </c>
      <c r="K1254" t="s">
        <v>33</v>
      </c>
      <c r="M1254" s="2">
        <v>475</v>
      </c>
    </row>
    <row r="1255" spans="2:13" ht="12.75">
      <c r="B1255" s="281">
        <v>2500</v>
      </c>
      <c r="C1255" s="22" t="s">
        <v>0</v>
      </c>
      <c r="D1255" s="1" t="s">
        <v>19</v>
      </c>
      <c r="E1255" s="1" t="s">
        <v>87</v>
      </c>
      <c r="F1255" s="78" t="s">
        <v>105</v>
      </c>
      <c r="G1255" s="37" t="s">
        <v>64</v>
      </c>
      <c r="H1255" s="7">
        <f t="shared" si="105"/>
        <v>-218000</v>
      </c>
      <c r="I1255" s="32">
        <f t="shared" si="102"/>
        <v>5.2631578947368425</v>
      </c>
      <c r="K1255" t="s">
        <v>33</v>
      </c>
      <c r="M1255" s="2">
        <v>475</v>
      </c>
    </row>
    <row r="1256" spans="2:13" ht="12.75">
      <c r="B1256" s="281">
        <v>2500</v>
      </c>
      <c r="C1256" s="22" t="s">
        <v>0</v>
      </c>
      <c r="D1256" s="1" t="s">
        <v>19</v>
      </c>
      <c r="E1256" s="1" t="s">
        <v>87</v>
      </c>
      <c r="F1256" s="78" t="s">
        <v>106</v>
      </c>
      <c r="G1256" s="37" t="s">
        <v>66</v>
      </c>
      <c r="H1256" s="7">
        <f t="shared" si="105"/>
        <v>-220500</v>
      </c>
      <c r="I1256" s="32">
        <f aca="true" t="shared" si="106" ref="I1256:I1319">+B1256/M1256</f>
        <v>5.2631578947368425</v>
      </c>
      <c r="K1256" t="s">
        <v>33</v>
      </c>
      <c r="M1256" s="2">
        <v>475</v>
      </c>
    </row>
    <row r="1257" spans="2:13" ht="12.75">
      <c r="B1257" s="281">
        <v>2500</v>
      </c>
      <c r="C1257" s="22" t="s">
        <v>0</v>
      </c>
      <c r="D1257" s="1" t="s">
        <v>19</v>
      </c>
      <c r="E1257" s="1" t="s">
        <v>87</v>
      </c>
      <c r="F1257" s="78" t="s">
        <v>107</v>
      </c>
      <c r="G1257" s="37" t="s">
        <v>68</v>
      </c>
      <c r="H1257" s="7">
        <f t="shared" si="105"/>
        <v>-223000</v>
      </c>
      <c r="I1257" s="32">
        <f t="shared" si="106"/>
        <v>5.2631578947368425</v>
      </c>
      <c r="K1257" t="s">
        <v>33</v>
      </c>
      <c r="M1257" s="2">
        <v>475</v>
      </c>
    </row>
    <row r="1258" spans="2:13" ht="12.75">
      <c r="B1258" s="281">
        <v>2500</v>
      </c>
      <c r="C1258" s="22" t="s">
        <v>0</v>
      </c>
      <c r="D1258" s="1" t="s">
        <v>19</v>
      </c>
      <c r="E1258" s="1" t="s">
        <v>87</v>
      </c>
      <c r="F1258" s="78" t="s">
        <v>108</v>
      </c>
      <c r="G1258" s="37" t="s">
        <v>70</v>
      </c>
      <c r="H1258" s="7">
        <f t="shared" si="105"/>
        <v>-225500</v>
      </c>
      <c r="I1258" s="32">
        <f t="shared" si="106"/>
        <v>5.2631578947368425</v>
      </c>
      <c r="K1258" t="s">
        <v>33</v>
      </c>
      <c r="M1258" s="2">
        <v>475</v>
      </c>
    </row>
    <row r="1259" spans="2:13" ht="12.75">
      <c r="B1259" s="281">
        <v>2500</v>
      </c>
      <c r="C1259" s="22" t="s">
        <v>0</v>
      </c>
      <c r="D1259" s="1" t="s">
        <v>19</v>
      </c>
      <c r="E1259" s="1" t="s">
        <v>87</v>
      </c>
      <c r="F1259" s="78" t="s">
        <v>109</v>
      </c>
      <c r="G1259" s="37" t="s">
        <v>72</v>
      </c>
      <c r="H1259" s="7">
        <f t="shared" si="105"/>
        <v>-228000</v>
      </c>
      <c r="I1259" s="32">
        <f t="shared" si="106"/>
        <v>5.2631578947368425</v>
      </c>
      <c r="K1259" t="s">
        <v>33</v>
      </c>
      <c r="M1259" s="2">
        <v>475</v>
      </c>
    </row>
    <row r="1260" spans="2:13" ht="12.75">
      <c r="B1260" s="281">
        <v>2500</v>
      </c>
      <c r="C1260" s="22" t="s">
        <v>0</v>
      </c>
      <c r="D1260" s="1" t="s">
        <v>19</v>
      </c>
      <c r="E1260" s="1" t="s">
        <v>87</v>
      </c>
      <c r="F1260" s="78" t="s">
        <v>110</v>
      </c>
      <c r="G1260" s="37" t="s">
        <v>74</v>
      </c>
      <c r="H1260" s="7">
        <f t="shared" si="105"/>
        <v>-230500</v>
      </c>
      <c r="I1260" s="32">
        <f t="shared" si="106"/>
        <v>5.2631578947368425</v>
      </c>
      <c r="K1260" t="s">
        <v>33</v>
      </c>
      <c r="M1260" s="2">
        <v>475</v>
      </c>
    </row>
    <row r="1261" spans="2:13" ht="12.75">
      <c r="B1261" s="281">
        <v>2500</v>
      </c>
      <c r="C1261" s="22" t="s">
        <v>0</v>
      </c>
      <c r="D1261" s="1" t="s">
        <v>19</v>
      </c>
      <c r="E1261" s="1" t="s">
        <v>87</v>
      </c>
      <c r="F1261" s="78" t="s">
        <v>111</v>
      </c>
      <c r="G1261" s="37" t="s">
        <v>76</v>
      </c>
      <c r="H1261" s="7">
        <f t="shared" si="105"/>
        <v>-233000</v>
      </c>
      <c r="I1261" s="32">
        <f t="shared" si="106"/>
        <v>5.2631578947368425</v>
      </c>
      <c r="K1261" t="s">
        <v>33</v>
      </c>
      <c r="M1261" s="2">
        <v>475</v>
      </c>
    </row>
    <row r="1262" spans="2:13" ht="12.75">
      <c r="B1262" s="281">
        <v>2500</v>
      </c>
      <c r="C1262" s="22" t="s">
        <v>0</v>
      </c>
      <c r="D1262" s="1" t="s">
        <v>19</v>
      </c>
      <c r="E1262" s="1" t="s">
        <v>87</v>
      </c>
      <c r="F1262" s="78" t="s">
        <v>112</v>
      </c>
      <c r="G1262" s="37" t="s">
        <v>78</v>
      </c>
      <c r="H1262" s="7">
        <f t="shared" si="105"/>
        <v>-235500</v>
      </c>
      <c r="I1262" s="32">
        <f t="shared" si="106"/>
        <v>5.2631578947368425</v>
      </c>
      <c r="K1262" t="s">
        <v>33</v>
      </c>
      <c r="M1262" s="2">
        <v>475</v>
      </c>
    </row>
    <row r="1263" spans="2:13" ht="12.75">
      <c r="B1263" s="281">
        <v>2500</v>
      </c>
      <c r="C1263" s="22" t="s">
        <v>0</v>
      </c>
      <c r="D1263" s="1" t="s">
        <v>19</v>
      </c>
      <c r="E1263" s="1" t="s">
        <v>87</v>
      </c>
      <c r="F1263" s="78" t="s">
        <v>113</v>
      </c>
      <c r="G1263" s="37" t="s">
        <v>80</v>
      </c>
      <c r="H1263" s="7">
        <f t="shared" si="105"/>
        <v>-238000</v>
      </c>
      <c r="I1263" s="32">
        <f t="shared" si="106"/>
        <v>5.2631578947368425</v>
      </c>
      <c r="K1263" t="s">
        <v>33</v>
      </c>
      <c r="M1263" s="2">
        <v>475</v>
      </c>
    </row>
    <row r="1264" spans="2:13" ht="12.75">
      <c r="B1264" s="281">
        <v>2500</v>
      </c>
      <c r="C1264" s="22" t="s">
        <v>0</v>
      </c>
      <c r="D1264" s="1" t="s">
        <v>19</v>
      </c>
      <c r="E1264" s="1" t="s">
        <v>87</v>
      </c>
      <c r="F1264" s="78" t="s">
        <v>114</v>
      </c>
      <c r="G1264" s="37" t="s">
        <v>82</v>
      </c>
      <c r="H1264" s="7">
        <f t="shared" si="105"/>
        <v>-240500</v>
      </c>
      <c r="I1264" s="32">
        <f t="shared" si="106"/>
        <v>5.2631578947368425</v>
      </c>
      <c r="K1264" t="s">
        <v>33</v>
      </c>
      <c r="M1264" s="2">
        <v>475</v>
      </c>
    </row>
    <row r="1265" spans="2:13" ht="12.75">
      <c r="B1265" s="281">
        <v>2500</v>
      </c>
      <c r="C1265" s="22" t="s">
        <v>0</v>
      </c>
      <c r="D1265" s="1" t="s">
        <v>19</v>
      </c>
      <c r="E1265" s="1" t="s">
        <v>87</v>
      </c>
      <c r="F1265" s="78" t="s">
        <v>115</v>
      </c>
      <c r="G1265" s="37" t="s">
        <v>116</v>
      </c>
      <c r="H1265" s="7">
        <f t="shared" si="105"/>
        <v>-243000</v>
      </c>
      <c r="I1265" s="32">
        <f t="shared" si="106"/>
        <v>5.2631578947368425</v>
      </c>
      <c r="K1265" t="s">
        <v>33</v>
      </c>
      <c r="M1265" s="2">
        <v>475</v>
      </c>
    </row>
    <row r="1266" spans="2:13" ht="12.75">
      <c r="B1266" s="281">
        <v>2500</v>
      </c>
      <c r="C1266" s="22" t="s">
        <v>0</v>
      </c>
      <c r="D1266" s="1" t="s">
        <v>19</v>
      </c>
      <c r="E1266" s="1" t="s">
        <v>87</v>
      </c>
      <c r="F1266" s="78" t="s">
        <v>117</v>
      </c>
      <c r="G1266" s="37" t="s">
        <v>86</v>
      </c>
      <c r="H1266" s="7">
        <f t="shared" si="105"/>
        <v>-245500</v>
      </c>
      <c r="I1266" s="32">
        <f t="shared" si="106"/>
        <v>5.2631578947368425</v>
      </c>
      <c r="K1266" t="s">
        <v>33</v>
      </c>
      <c r="M1266" s="2">
        <v>475</v>
      </c>
    </row>
    <row r="1267" spans="2:13" ht="12.75">
      <c r="B1267" s="281">
        <v>2500</v>
      </c>
      <c r="C1267" s="22" t="s">
        <v>0</v>
      </c>
      <c r="D1267" s="22" t="s">
        <v>19</v>
      </c>
      <c r="E1267" s="1" t="s">
        <v>118</v>
      </c>
      <c r="F1267" s="78" t="s">
        <v>119</v>
      </c>
      <c r="G1267" s="37" t="s">
        <v>35</v>
      </c>
      <c r="H1267" s="7">
        <v>-49000</v>
      </c>
      <c r="I1267" s="32">
        <f t="shared" si="106"/>
        <v>5.2631578947368425</v>
      </c>
      <c r="K1267" t="s">
        <v>33</v>
      </c>
      <c r="M1267" s="2">
        <v>475</v>
      </c>
    </row>
    <row r="1268" spans="2:13" ht="12.75">
      <c r="B1268" s="281">
        <v>5000</v>
      </c>
      <c r="C1268" s="22" t="s">
        <v>0</v>
      </c>
      <c r="D1268" s="22" t="s">
        <v>19</v>
      </c>
      <c r="E1268" s="1" t="s">
        <v>118</v>
      </c>
      <c r="F1268" s="78" t="s">
        <v>120</v>
      </c>
      <c r="G1268" s="37" t="s">
        <v>37</v>
      </c>
      <c r="H1268" s="7">
        <v>-120000</v>
      </c>
      <c r="I1268" s="32">
        <f t="shared" si="106"/>
        <v>10.526315789473685</v>
      </c>
      <c r="K1268" t="s">
        <v>33</v>
      </c>
      <c r="M1268" s="2">
        <v>475</v>
      </c>
    </row>
    <row r="1269" spans="2:13" ht="12.75">
      <c r="B1269" s="281">
        <v>2500</v>
      </c>
      <c r="C1269" s="22" t="s">
        <v>0</v>
      </c>
      <c r="D1269" s="22" t="s">
        <v>19</v>
      </c>
      <c r="E1269" s="1" t="s">
        <v>118</v>
      </c>
      <c r="F1269" s="78" t="s">
        <v>121</v>
      </c>
      <c r="G1269" s="37" t="s">
        <v>39</v>
      </c>
      <c r="H1269" s="7">
        <v>-145000</v>
      </c>
      <c r="I1269" s="32">
        <f t="shared" si="106"/>
        <v>5.2631578947368425</v>
      </c>
      <c r="K1269" t="s">
        <v>33</v>
      </c>
      <c r="M1269" s="2">
        <v>475</v>
      </c>
    </row>
    <row r="1270" spans="2:13" ht="12.75">
      <c r="B1270" s="281">
        <v>2500</v>
      </c>
      <c r="C1270" s="22" t="s">
        <v>0</v>
      </c>
      <c r="D1270" s="22" t="s">
        <v>19</v>
      </c>
      <c r="E1270" s="1" t="s">
        <v>118</v>
      </c>
      <c r="F1270" s="78" t="s">
        <v>122</v>
      </c>
      <c r="G1270" s="37" t="s">
        <v>41</v>
      </c>
      <c r="H1270" s="7">
        <v>-189500</v>
      </c>
      <c r="I1270" s="32">
        <f t="shared" si="106"/>
        <v>5.2631578947368425</v>
      </c>
      <c r="K1270" t="s">
        <v>33</v>
      </c>
      <c r="M1270" s="2">
        <v>475</v>
      </c>
    </row>
    <row r="1271" spans="2:13" ht="12.75">
      <c r="B1271" s="281">
        <v>5000</v>
      </c>
      <c r="C1271" s="22" t="s">
        <v>0</v>
      </c>
      <c r="D1271" s="22" t="s">
        <v>19</v>
      </c>
      <c r="E1271" s="1" t="s">
        <v>118</v>
      </c>
      <c r="F1271" s="78" t="s">
        <v>123</v>
      </c>
      <c r="G1271" s="37" t="s">
        <v>43</v>
      </c>
      <c r="H1271" s="7">
        <v>-288500</v>
      </c>
      <c r="I1271" s="32">
        <f t="shared" si="106"/>
        <v>10.526315789473685</v>
      </c>
      <c r="K1271" t="s">
        <v>33</v>
      </c>
      <c r="M1271" s="2">
        <v>475</v>
      </c>
    </row>
    <row r="1272" spans="2:13" ht="12.75">
      <c r="B1272" s="281">
        <v>2500</v>
      </c>
      <c r="C1272" s="22" t="s">
        <v>0</v>
      </c>
      <c r="D1272" s="22" t="s">
        <v>19</v>
      </c>
      <c r="E1272" s="1" t="s">
        <v>118</v>
      </c>
      <c r="F1272" s="78" t="s">
        <v>124</v>
      </c>
      <c r="G1272" s="37" t="s">
        <v>45</v>
      </c>
      <c r="H1272" s="7">
        <v>-298500</v>
      </c>
      <c r="I1272" s="32">
        <f t="shared" si="106"/>
        <v>5.2631578947368425</v>
      </c>
      <c r="K1272" t="s">
        <v>33</v>
      </c>
      <c r="M1272" s="2">
        <v>475</v>
      </c>
    </row>
    <row r="1273" spans="2:13" ht="12.75">
      <c r="B1273" s="281">
        <v>2500</v>
      </c>
      <c r="C1273" s="22" t="s">
        <v>0</v>
      </c>
      <c r="D1273" s="1" t="s">
        <v>19</v>
      </c>
      <c r="E1273" s="1" t="s">
        <v>118</v>
      </c>
      <c r="F1273" s="78" t="s">
        <v>125</v>
      </c>
      <c r="G1273" s="37" t="s">
        <v>47</v>
      </c>
      <c r="H1273" s="7">
        <v>-337500</v>
      </c>
      <c r="I1273" s="32">
        <f t="shared" si="106"/>
        <v>5.2631578947368425</v>
      </c>
      <c r="K1273" t="s">
        <v>33</v>
      </c>
      <c r="M1273" s="2">
        <v>475</v>
      </c>
    </row>
    <row r="1274" spans="2:13" ht="12.75">
      <c r="B1274" s="281">
        <v>2500</v>
      </c>
      <c r="C1274" s="22" t="s">
        <v>0</v>
      </c>
      <c r="D1274" s="1" t="s">
        <v>19</v>
      </c>
      <c r="E1274" s="1" t="s">
        <v>118</v>
      </c>
      <c r="F1274" s="78" t="s">
        <v>126</v>
      </c>
      <c r="G1274" s="37" t="s">
        <v>49</v>
      </c>
      <c r="H1274" s="7">
        <v>-376500</v>
      </c>
      <c r="I1274" s="32">
        <f t="shared" si="106"/>
        <v>5.2631578947368425</v>
      </c>
      <c r="K1274" t="s">
        <v>33</v>
      </c>
      <c r="M1274" s="2">
        <v>475</v>
      </c>
    </row>
    <row r="1275" spans="2:13" ht="12.75">
      <c r="B1275" s="285">
        <v>5000</v>
      </c>
      <c r="C1275" s="22" t="s">
        <v>0</v>
      </c>
      <c r="D1275" s="1" t="s">
        <v>19</v>
      </c>
      <c r="E1275" s="1" t="s">
        <v>118</v>
      </c>
      <c r="F1275" s="78" t="s">
        <v>127</v>
      </c>
      <c r="G1275" s="37" t="s">
        <v>52</v>
      </c>
      <c r="H1275" s="7">
        <v>-468500</v>
      </c>
      <c r="I1275" s="32">
        <f t="shared" si="106"/>
        <v>10.526315789473685</v>
      </c>
      <c r="K1275" t="s">
        <v>33</v>
      </c>
      <c r="M1275" s="2">
        <v>475</v>
      </c>
    </row>
    <row r="1276" spans="1:13" s="25" customFormat="1" ht="12.75">
      <c r="A1276" s="22"/>
      <c r="B1276" s="282">
        <v>5500</v>
      </c>
      <c r="C1276" s="22" t="s">
        <v>0</v>
      </c>
      <c r="D1276" s="22" t="s">
        <v>19</v>
      </c>
      <c r="E1276" s="22" t="s">
        <v>118</v>
      </c>
      <c r="F1276" s="241" t="s">
        <v>1172</v>
      </c>
      <c r="G1276" s="40" t="s">
        <v>54</v>
      </c>
      <c r="H1276" s="39">
        <v>-607000</v>
      </c>
      <c r="I1276" s="174">
        <f t="shared" si="106"/>
        <v>11.578947368421053</v>
      </c>
      <c r="K1276" s="25" t="s">
        <v>33</v>
      </c>
      <c r="L1276" s="25">
        <v>13</v>
      </c>
      <c r="M1276" s="50">
        <v>475</v>
      </c>
    </row>
    <row r="1277" spans="1:13" s="25" customFormat="1" ht="12.75">
      <c r="A1277" s="22"/>
      <c r="B1277" s="282">
        <v>5000</v>
      </c>
      <c r="C1277" s="22" t="s">
        <v>0</v>
      </c>
      <c r="D1277" s="22" t="s">
        <v>19</v>
      </c>
      <c r="E1277" s="22" t="s">
        <v>118</v>
      </c>
      <c r="F1277" s="241" t="s">
        <v>1095</v>
      </c>
      <c r="G1277" s="40" t="s">
        <v>56</v>
      </c>
      <c r="H1277" s="39">
        <v>-640500</v>
      </c>
      <c r="I1277" s="174">
        <f t="shared" si="106"/>
        <v>10.526315789473685</v>
      </c>
      <c r="K1277" s="25" t="s">
        <v>33</v>
      </c>
      <c r="L1277" s="25">
        <v>13</v>
      </c>
      <c r="M1277" s="50">
        <v>475</v>
      </c>
    </row>
    <row r="1278" spans="1:13" s="25" customFormat="1" ht="12.75">
      <c r="A1278" s="22"/>
      <c r="B1278" s="282">
        <v>5500</v>
      </c>
      <c r="C1278" s="22" t="s">
        <v>0</v>
      </c>
      <c r="D1278" s="22" t="s">
        <v>19</v>
      </c>
      <c r="E1278" s="22" t="s">
        <v>118</v>
      </c>
      <c r="F1278" s="241" t="s">
        <v>1173</v>
      </c>
      <c r="G1278" s="40" t="s">
        <v>58</v>
      </c>
      <c r="H1278" s="39">
        <v>-823000</v>
      </c>
      <c r="I1278" s="174">
        <f t="shared" si="106"/>
        <v>11.578947368421053</v>
      </c>
      <c r="K1278" s="25" t="s">
        <v>33</v>
      </c>
      <c r="L1278" s="25">
        <v>13</v>
      </c>
      <c r="M1278" s="50">
        <v>475</v>
      </c>
    </row>
    <row r="1279" spans="2:13" ht="12.75">
      <c r="B1279" s="285">
        <v>2500</v>
      </c>
      <c r="C1279" s="22" t="s">
        <v>0</v>
      </c>
      <c r="D1279" s="1" t="s">
        <v>19</v>
      </c>
      <c r="E1279" s="1" t="s">
        <v>118</v>
      </c>
      <c r="F1279" s="78" t="s">
        <v>128</v>
      </c>
      <c r="G1279" s="37" t="s">
        <v>60</v>
      </c>
      <c r="H1279" s="7">
        <v>-854000</v>
      </c>
      <c r="I1279" s="32">
        <f t="shared" si="106"/>
        <v>5.2631578947368425</v>
      </c>
      <c r="K1279" t="s">
        <v>33</v>
      </c>
      <c r="M1279" s="2">
        <v>475</v>
      </c>
    </row>
    <row r="1280" spans="2:13" ht="12.75">
      <c r="B1280" s="281">
        <v>2500</v>
      </c>
      <c r="C1280" s="22" t="s">
        <v>0</v>
      </c>
      <c r="D1280" s="1" t="s">
        <v>19</v>
      </c>
      <c r="E1280" s="1" t="s">
        <v>118</v>
      </c>
      <c r="F1280" s="78" t="s">
        <v>102</v>
      </c>
      <c r="G1280" s="37" t="s">
        <v>103</v>
      </c>
      <c r="H1280" s="7">
        <v>-909000</v>
      </c>
      <c r="I1280" s="32">
        <f t="shared" si="106"/>
        <v>5.2631578947368425</v>
      </c>
      <c r="K1280" t="s">
        <v>33</v>
      </c>
      <c r="M1280" s="2">
        <v>475</v>
      </c>
    </row>
    <row r="1281" spans="2:13" ht="12.75">
      <c r="B1281" s="281">
        <v>2500</v>
      </c>
      <c r="C1281" s="22" t="s">
        <v>0</v>
      </c>
      <c r="D1281" s="1" t="s">
        <v>19</v>
      </c>
      <c r="E1281" s="1" t="s">
        <v>118</v>
      </c>
      <c r="F1281" s="78" t="s">
        <v>129</v>
      </c>
      <c r="G1281" s="37" t="s">
        <v>62</v>
      </c>
      <c r="H1281" s="7">
        <v>-958500</v>
      </c>
      <c r="I1281" s="32">
        <f t="shared" si="106"/>
        <v>5.2631578947368425</v>
      </c>
      <c r="K1281" t="s">
        <v>33</v>
      </c>
      <c r="M1281" s="2">
        <v>475</v>
      </c>
    </row>
    <row r="1282" spans="2:13" ht="12.75">
      <c r="B1282" s="281">
        <v>2500</v>
      </c>
      <c r="C1282" s="22" t="s">
        <v>0</v>
      </c>
      <c r="D1282" s="1" t="s">
        <v>19</v>
      </c>
      <c r="E1282" s="1" t="s">
        <v>118</v>
      </c>
      <c r="F1282" s="78" t="s">
        <v>130</v>
      </c>
      <c r="G1282" s="37" t="s">
        <v>64</v>
      </c>
      <c r="H1282" s="7">
        <v>-980000</v>
      </c>
      <c r="I1282" s="32">
        <f t="shared" si="106"/>
        <v>5.2631578947368425</v>
      </c>
      <c r="K1282" t="s">
        <v>33</v>
      </c>
      <c r="M1282" s="2">
        <v>475</v>
      </c>
    </row>
    <row r="1283" spans="2:13" ht="12.75">
      <c r="B1283" s="281">
        <v>2500</v>
      </c>
      <c r="C1283" s="22" t="s">
        <v>0</v>
      </c>
      <c r="D1283" s="1" t="s">
        <v>19</v>
      </c>
      <c r="E1283" s="1" t="s">
        <v>118</v>
      </c>
      <c r="F1283" s="78" t="s">
        <v>131</v>
      </c>
      <c r="G1283" s="37" t="s">
        <v>66</v>
      </c>
      <c r="H1283" s="7">
        <v>-1061000</v>
      </c>
      <c r="I1283" s="32">
        <f t="shared" si="106"/>
        <v>5.2631578947368425</v>
      </c>
      <c r="K1283" t="s">
        <v>33</v>
      </c>
      <c r="M1283" s="2">
        <v>475</v>
      </c>
    </row>
    <row r="1284" spans="2:13" ht="12.75">
      <c r="B1284" s="281">
        <v>2500</v>
      </c>
      <c r="C1284" s="22" t="s">
        <v>0</v>
      </c>
      <c r="D1284" s="1" t="s">
        <v>19</v>
      </c>
      <c r="E1284" s="1" t="s">
        <v>118</v>
      </c>
      <c r="F1284" s="78" t="s">
        <v>132</v>
      </c>
      <c r="G1284" s="37" t="s">
        <v>68</v>
      </c>
      <c r="H1284" s="7">
        <v>-1094000</v>
      </c>
      <c r="I1284" s="32">
        <f t="shared" si="106"/>
        <v>5.2631578947368425</v>
      </c>
      <c r="K1284" t="s">
        <v>33</v>
      </c>
      <c r="M1284" s="2">
        <v>475</v>
      </c>
    </row>
    <row r="1285" spans="2:13" ht="12.75">
      <c r="B1285" s="281">
        <v>2500</v>
      </c>
      <c r="C1285" s="22" t="s">
        <v>0</v>
      </c>
      <c r="D1285" s="1" t="s">
        <v>19</v>
      </c>
      <c r="E1285" s="1" t="s">
        <v>118</v>
      </c>
      <c r="F1285" s="78" t="s">
        <v>133</v>
      </c>
      <c r="G1285" s="37" t="s">
        <v>70</v>
      </c>
      <c r="H1285" s="7">
        <v>-1132500</v>
      </c>
      <c r="I1285" s="32">
        <f t="shared" si="106"/>
        <v>5.2631578947368425</v>
      </c>
      <c r="K1285" t="s">
        <v>33</v>
      </c>
      <c r="M1285" s="2">
        <v>475</v>
      </c>
    </row>
    <row r="1286" spans="2:13" ht="12.75">
      <c r="B1286" s="281">
        <v>2500</v>
      </c>
      <c r="C1286" s="22" t="s">
        <v>0</v>
      </c>
      <c r="D1286" s="1" t="s">
        <v>19</v>
      </c>
      <c r="E1286" s="1" t="s">
        <v>118</v>
      </c>
      <c r="F1286" s="78" t="s">
        <v>134</v>
      </c>
      <c r="G1286" s="37" t="s">
        <v>72</v>
      </c>
      <c r="H1286" s="7">
        <v>-1177000</v>
      </c>
      <c r="I1286" s="32">
        <f t="shared" si="106"/>
        <v>5.2631578947368425</v>
      </c>
      <c r="K1286" t="s">
        <v>33</v>
      </c>
      <c r="M1286" s="2">
        <v>475</v>
      </c>
    </row>
    <row r="1287" spans="2:13" ht="12.75">
      <c r="B1287" s="281">
        <v>2500</v>
      </c>
      <c r="C1287" s="22" t="s">
        <v>0</v>
      </c>
      <c r="D1287" s="1" t="s">
        <v>19</v>
      </c>
      <c r="E1287" s="1" t="s">
        <v>118</v>
      </c>
      <c r="F1287" s="78" t="s">
        <v>135</v>
      </c>
      <c r="G1287" s="37" t="s">
        <v>76</v>
      </c>
      <c r="H1287" s="7">
        <v>-1231500</v>
      </c>
      <c r="I1287" s="32">
        <f t="shared" si="106"/>
        <v>5.2631578947368425</v>
      </c>
      <c r="K1287" t="s">
        <v>33</v>
      </c>
      <c r="M1287" s="2">
        <v>475</v>
      </c>
    </row>
    <row r="1288" spans="2:13" ht="12.75">
      <c r="B1288" s="281">
        <v>2500</v>
      </c>
      <c r="C1288" s="22" t="s">
        <v>0</v>
      </c>
      <c r="D1288" s="1" t="s">
        <v>19</v>
      </c>
      <c r="E1288" s="1" t="s">
        <v>118</v>
      </c>
      <c r="F1288" s="78" t="s">
        <v>136</v>
      </c>
      <c r="G1288" s="37" t="s">
        <v>78</v>
      </c>
      <c r="H1288" s="7">
        <v>-1284000</v>
      </c>
      <c r="I1288" s="32">
        <f t="shared" si="106"/>
        <v>5.2631578947368425</v>
      </c>
      <c r="K1288" t="s">
        <v>33</v>
      </c>
      <c r="M1288" s="2">
        <v>475</v>
      </c>
    </row>
    <row r="1289" spans="2:13" ht="12.75">
      <c r="B1289" s="281">
        <v>2500</v>
      </c>
      <c r="C1289" s="22" t="s">
        <v>0</v>
      </c>
      <c r="D1289" s="1" t="s">
        <v>19</v>
      </c>
      <c r="E1289" s="1" t="s">
        <v>118</v>
      </c>
      <c r="F1289" s="78" t="s">
        <v>137</v>
      </c>
      <c r="G1289" s="37" t="s">
        <v>80</v>
      </c>
      <c r="H1289" s="7">
        <v>-1357500</v>
      </c>
      <c r="I1289" s="32">
        <f t="shared" si="106"/>
        <v>5.2631578947368425</v>
      </c>
      <c r="K1289" t="s">
        <v>33</v>
      </c>
      <c r="M1289" s="2">
        <v>475</v>
      </c>
    </row>
    <row r="1290" spans="2:13" ht="12.75">
      <c r="B1290" s="281">
        <v>2500</v>
      </c>
      <c r="C1290" s="22" t="s">
        <v>0</v>
      </c>
      <c r="D1290" s="1" t="s">
        <v>19</v>
      </c>
      <c r="E1290" s="1" t="s">
        <v>118</v>
      </c>
      <c r="F1290" s="78" t="s">
        <v>138</v>
      </c>
      <c r="G1290" s="37" t="s">
        <v>82</v>
      </c>
      <c r="H1290" s="7">
        <v>-1445500</v>
      </c>
      <c r="I1290" s="32">
        <f t="shared" si="106"/>
        <v>5.2631578947368425</v>
      </c>
      <c r="K1290" t="s">
        <v>33</v>
      </c>
      <c r="M1290" s="2">
        <v>475</v>
      </c>
    </row>
    <row r="1291" spans="2:13" ht="12.75">
      <c r="B1291" s="281">
        <v>2500</v>
      </c>
      <c r="C1291" s="22" t="s">
        <v>0</v>
      </c>
      <c r="D1291" s="1" t="s">
        <v>19</v>
      </c>
      <c r="E1291" s="1" t="s">
        <v>118</v>
      </c>
      <c r="F1291" s="78" t="s">
        <v>115</v>
      </c>
      <c r="G1291" s="37" t="s">
        <v>116</v>
      </c>
      <c r="H1291" s="7">
        <v>-1529000</v>
      </c>
      <c r="I1291" s="32">
        <f t="shared" si="106"/>
        <v>5.2631578947368425</v>
      </c>
      <c r="K1291" t="s">
        <v>33</v>
      </c>
      <c r="M1291" s="2">
        <v>475</v>
      </c>
    </row>
    <row r="1292" spans="2:13" ht="12.75">
      <c r="B1292" s="281">
        <v>2500</v>
      </c>
      <c r="C1292" s="22" t="s">
        <v>0</v>
      </c>
      <c r="D1292" s="1" t="s">
        <v>19</v>
      </c>
      <c r="E1292" s="1" t="s">
        <v>118</v>
      </c>
      <c r="F1292" s="78" t="s">
        <v>139</v>
      </c>
      <c r="G1292" s="37" t="s">
        <v>86</v>
      </c>
      <c r="H1292" s="7">
        <v>-1553000</v>
      </c>
      <c r="I1292" s="32">
        <f t="shared" si="106"/>
        <v>5.2631578947368425</v>
      </c>
      <c r="K1292" t="s">
        <v>33</v>
      </c>
      <c r="M1292" s="2">
        <v>475</v>
      </c>
    </row>
    <row r="1293" spans="2:13" ht="12.75">
      <c r="B1293" s="281">
        <v>2500</v>
      </c>
      <c r="C1293" s="22" t="s">
        <v>0</v>
      </c>
      <c r="D1293" s="22" t="s">
        <v>19</v>
      </c>
      <c r="E1293" s="1" t="s">
        <v>140</v>
      </c>
      <c r="F1293" s="78" t="s">
        <v>141</v>
      </c>
      <c r="G1293" s="37" t="s">
        <v>35</v>
      </c>
      <c r="H1293" s="7">
        <v>-46500</v>
      </c>
      <c r="I1293" s="32">
        <f t="shared" si="106"/>
        <v>5.2631578947368425</v>
      </c>
      <c r="K1293" t="s">
        <v>33</v>
      </c>
      <c r="M1293" s="2">
        <v>475</v>
      </c>
    </row>
    <row r="1294" spans="2:13" ht="12.75">
      <c r="B1294" s="281">
        <v>2500</v>
      </c>
      <c r="C1294" s="22" t="s">
        <v>0</v>
      </c>
      <c r="D1294" s="22" t="s">
        <v>19</v>
      </c>
      <c r="E1294" s="1" t="s">
        <v>140</v>
      </c>
      <c r="F1294" s="78" t="s">
        <v>142</v>
      </c>
      <c r="G1294" s="37" t="s">
        <v>37</v>
      </c>
      <c r="H1294" s="7">
        <v>-102000</v>
      </c>
      <c r="I1294" s="32">
        <f t="shared" si="106"/>
        <v>5.2631578947368425</v>
      </c>
      <c r="K1294" t="s">
        <v>33</v>
      </c>
      <c r="M1294" s="2">
        <v>475</v>
      </c>
    </row>
    <row r="1295" spans="2:13" ht="12.75">
      <c r="B1295" s="281">
        <v>2500</v>
      </c>
      <c r="C1295" s="22" t="s">
        <v>0</v>
      </c>
      <c r="D1295" s="22" t="s">
        <v>19</v>
      </c>
      <c r="E1295" s="1" t="s">
        <v>140</v>
      </c>
      <c r="F1295" s="78" t="s">
        <v>143</v>
      </c>
      <c r="G1295" s="37" t="s">
        <v>39</v>
      </c>
      <c r="H1295" s="7">
        <v>-135000</v>
      </c>
      <c r="I1295" s="32">
        <f t="shared" si="106"/>
        <v>5.2631578947368425</v>
      </c>
      <c r="K1295" t="s">
        <v>33</v>
      </c>
      <c r="M1295" s="2">
        <v>475</v>
      </c>
    </row>
    <row r="1296" spans="2:13" ht="12.75">
      <c r="B1296" s="281">
        <v>2500</v>
      </c>
      <c r="C1296" s="22" t="s">
        <v>0</v>
      </c>
      <c r="D1296" s="22" t="s">
        <v>19</v>
      </c>
      <c r="E1296" s="1" t="s">
        <v>140</v>
      </c>
      <c r="F1296" s="78" t="s">
        <v>144</v>
      </c>
      <c r="G1296" s="37" t="s">
        <v>41</v>
      </c>
      <c r="H1296" s="7">
        <v>-192000</v>
      </c>
      <c r="I1296" s="32">
        <f t="shared" si="106"/>
        <v>5.2631578947368425</v>
      </c>
      <c r="K1296" t="s">
        <v>33</v>
      </c>
      <c r="M1296" s="2">
        <v>475</v>
      </c>
    </row>
    <row r="1297" spans="2:13" ht="12.75">
      <c r="B1297" s="281">
        <v>7500</v>
      </c>
      <c r="C1297" s="22" t="s">
        <v>0</v>
      </c>
      <c r="D1297" s="22" t="s">
        <v>19</v>
      </c>
      <c r="E1297" s="1" t="s">
        <v>140</v>
      </c>
      <c r="F1297" s="78" t="s">
        <v>145</v>
      </c>
      <c r="G1297" s="37" t="s">
        <v>43</v>
      </c>
      <c r="H1297" s="7">
        <v>-273500</v>
      </c>
      <c r="I1297" s="32">
        <f t="shared" si="106"/>
        <v>15.789473684210526</v>
      </c>
      <c r="K1297" t="s">
        <v>33</v>
      </c>
      <c r="M1297" s="2">
        <v>475</v>
      </c>
    </row>
    <row r="1298" spans="2:13" ht="12.75">
      <c r="B1298" s="281">
        <v>2500</v>
      </c>
      <c r="C1298" s="22" t="s">
        <v>0</v>
      </c>
      <c r="D1298" s="22" t="s">
        <v>19</v>
      </c>
      <c r="E1298" s="1" t="s">
        <v>140</v>
      </c>
      <c r="F1298" s="78" t="s">
        <v>146</v>
      </c>
      <c r="G1298" s="37" t="s">
        <v>45</v>
      </c>
      <c r="H1298" s="7">
        <v>-291000</v>
      </c>
      <c r="I1298" s="32">
        <f t="shared" si="106"/>
        <v>5.2631578947368425</v>
      </c>
      <c r="K1298" t="s">
        <v>33</v>
      </c>
      <c r="M1298" s="2">
        <v>475</v>
      </c>
    </row>
    <row r="1299" spans="2:13" ht="12.75">
      <c r="B1299" s="281">
        <v>2500</v>
      </c>
      <c r="C1299" s="22" t="s">
        <v>0</v>
      </c>
      <c r="D1299" s="1" t="s">
        <v>19</v>
      </c>
      <c r="E1299" s="1" t="s">
        <v>140</v>
      </c>
      <c r="F1299" s="78" t="s">
        <v>147</v>
      </c>
      <c r="G1299" s="37" t="s">
        <v>47</v>
      </c>
      <c r="H1299" s="7">
        <v>-350000</v>
      </c>
      <c r="I1299" s="32">
        <f t="shared" si="106"/>
        <v>5.2631578947368425</v>
      </c>
      <c r="K1299" t="s">
        <v>33</v>
      </c>
      <c r="M1299" s="2">
        <v>475</v>
      </c>
    </row>
    <row r="1300" spans="2:13" ht="12.75">
      <c r="B1300" s="281">
        <v>2500</v>
      </c>
      <c r="C1300" s="22" t="s">
        <v>0</v>
      </c>
      <c r="D1300" s="1" t="s">
        <v>19</v>
      </c>
      <c r="E1300" s="1" t="s">
        <v>140</v>
      </c>
      <c r="F1300" s="78" t="s">
        <v>148</v>
      </c>
      <c r="G1300" s="37" t="s">
        <v>49</v>
      </c>
      <c r="H1300" s="7">
        <v>-389500</v>
      </c>
      <c r="I1300" s="32">
        <f t="shared" si="106"/>
        <v>5.2631578947368425</v>
      </c>
      <c r="K1300" t="s">
        <v>33</v>
      </c>
      <c r="M1300" s="2">
        <v>475</v>
      </c>
    </row>
    <row r="1301" spans="2:13" ht="12.75">
      <c r="B1301" s="285">
        <v>2500</v>
      </c>
      <c r="C1301" s="22" t="s">
        <v>0</v>
      </c>
      <c r="D1301" s="1" t="s">
        <v>19</v>
      </c>
      <c r="E1301" s="1" t="s">
        <v>140</v>
      </c>
      <c r="F1301" s="78" t="s">
        <v>149</v>
      </c>
      <c r="G1301" s="37" t="s">
        <v>52</v>
      </c>
      <c r="H1301" s="7">
        <v>-463500</v>
      </c>
      <c r="I1301" s="32">
        <f t="shared" si="106"/>
        <v>5.2631578947368425</v>
      </c>
      <c r="K1301" t="s">
        <v>33</v>
      </c>
      <c r="M1301" s="2">
        <v>475</v>
      </c>
    </row>
    <row r="1302" spans="1:13" s="25" customFormat="1" ht="12.75">
      <c r="A1302" s="22"/>
      <c r="B1302" s="282">
        <v>3000</v>
      </c>
      <c r="C1302" s="22" t="s">
        <v>0</v>
      </c>
      <c r="D1302" s="22" t="s">
        <v>19</v>
      </c>
      <c r="E1302" s="22" t="s">
        <v>140</v>
      </c>
      <c r="F1302" s="241" t="s">
        <v>150</v>
      </c>
      <c r="G1302" s="40" t="s">
        <v>54</v>
      </c>
      <c r="H1302" s="39">
        <v>-535500</v>
      </c>
      <c r="I1302" s="174">
        <f t="shared" si="106"/>
        <v>6.315789473684211</v>
      </c>
      <c r="K1302" s="25" t="s">
        <v>33</v>
      </c>
      <c r="M1302" s="50">
        <v>475</v>
      </c>
    </row>
    <row r="1303" spans="1:13" s="25" customFormat="1" ht="12.75">
      <c r="A1303" s="22"/>
      <c r="B1303" s="282">
        <v>11000</v>
      </c>
      <c r="C1303" s="22" t="s">
        <v>0</v>
      </c>
      <c r="D1303" s="22" t="s">
        <v>19</v>
      </c>
      <c r="E1303" s="22" t="s">
        <v>140</v>
      </c>
      <c r="F1303" s="241" t="s">
        <v>151</v>
      </c>
      <c r="G1303" s="40" t="s">
        <v>56</v>
      </c>
      <c r="H1303" s="39">
        <v>-727000</v>
      </c>
      <c r="I1303" s="174">
        <f t="shared" si="106"/>
        <v>23.157894736842106</v>
      </c>
      <c r="K1303" s="25" t="s">
        <v>33</v>
      </c>
      <c r="M1303" s="50">
        <v>475</v>
      </c>
    </row>
    <row r="1304" spans="2:13" ht="12.75">
      <c r="B1304" s="285">
        <v>2500</v>
      </c>
      <c r="C1304" s="22" t="s">
        <v>0</v>
      </c>
      <c r="D1304" s="1" t="s">
        <v>19</v>
      </c>
      <c r="E1304" s="1" t="s">
        <v>140</v>
      </c>
      <c r="F1304" s="78" t="s">
        <v>152</v>
      </c>
      <c r="G1304" s="37" t="s">
        <v>60</v>
      </c>
      <c r="H1304" s="7">
        <v>-851500</v>
      </c>
      <c r="I1304" s="32">
        <f t="shared" si="106"/>
        <v>5.2631578947368425</v>
      </c>
      <c r="K1304" t="s">
        <v>33</v>
      </c>
      <c r="M1304" s="2">
        <v>475</v>
      </c>
    </row>
    <row r="1305" spans="2:13" ht="12.75">
      <c r="B1305" s="281">
        <v>2500</v>
      </c>
      <c r="C1305" s="22" t="s">
        <v>0</v>
      </c>
      <c r="D1305" s="1" t="s">
        <v>19</v>
      </c>
      <c r="E1305" s="1" t="s">
        <v>140</v>
      </c>
      <c r="F1305" s="78" t="s">
        <v>102</v>
      </c>
      <c r="G1305" s="37" t="s">
        <v>103</v>
      </c>
      <c r="H1305" s="7">
        <v>-906500</v>
      </c>
      <c r="I1305" s="32">
        <f t="shared" si="106"/>
        <v>5.2631578947368425</v>
      </c>
      <c r="K1305" t="s">
        <v>33</v>
      </c>
      <c r="M1305" s="2">
        <v>475</v>
      </c>
    </row>
    <row r="1306" spans="2:13" ht="12.75">
      <c r="B1306" s="281">
        <v>2500</v>
      </c>
      <c r="C1306" s="22" t="s">
        <v>0</v>
      </c>
      <c r="D1306" s="1" t="s">
        <v>19</v>
      </c>
      <c r="E1306" s="1" t="s">
        <v>140</v>
      </c>
      <c r="F1306" s="78" t="s">
        <v>153</v>
      </c>
      <c r="G1306" s="37" t="s">
        <v>62</v>
      </c>
      <c r="H1306" s="7">
        <v>-948500</v>
      </c>
      <c r="I1306" s="32">
        <f t="shared" si="106"/>
        <v>5.2631578947368425</v>
      </c>
      <c r="K1306" t="s">
        <v>33</v>
      </c>
      <c r="M1306" s="2">
        <v>475</v>
      </c>
    </row>
    <row r="1307" spans="2:13" ht="12.75">
      <c r="B1307" s="281">
        <v>2500</v>
      </c>
      <c r="C1307" s="22" t="s">
        <v>0</v>
      </c>
      <c r="D1307" s="1" t="s">
        <v>19</v>
      </c>
      <c r="E1307" s="1" t="s">
        <v>140</v>
      </c>
      <c r="F1307" s="78" t="s">
        <v>154</v>
      </c>
      <c r="G1307" s="37" t="s">
        <v>64</v>
      </c>
      <c r="H1307" s="7">
        <v>-1001000</v>
      </c>
      <c r="I1307" s="32">
        <f t="shared" si="106"/>
        <v>5.2631578947368425</v>
      </c>
      <c r="K1307" t="s">
        <v>33</v>
      </c>
      <c r="M1307" s="2">
        <v>475</v>
      </c>
    </row>
    <row r="1308" spans="2:13" ht="12.75">
      <c r="B1308" s="281">
        <v>2500</v>
      </c>
      <c r="C1308" s="22" t="s">
        <v>0</v>
      </c>
      <c r="D1308" s="1" t="s">
        <v>19</v>
      </c>
      <c r="E1308" s="1" t="s">
        <v>140</v>
      </c>
      <c r="F1308" s="78" t="s">
        <v>155</v>
      </c>
      <c r="G1308" s="37" t="s">
        <v>70</v>
      </c>
      <c r="H1308" s="7">
        <v>-1115000</v>
      </c>
      <c r="I1308" s="32">
        <f t="shared" si="106"/>
        <v>5.2631578947368425</v>
      </c>
      <c r="K1308" t="s">
        <v>33</v>
      </c>
      <c r="M1308" s="2">
        <v>475</v>
      </c>
    </row>
    <row r="1309" spans="2:13" ht="12.75">
      <c r="B1309" s="281">
        <v>2500</v>
      </c>
      <c r="C1309" s="22" t="s">
        <v>0</v>
      </c>
      <c r="D1309" s="1" t="s">
        <v>19</v>
      </c>
      <c r="E1309" s="1" t="s">
        <v>140</v>
      </c>
      <c r="F1309" s="78" t="s">
        <v>156</v>
      </c>
      <c r="G1309" s="37" t="s">
        <v>72</v>
      </c>
      <c r="H1309" s="7">
        <v>-1174500</v>
      </c>
      <c r="I1309" s="32">
        <f t="shared" si="106"/>
        <v>5.2631578947368425</v>
      </c>
      <c r="K1309" t="s">
        <v>33</v>
      </c>
      <c r="M1309" s="2">
        <v>475</v>
      </c>
    </row>
    <row r="1310" spans="2:13" ht="12.75">
      <c r="B1310" s="281">
        <v>2500</v>
      </c>
      <c r="C1310" s="22" t="s">
        <v>0</v>
      </c>
      <c r="D1310" s="1" t="s">
        <v>19</v>
      </c>
      <c r="E1310" s="1" t="s">
        <v>140</v>
      </c>
      <c r="F1310" s="78" t="s">
        <v>157</v>
      </c>
      <c r="G1310" s="37" t="s">
        <v>74</v>
      </c>
      <c r="H1310" s="7">
        <v>-1211500</v>
      </c>
      <c r="I1310" s="32">
        <f t="shared" si="106"/>
        <v>5.2631578947368425</v>
      </c>
      <c r="K1310" t="s">
        <v>33</v>
      </c>
      <c r="M1310" s="2">
        <v>475</v>
      </c>
    </row>
    <row r="1311" spans="2:13" ht="12.75">
      <c r="B1311" s="281">
        <v>2500</v>
      </c>
      <c r="C1311" s="22" t="s">
        <v>0</v>
      </c>
      <c r="D1311" s="1" t="s">
        <v>19</v>
      </c>
      <c r="E1311" s="1" t="s">
        <v>140</v>
      </c>
      <c r="F1311" s="78" t="s">
        <v>158</v>
      </c>
      <c r="G1311" s="37" t="s">
        <v>76</v>
      </c>
      <c r="H1311" s="7">
        <v>-1239000</v>
      </c>
      <c r="I1311" s="32">
        <f t="shared" si="106"/>
        <v>5.2631578947368425</v>
      </c>
      <c r="K1311" t="s">
        <v>33</v>
      </c>
      <c r="M1311" s="2">
        <v>475</v>
      </c>
    </row>
    <row r="1312" spans="2:13" ht="12.75">
      <c r="B1312" s="281">
        <v>5000</v>
      </c>
      <c r="C1312" s="22" t="s">
        <v>0</v>
      </c>
      <c r="D1312" s="1" t="s">
        <v>19</v>
      </c>
      <c r="E1312" s="1" t="s">
        <v>140</v>
      </c>
      <c r="F1312" s="78" t="s">
        <v>159</v>
      </c>
      <c r="G1312" s="37" t="s">
        <v>78</v>
      </c>
      <c r="H1312" s="7">
        <v>-1313500</v>
      </c>
      <c r="I1312" s="32">
        <f t="shared" si="106"/>
        <v>10.526315789473685</v>
      </c>
      <c r="K1312" t="s">
        <v>33</v>
      </c>
      <c r="M1312" s="2">
        <v>475</v>
      </c>
    </row>
    <row r="1313" spans="2:13" ht="12.75">
      <c r="B1313" s="281">
        <v>7500</v>
      </c>
      <c r="C1313" s="22" t="s">
        <v>0</v>
      </c>
      <c r="D1313" s="1" t="s">
        <v>19</v>
      </c>
      <c r="E1313" s="1" t="s">
        <v>140</v>
      </c>
      <c r="F1313" s="78" t="s">
        <v>160</v>
      </c>
      <c r="G1313" s="37" t="s">
        <v>80</v>
      </c>
      <c r="H1313" s="7">
        <v>-1380000</v>
      </c>
      <c r="I1313" s="32">
        <f t="shared" si="106"/>
        <v>15.789473684210526</v>
      </c>
      <c r="K1313" t="s">
        <v>33</v>
      </c>
      <c r="M1313" s="2">
        <v>475</v>
      </c>
    </row>
    <row r="1314" spans="2:13" ht="12.75">
      <c r="B1314" s="281">
        <v>7500</v>
      </c>
      <c r="C1314" s="22" t="s">
        <v>0</v>
      </c>
      <c r="D1314" s="1" t="s">
        <v>19</v>
      </c>
      <c r="E1314" s="1" t="s">
        <v>140</v>
      </c>
      <c r="F1314" s="78" t="s">
        <v>161</v>
      </c>
      <c r="G1314" s="37" t="s">
        <v>82</v>
      </c>
      <c r="H1314" s="7">
        <v>-1493500</v>
      </c>
      <c r="I1314" s="32">
        <f t="shared" si="106"/>
        <v>15.789473684210526</v>
      </c>
      <c r="K1314" t="s">
        <v>33</v>
      </c>
      <c r="M1314" s="2">
        <v>475</v>
      </c>
    </row>
    <row r="1315" spans="2:13" ht="12.75">
      <c r="B1315" s="281">
        <v>2500</v>
      </c>
      <c r="C1315" s="22" t="s">
        <v>0</v>
      </c>
      <c r="D1315" s="1" t="s">
        <v>19</v>
      </c>
      <c r="E1315" s="1" t="s">
        <v>140</v>
      </c>
      <c r="F1315" s="78" t="s">
        <v>162</v>
      </c>
      <c r="G1315" s="37" t="s">
        <v>116</v>
      </c>
      <c r="H1315" s="7">
        <v>-1524000</v>
      </c>
      <c r="I1315" s="32">
        <f t="shared" si="106"/>
        <v>5.2631578947368425</v>
      </c>
      <c r="K1315" t="s">
        <v>33</v>
      </c>
      <c r="M1315" s="2">
        <v>475</v>
      </c>
    </row>
    <row r="1316" spans="2:13" ht="12.75">
      <c r="B1316" s="281">
        <v>2500</v>
      </c>
      <c r="C1316" s="22" t="s">
        <v>0</v>
      </c>
      <c r="D1316" s="1" t="s">
        <v>19</v>
      </c>
      <c r="E1316" s="1" t="s">
        <v>140</v>
      </c>
      <c r="F1316" s="78" t="s">
        <v>163</v>
      </c>
      <c r="G1316" s="37" t="s">
        <v>86</v>
      </c>
      <c r="H1316" s="7">
        <v>-1585000</v>
      </c>
      <c r="I1316" s="32">
        <f t="shared" si="106"/>
        <v>5.2631578947368425</v>
      </c>
      <c r="K1316" t="s">
        <v>33</v>
      </c>
      <c r="M1316" s="2">
        <v>475</v>
      </c>
    </row>
    <row r="1317" spans="2:13" ht="12.75">
      <c r="B1317" s="281">
        <v>2500</v>
      </c>
      <c r="C1317" s="22" t="s">
        <v>0</v>
      </c>
      <c r="D1317" s="1" t="s">
        <v>19</v>
      </c>
      <c r="E1317" s="1" t="s">
        <v>164</v>
      </c>
      <c r="F1317" s="78" t="s">
        <v>165</v>
      </c>
      <c r="G1317" s="37" t="s">
        <v>62</v>
      </c>
      <c r="H1317" s="7">
        <f aca="true" t="shared" si="107" ref="H1317:H1323">H1316-B1317</f>
        <v>-1587500</v>
      </c>
      <c r="I1317" s="32">
        <f t="shared" si="106"/>
        <v>5.2631578947368425</v>
      </c>
      <c r="K1317" t="s">
        <v>33</v>
      </c>
      <c r="M1317" s="2">
        <v>475</v>
      </c>
    </row>
    <row r="1318" spans="2:13" ht="12.75">
      <c r="B1318" s="281">
        <v>2500</v>
      </c>
      <c r="C1318" s="22" t="s">
        <v>0</v>
      </c>
      <c r="D1318" s="1" t="s">
        <v>19</v>
      </c>
      <c r="E1318" s="1" t="s">
        <v>164</v>
      </c>
      <c r="F1318" s="78" t="s">
        <v>166</v>
      </c>
      <c r="G1318" s="37" t="s">
        <v>70</v>
      </c>
      <c r="H1318" s="7">
        <f t="shared" si="107"/>
        <v>-1590000</v>
      </c>
      <c r="I1318" s="32">
        <f t="shared" si="106"/>
        <v>5.2631578947368425</v>
      </c>
      <c r="K1318" t="s">
        <v>33</v>
      </c>
      <c r="M1318" s="2">
        <v>475</v>
      </c>
    </row>
    <row r="1319" spans="2:13" ht="12.75">
      <c r="B1319" s="281">
        <v>2500</v>
      </c>
      <c r="C1319" s="22" t="s">
        <v>0</v>
      </c>
      <c r="D1319" s="1" t="s">
        <v>19</v>
      </c>
      <c r="E1319" s="1" t="s">
        <v>167</v>
      </c>
      <c r="F1319" s="78" t="s">
        <v>168</v>
      </c>
      <c r="G1319" s="37" t="s">
        <v>82</v>
      </c>
      <c r="H1319" s="7">
        <f t="shared" si="107"/>
        <v>-1592500</v>
      </c>
      <c r="I1319" s="32">
        <f t="shared" si="106"/>
        <v>5.2631578947368425</v>
      </c>
      <c r="K1319" t="s">
        <v>33</v>
      </c>
      <c r="M1319" s="2">
        <v>475</v>
      </c>
    </row>
    <row r="1320" spans="2:13" ht="12.75">
      <c r="B1320" s="281">
        <v>3000</v>
      </c>
      <c r="C1320" s="22" t="s">
        <v>0</v>
      </c>
      <c r="D1320" s="22" t="s">
        <v>19</v>
      </c>
      <c r="E1320" s="22" t="s">
        <v>169</v>
      </c>
      <c r="F1320" s="78" t="s">
        <v>170</v>
      </c>
      <c r="G1320" s="37" t="s">
        <v>37</v>
      </c>
      <c r="H1320" s="7">
        <f t="shared" si="107"/>
        <v>-1595500</v>
      </c>
      <c r="I1320" s="32">
        <f aca="true" t="shared" si="108" ref="I1320:I1383">+B1320/M1320</f>
        <v>6.315789473684211</v>
      </c>
      <c r="K1320" t="s">
        <v>33</v>
      </c>
      <c r="M1320" s="2">
        <v>475</v>
      </c>
    </row>
    <row r="1321" spans="2:13" ht="12.75">
      <c r="B1321" s="281">
        <v>2500</v>
      </c>
      <c r="C1321" s="22" t="s">
        <v>0</v>
      </c>
      <c r="D1321" s="22" t="s">
        <v>19</v>
      </c>
      <c r="E1321" s="1" t="s">
        <v>171</v>
      </c>
      <c r="F1321" s="78" t="s">
        <v>172</v>
      </c>
      <c r="G1321" s="37" t="s">
        <v>39</v>
      </c>
      <c r="H1321" s="7">
        <f t="shared" si="107"/>
        <v>-1598000</v>
      </c>
      <c r="I1321" s="32">
        <f t="shared" si="108"/>
        <v>5.2631578947368425</v>
      </c>
      <c r="K1321" t="s">
        <v>33</v>
      </c>
      <c r="M1321" s="2">
        <v>475</v>
      </c>
    </row>
    <row r="1322" spans="1:13" s="25" customFormat="1" ht="12.75">
      <c r="A1322" s="22"/>
      <c r="B1322" s="286">
        <v>2000</v>
      </c>
      <c r="C1322" s="79" t="s">
        <v>173</v>
      </c>
      <c r="D1322" s="79" t="s">
        <v>19</v>
      </c>
      <c r="E1322" s="79" t="s">
        <v>174</v>
      </c>
      <c r="F1322" s="253" t="s">
        <v>175</v>
      </c>
      <c r="G1322" s="80" t="s">
        <v>45</v>
      </c>
      <c r="H1322" s="7">
        <f t="shared" si="107"/>
        <v>-1600000</v>
      </c>
      <c r="I1322" s="32">
        <f t="shared" si="108"/>
        <v>4.2105263157894735</v>
      </c>
      <c r="K1322" t="s">
        <v>140</v>
      </c>
      <c r="M1322" s="2">
        <v>475</v>
      </c>
    </row>
    <row r="1323" spans="1:13" s="25" customFormat="1" ht="12.75">
      <c r="A1323" s="22"/>
      <c r="B1323" s="286">
        <v>3000</v>
      </c>
      <c r="C1323" s="79" t="s">
        <v>0</v>
      </c>
      <c r="D1323" s="79" t="s">
        <v>19</v>
      </c>
      <c r="E1323" s="79" t="s">
        <v>174</v>
      </c>
      <c r="F1323" s="253" t="s">
        <v>176</v>
      </c>
      <c r="G1323" s="80" t="s">
        <v>56</v>
      </c>
      <c r="H1323" s="7">
        <f t="shared" si="107"/>
        <v>-1603000</v>
      </c>
      <c r="I1323" s="32">
        <f t="shared" si="108"/>
        <v>6.315789473684211</v>
      </c>
      <c r="K1323" s="25" t="s">
        <v>140</v>
      </c>
      <c r="M1323" s="2">
        <v>475</v>
      </c>
    </row>
    <row r="1324" spans="1:13" s="83" customFormat="1" ht="12.75">
      <c r="A1324" s="21"/>
      <c r="B1324" s="283">
        <f>SUM(B1212:B1323)</f>
        <v>431000</v>
      </c>
      <c r="C1324" s="21" t="s">
        <v>0</v>
      </c>
      <c r="D1324" s="21"/>
      <c r="E1324" s="21"/>
      <c r="F1324" s="256"/>
      <c r="G1324" s="28"/>
      <c r="H1324" s="81">
        <v>0</v>
      </c>
      <c r="I1324" s="82">
        <f t="shared" si="108"/>
        <v>907.3684210526316</v>
      </c>
      <c r="M1324" s="2">
        <v>475</v>
      </c>
    </row>
    <row r="1325" spans="2:13" ht="12.75">
      <c r="B1325" s="281"/>
      <c r="H1325" s="7">
        <f aca="true" t="shared" si="109" ref="H1325:H1368">H1324-B1325</f>
        <v>0</v>
      </c>
      <c r="I1325" s="32">
        <f t="shared" si="108"/>
        <v>0</v>
      </c>
      <c r="M1325" s="2">
        <v>475</v>
      </c>
    </row>
    <row r="1326" spans="2:13" ht="12.75">
      <c r="B1326" s="281"/>
      <c r="H1326" s="7">
        <f t="shared" si="109"/>
        <v>0</v>
      </c>
      <c r="I1326" s="32">
        <f t="shared" si="108"/>
        <v>0</v>
      </c>
      <c r="M1326" s="2">
        <v>475</v>
      </c>
    </row>
    <row r="1327" spans="2:13" ht="12.75">
      <c r="B1327" s="282">
        <v>3500</v>
      </c>
      <c r="C1327" s="43" t="s">
        <v>177</v>
      </c>
      <c r="D1327" s="22" t="s">
        <v>19</v>
      </c>
      <c r="E1327" s="43" t="s">
        <v>178</v>
      </c>
      <c r="F1327" s="103" t="s">
        <v>179</v>
      </c>
      <c r="G1327" s="41" t="s">
        <v>89</v>
      </c>
      <c r="H1327" s="7">
        <f t="shared" si="109"/>
        <v>-3500</v>
      </c>
      <c r="I1327" s="32">
        <f t="shared" si="108"/>
        <v>7.368421052631579</v>
      </c>
      <c r="K1327" t="s">
        <v>180</v>
      </c>
      <c r="M1327" s="2">
        <v>475</v>
      </c>
    </row>
    <row r="1328" spans="1:14" s="25" customFormat="1" ht="12.75">
      <c r="A1328" s="22"/>
      <c r="B1328" s="282">
        <v>700</v>
      </c>
      <c r="C1328" s="48" t="s">
        <v>181</v>
      </c>
      <c r="D1328" s="22" t="s">
        <v>19</v>
      </c>
      <c r="E1328" s="48" t="s">
        <v>178</v>
      </c>
      <c r="F1328" s="241" t="s">
        <v>182</v>
      </c>
      <c r="G1328" s="40" t="s">
        <v>37</v>
      </c>
      <c r="H1328" s="7">
        <f t="shared" si="109"/>
        <v>-4200</v>
      </c>
      <c r="I1328" s="32">
        <f t="shared" si="108"/>
        <v>1.4736842105263157</v>
      </c>
      <c r="J1328" s="48"/>
      <c r="K1328" s="25" t="s">
        <v>180</v>
      </c>
      <c r="L1328" s="48"/>
      <c r="M1328" s="2">
        <v>475</v>
      </c>
      <c r="N1328" s="85">
        <v>500</v>
      </c>
    </row>
    <row r="1329" spans="1:13" s="25" customFormat="1" ht="12.75">
      <c r="A1329" s="22"/>
      <c r="B1329" s="282">
        <v>700</v>
      </c>
      <c r="C1329" s="22" t="s">
        <v>183</v>
      </c>
      <c r="D1329" s="22" t="s">
        <v>19</v>
      </c>
      <c r="E1329" s="22" t="s">
        <v>178</v>
      </c>
      <c r="F1329" s="241" t="s">
        <v>182</v>
      </c>
      <c r="G1329" s="40" t="s">
        <v>37</v>
      </c>
      <c r="H1329" s="7">
        <f t="shared" si="109"/>
        <v>-4900</v>
      </c>
      <c r="I1329" s="32">
        <f t="shared" si="108"/>
        <v>1.4736842105263157</v>
      </c>
      <c r="K1329" s="25" t="s">
        <v>180</v>
      </c>
      <c r="M1329" s="2">
        <v>475</v>
      </c>
    </row>
    <row r="1330" spans="1:13" s="25" customFormat="1" ht="12.75">
      <c r="A1330" s="22"/>
      <c r="B1330" s="282">
        <v>3500</v>
      </c>
      <c r="C1330" s="22" t="s">
        <v>184</v>
      </c>
      <c r="D1330" s="22" t="s">
        <v>19</v>
      </c>
      <c r="E1330" s="22" t="s">
        <v>178</v>
      </c>
      <c r="F1330" s="263" t="s">
        <v>185</v>
      </c>
      <c r="G1330" s="40" t="s">
        <v>37</v>
      </c>
      <c r="H1330" s="7">
        <f t="shared" si="109"/>
        <v>-8400</v>
      </c>
      <c r="I1330" s="32">
        <f t="shared" si="108"/>
        <v>7.368421052631579</v>
      </c>
      <c r="K1330" s="25" t="s">
        <v>180</v>
      </c>
      <c r="M1330" s="2">
        <v>475</v>
      </c>
    </row>
    <row r="1331" spans="1:13" s="25" customFormat="1" ht="12.75">
      <c r="A1331" s="22"/>
      <c r="B1331" s="282">
        <v>3500</v>
      </c>
      <c r="C1331" s="22" t="s">
        <v>184</v>
      </c>
      <c r="D1331" s="22" t="s">
        <v>19</v>
      </c>
      <c r="E1331" s="22" t="s">
        <v>178</v>
      </c>
      <c r="F1331" s="263" t="s">
        <v>186</v>
      </c>
      <c r="G1331" s="40" t="s">
        <v>56</v>
      </c>
      <c r="H1331" s="7">
        <f t="shared" si="109"/>
        <v>-11900</v>
      </c>
      <c r="I1331" s="32">
        <f t="shared" si="108"/>
        <v>7.368421052631579</v>
      </c>
      <c r="K1331" s="25" t="s">
        <v>180</v>
      </c>
      <c r="M1331" s="2">
        <v>475</v>
      </c>
    </row>
    <row r="1332" spans="1:13" s="25" customFormat="1" ht="12.75">
      <c r="A1332" s="22"/>
      <c r="B1332" s="282">
        <v>1500</v>
      </c>
      <c r="C1332" s="22" t="s">
        <v>187</v>
      </c>
      <c r="D1332" s="22" t="s">
        <v>19</v>
      </c>
      <c r="E1332" s="22" t="s">
        <v>178</v>
      </c>
      <c r="F1332" s="263" t="s">
        <v>182</v>
      </c>
      <c r="G1332" s="40" t="s">
        <v>56</v>
      </c>
      <c r="H1332" s="7">
        <f t="shared" si="109"/>
        <v>-13400</v>
      </c>
      <c r="I1332" s="32">
        <f t="shared" si="108"/>
        <v>3.1578947368421053</v>
      </c>
      <c r="K1332" s="25" t="s">
        <v>180</v>
      </c>
      <c r="M1332" s="2">
        <v>475</v>
      </c>
    </row>
    <row r="1333" spans="1:13" s="25" customFormat="1" ht="12.75">
      <c r="A1333" s="22"/>
      <c r="B1333" s="282">
        <v>1500</v>
      </c>
      <c r="C1333" s="22" t="s">
        <v>188</v>
      </c>
      <c r="D1333" s="22" t="s">
        <v>19</v>
      </c>
      <c r="E1333" s="22" t="s">
        <v>178</v>
      </c>
      <c r="F1333" s="263" t="s">
        <v>189</v>
      </c>
      <c r="G1333" s="40" t="s">
        <v>58</v>
      </c>
      <c r="H1333" s="7">
        <f t="shared" si="109"/>
        <v>-14900</v>
      </c>
      <c r="I1333" s="32">
        <f t="shared" si="108"/>
        <v>3.1578947368421053</v>
      </c>
      <c r="K1333" s="25" t="s">
        <v>180</v>
      </c>
      <c r="M1333" s="2">
        <v>475</v>
      </c>
    </row>
    <row r="1334" spans="1:13" s="25" customFormat="1" ht="12.75">
      <c r="A1334" s="22"/>
      <c r="B1334" s="282">
        <v>3000</v>
      </c>
      <c r="C1334" s="22" t="s">
        <v>184</v>
      </c>
      <c r="D1334" s="22" t="s">
        <v>19</v>
      </c>
      <c r="E1334" s="22" t="s">
        <v>178</v>
      </c>
      <c r="F1334" s="263" t="s">
        <v>190</v>
      </c>
      <c r="G1334" s="40" t="s">
        <v>58</v>
      </c>
      <c r="H1334" s="7">
        <f t="shared" si="109"/>
        <v>-17900</v>
      </c>
      <c r="I1334" s="32">
        <f t="shared" si="108"/>
        <v>6.315789473684211</v>
      </c>
      <c r="K1334" s="25" t="s">
        <v>180</v>
      </c>
      <c r="M1334" s="2">
        <v>475</v>
      </c>
    </row>
    <row r="1335" spans="1:13" s="25" customFormat="1" ht="12.75">
      <c r="A1335" s="22"/>
      <c r="B1335" s="282">
        <v>3500</v>
      </c>
      <c r="C1335" s="22" t="s">
        <v>177</v>
      </c>
      <c r="D1335" s="22" t="s">
        <v>19</v>
      </c>
      <c r="E1335" s="22" t="s">
        <v>178</v>
      </c>
      <c r="F1335" s="263" t="s">
        <v>191</v>
      </c>
      <c r="G1335" s="40" t="s">
        <v>103</v>
      </c>
      <c r="H1335" s="7">
        <f t="shared" si="109"/>
        <v>-21400</v>
      </c>
      <c r="I1335" s="32">
        <f t="shared" si="108"/>
        <v>7.368421052631579</v>
      </c>
      <c r="K1335" s="25" t="s">
        <v>180</v>
      </c>
      <c r="M1335" s="2">
        <v>475</v>
      </c>
    </row>
    <row r="1336" spans="1:13" s="25" customFormat="1" ht="12.75">
      <c r="A1336" s="22"/>
      <c r="B1336" s="282">
        <v>3500</v>
      </c>
      <c r="C1336" s="22" t="s">
        <v>184</v>
      </c>
      <c r="D1336" s="22" t="s">
        <v>19</v>
      </c>
      <c r="E1336" s="22" t="s">
        <v>178</v>
      </c>
      <c r="F1336" s="263" t="s">
        <v>192</v>
      </c>
      <c r="G1336" s="40" t="s">
        <v>62</v>
      </c>
      <c r="H1336" s="7">
        <f t="shared" si="109"/>
        <v>-24900</v>
      </c>
      <c r="I1336" s="32">
        <f t="shared" si="108"/>
        <v>7.368421052631579</v>
      </c>
      <c r="K1336" s="25" t="s">
        <v>180</v>
      </c>
      <c r="M1336" s="2">
        <v>475</v>
      </c>
    </row>
    <row r="1337" spans="1:13" s="25" customFormat="1" ht="12.75">
      <c r="A1337" s="22"/>
      <c r="B1337" s="282">
        <v>3500</v>
      </c>
      <c r="C1337" s="22" t="s">
        <v>177</v>
      </c>
      <c r="D1337" s="22" t="s">
        <v>19</v>
      </c>
      <c r="E1337" s="22" t="s">
        <v>178</v>
      </c>
      <c r="F1337" s="263" t="s">
        <v>193</v>
      </c>
      <c r="G1337" s="40" t="s">
        <v>74</v>
      </c>
      <c r="H1337" s="7">
        <f t="shared" si="109"/>
        <v>-28400</v>
      </c>
      <c r="I1337" s="32">
        <f t="shared" si="108"/>
        <v>7.368421052631579</v>
      </c>
      <c r="K1337" s="25" t="s">
        <v>180</v>
      </c>
      <c r="M1337" s="2">
        <v>475</v>
      </c>
    </row>
    <row r="1338" spans="1:13" s="25" customFormat="1" ht="12.75">
      <c r="A1338" s="22"/>
      <c r="B1338" s="282">
        <v>800</v>
      </c>
      <c r="C1338" s="22" t="s">
        <v>194</v>
      </c>
      <c r="D1338" s="22" t="s">
        <v>19</v>
      </c>
      <c r="E1338" s="22" t="s">
        <v>178</v>
      </c>
      <c r="F1338" s="241" t="s">
        <v>182</v>
      </c>
      <c r="G1338" s="40" t="s">
        <v>76</v>
      </c>
      <c r="H1338" s="7">
        <f t="shared" si="109"/>
        <v>-29200</v>
      </c>
      <c r="I1338" s="32">
        <f t="shared" si="108"/>
        <v>1.6842105263157894</v>
      </c>
      <c r="K1338" s="25" t="s">
        <v>180</v>
      </c>
      <c r="M1338" s="2">
        <v>475</v>
      </c>
    </row>
    <row r="1339" spans="1:13" s="25" customFormat="1" ht="12.75">
      <c r="A1339" s="22"/>
      <c r="B1339" s="282">
        <v>800</v>
      </c>
      <c r="C1339" s="22" t="s">
        <v>195</v>
      </c>
      <c r="D1339" s="22" t="s">
        <v>19</v>
      </c>
      <c r="E1339" s="22" t="s">
        <v>178</v>
      </c>
      <c r="F1339" s="241" t="s">
        <v>182</v>
      </c>
      <c r="G1339" s="40" t="s">
        <v>76</v>
      </c>
      <c r="H1339" s="7">
        <f t="shared" si="109"/>
        <v>-30000</v>
      </c>
      <c r="I1339" s="32">
        <f t="shared" si="108"/>
        <v>1.6842105263157894</v>
      </c>
      <c r="K1339" s="25" t="s">
        <v>180</v>
      </c>
      <c r="M1339" s="2">
        <v>475</v>
      </c>
    </row>
    <row r="1340" spans="1:13" s="25" customFormat="1" ht="12.75">
      <c r="A1340" s="22"/>
      <c r="B1340" s="282">
        <v>3500</v>
      </c>
      <c r="C1340" s="22" t="s">
        <v>184</v>
      </c>
      <c r="D1340" s="22" t="s">
        <v>19</v>
      </c>
      <c r="E1340" s="22" t="s">
        <v>178</v>
      </c>
      <c r="F1340" s="263" t="s">
        <v>196</v>
      </c>
      <c r="G1340" s="40" t="s">
        <v>76</v>
      </c>
      <c r="H1340" s="7">
        <f t="shared" si="109"/>
        <v>-33500</v>
      </c>
      <c r="I1340" s="32">
        <f t="shared" si="108"/>
        <v>7.368421052631579</v>
      </c>
      <c r="K1340" s="25" t="s">
        <v>180</v>
      </c>
      <c r="M1340" s="2">
        <v>475</v>
      </c>
    </row>
    <row r="1341" spans="2:13" ht="12.75">
      <c r="B1341" s="281">
        <v>3500</v>
      </c>
      <c r="C1341" s="1" t="s">
        <v>177</v>
      </c>
      <c r="D1341" s="1" t="s">
        <v>19</v>
      </c>
      <c r="E1341" s="1" t="s">
        <v>178</v>
      </c>
      <c r="F1341" s="103" t="s">
        <v>197</v>
      </c>
      <c r="G1341" s="37" t="s">
        <v>198</v>
      </c>
      <c r="H1341" s="7">
        <f t="shared" si="109"/>
        <v>-37000</v>
      </c>
      <c r="I1341" s="32">
        <f t="shared" si="108"/>
        <v>7.368421052631579</v>
      </c>
      <c r="K1341" s="25" t="s">
        <v>180</v>
      </c>
      <c r="M1341" s="2">
        <v>475</v>
      </c>
    </row>
    <row r="1342" spans="2:13" ht="12.75">
      <c r="B1342" s="281">
        <v>5000</v>
      </c>
      <c r="C1342" s="1" t="s">
        <v>184</v>
      </c>
      <c r="D1342" s="1" t="s">
        <v>19</v>
      </c>
      <c r="E1342" s="1" t="s">
        <v>178</v>
      </c>
      <c r="F1342" s="103" t="s">
        <v>199</v>
      </c>
      <c r="G1342" s="37" t="s">
        <v>200</v>
      </c>
      <c r="H1342" s="7">
        <f t="shared" si="109"/>
        <v>-42000</v>
      </c>
      <c r="I1342" s="32">
        <f t="shared" si="108"/>
        <v>10.526315789473685</v>
      </c>
      <c r="K1342" s="25" t="s">
        <v>180</v>
      </c>
      <c r="M1342" s="2">
        <v>475</v>
      </c>
    </row>
    <row r="1343" spans="1:13" s="25" customFormat="1" ht="12.75">
      <c r="A1343" s="22"/>
      <c r="B1343" s="287">
        <v>1700</v>
      </c>
      <c r="C1343" s="86" t="s">
        <v>201</v>
      </c>
      <c r="D1343" s="86" t="s">
        <v>19</v>
      </c>
      <c r="E1343" s="86" t="s">
        <v>202</v>
      </c>
      <c r="F1343" s="262" t="s">
        <v>203</v>
      </c>
      <c r="G1343" s="87" t="s">
        <v>70</v>
      </c>
      <c r="H1343" s="7">
        <f t="shared" si="109"/>
        <v>-43700</v>
      </c>
      <c r="I1343" s="32">
        <f t="shared" si="108"/>
        <v>3.5789473684210527</v>
      </c>
      <c r="K1343" s="25" t="s">
        <v>140</v>
      </c>
      <c r="M1343" s="2">
        <v>475</v>
      </c>
    </row>
    <row r="1344" spans="1:13" s="25" customFormat="1" ht="12.75">
      <c r="A1344" s="22"/>
      <c r="B1344" s="287">
        <v>1700</v>
      </c>
      <c r="C1344" s="88" t="s">
        <v>204</v>
      </c>
      <c r="D1344" s="88" t="s">
        <v>19</v>
      </c>
      <c r="E1344" s="88" t="s">
        <v>202</v>
      </c>
      <c r="F1344" s="264" t="s">
        <v>205</v>
      </c>
      <c r="G1344" s="89" t="s">
        <v>72</v>
      </c>
      <c r="H1344" s="7">
        <f t="shared" si="109"/>
        <v>-45400</v>
      </c>
      <c r="I1344" s="32">
        <f t="shared" si="108"/>
        <v>3.5789473684210527</v>
      </c>
      <c r="J1344" s="25" t="s">
        <v>1200</v>
      </c>
      <c r="K1344" s="25" t="s">
        <v>140</v>
      </c>
      <c r="M1344" s="2">
        <v>475</v>
      </c>
    </row>
    <row r="1345" spans="1:13" s="25" customFormat="1" ht="12.75">
      <c r="A1345" s="22"/>
      <c r="B1345" s="288">
        <v>1700</v>
      </c>
      <c r="C1345" s="90" t="s">
        <v>201</v>
      </c>
      <c r="D1345" s="90" t="s">
        <v>19</v>
      </c>
      <c r="E1345" s="90" t="s">
        <v>202</v>
      </c>
      <c r="F1345" s="265" t="s">
        <v>206</v>
      </c>
      <c r="G1345" s="91" t="s">
        <v>78</v>
      </c>
      <c r="H1345" s="7">
        <f t="shared" si="109"/>
        <v>-47100</v>
      </c>
      <c r="I1345" s="32">
        <f t="shared" si="108"/>
        <v>3.5789473684210527</v>
      </c>
      <c r="K1345" s="25" t="s">
        <v>140</v>
      </c>
      <c r="M1345" s="2">
        <v>475</v>
      </c>
    </row>
    <row r="1346" spans="1:13" s="25" customFormat="1" ht="12.75">
      <c r="A1346" s="22"/>
      <c r="B1346" s="287">
        <v>1700</v>
      </c>
      <c r="C1346" s="86" t="s">
        <v>204</v>
      </c>
      <c r="D1346" s="86" t="s">
        <v>19</v>
      </c>
      <c r="E1346" s="86" t="s">
        <v>202</v>
      </c>
      <c r="F1346" s="262" t="s">
        <v>207</v>
      </c>
      <c r="G1346" s="87" t="s">
        <v>78</v>
      </c>
      <c r="H1346" s="7">
        <f t="shared" si="109"/>
        <v>-48800</v>
      </c>
      <c r="I1346" s="32">
        <f t="shared" si="108"/>
        <v>3.5789473684210527</v>
      </c>
      <c r="K1346" s="25" t="s">
        <v>140</v>
      </c>
      <c r="M1346" s="2">
        <v>475</v>
      </c>
    </row>
    <row r="1347" spans="1:13" s="25" customFormat="1" ht="12.75">
      <c r="A1347" s="22"/>
      <c r="B1347" s="287">
        <v>2500</v>
      </c>
      <c r="C1347" s="86" t="s">
        <v>208</v>
      </c>
      <c r="D1347" s="86" t="s">
        <v>19</v>
      </c>
      <c r="E1347" s="86" t="s">
        <v>202</v>
      </c>
      <c r="F1347" s="262" t="s">
        <v>209</v>
      </c>
      <c r="G1347" s="87" t="s">
        <v>80</v>
      </c>
      <c r="H1347" s="7">
        <f t="shared" si="109"/>
        <v>-51300</v>
      </c>
      <c r="I1347" s="32">
        <f t="shared" si="108"/>
        <v>5.2631578947368425</v>
      </c>
      <c r="K1347" s="25" t="s">
        <v>140</v>
      </c>
      <c r="M1347" s="2">
        <v>475</v>
      </c>
    </row>
    <row r="1348" spans="1:13" s="25" customFormat="1" ht="12.75">
      <c r="A1348" s="22"/>
      <c r="B1348" s="287">
        <v>2500</v>
      </c>
      <c r="C1348" s="86" t="s">
        <v>210</v>
      </c>
      <c r="D1348" s="86" t="s">
        <v>19</v>
      </c>
      <c r="E1348" s="86" t="s">
        <v>202</v>
      </c>
      <c r="F1348" s="262" t="s">
        <v>211</v>
      </c>
      <c r="G1348" s="87" t="s">
        <v>82</v>
      </c>
      <c r="H1348" s="7">
        <f t="shared" si="109"/>
        <v>-53800</v>
      </c>
      <c r="I1348" s="32">
        <f t="shared" si="108"/>
        <v>5.2631578947368425</v>
      </c>
      <c r="K1348" s="25" t="s">
        <v>140</v>
      </c>
      <c r="M1348" s="2">
        <v>475</v>
      </c>
    </row>
    <row r="1349" spans="1:13" s="25" customFormat="1" ht="12.75">
      <c r="A1349" s="22"/>
      <c r="B1349" s="287">
        <v>2500</v>
      </c>
      <c r="C1349" s="86" t="s">
        <v>208</v>
      </c>
      <c r="D1349" s="86" t="s">
        <v>19</v>
      </c>
      <c r="E1349" s="86" t="s">
        <v>202</v>
      </c>
      <c r="F1349" s="262" t="s">
        <v>212</v>
      </c>
      <c r="G1349" s="87" t="s">
        <v>200</v>
      </c>
      <c r="H1349" s="7">
        <f t="shared" si="109"/>
        <v>-56300</v>
      </c>
      <c r="I1349" s="32">
        <f t="shared" si="108"/>
        <v>5.2631578947368425</v>
      </c>
      <c r="K1349" s="25" t="s">
        <v>140</v>
      </c>
      <c r="M1349" s="2">
        <v>475</v>
      </c>
    </row>
    <row r="1350" spans="1:13" s="25" customFormat="1" ht="12.75">
      <c r="A1350" s="22"/>
      <c r="B1350" s="287">
        <v>2500</v>
      </c>
      <c r="C1350" s="86" t="s">
        <v>210</v>
      </c>
      <c r="D1350" s="86" t="s">
        <v>19</v>
      </c>
      <c r="E1350" s="86" t="s">
        <v>202</v>
      </c>
      <c r="F1350" s="262" t="s">
        <v>213</v>
      </c>
      <c r="G1350" s="87" t="s">
        <v>214</v>
      </c>
      <c r="H1350" s="7">
        <f t="shared" si="109"/>
        <v>-58800</v>
      </c>
      <c r="I1350" s="32">
        <f t="shared" si="108"/>
        <v>5.2631578947368425</v>
      </c>
      <c r="K1350" s="25" t="s">
        <v>140</v>
      </c>
      <c r="M1350" s="2">
        <v>475</v>
      </c>
    </row>
    <row r="1351" spans="2:13" ht="12.75">
      <c r="B1351" s="281">
        <v>3500</v>
      </c>
      <c r="C1351" s="1" t="s">
        <v>215</v>
      </c>
      <c r="D1351" s="86" t="s">
        <v>19</v>
      </c>
      <c r="E1351" s="1" t="s">
        <v>178</v>
      </c>
      <c r="F1351" s="103" t="s">
        <v>216</v>
      </c>
      <c r="G1351" s="37" t="s">
        <v>37</v>
      </c>
      <c r="H1351" s="7">
        <f t="shared" si="109"/>
        <v>-62300</v>
      </c>
      <c r="I1351" s="32">
        <f t="shared" si="108"/>
        <v>7.368421052631579</v>
      </c>
      <c r="K1351" t="s">
        <v>217</v>
      </c>
      <c r="M1351" s="2">
        <v>475</v>
      </c>
    </row>
    <row r="1352" spans="1:13" s="25" customFormat="1" ht="12.75">
      <c r="A1352" s="22"/>
      <c r="B1352" s="281">
        <v>2000</v>
      </c>
      <c r="C1352" s="1" t="s">
        <v>218</v>
      </c>
      <c r="D1352" s="1" t="s">
        <v>19</v>
      </c>
      <c r="E1352" s="1" t="s">
        <v>178</v>
      </c>
      <c r="F1352" s="103" t="s">
        <v>219</v>
      </c>
      <c r="G1352" s="37" t="s">
        <v>39</v>
      </c>
      <c r="H1352" s="7">
        <f t="shared" si="109"/>
        <v>-64300</v>
      </c>
      <c r="I1352" s="32">
        <f t="shared" si="108"/>
        <v>4.2105263157894735</v>
      </c>
      <c r="K1352" t="s">
        <v>217</v>
      </c>
      <c r="M1352" s="2">
        <v>475</v>
      </c>
    </row>
    <row r="1353" spans="1:13" s="25" customFormat="1" ht="12.75">
      <c r="A1353" s="22"/>
      <c r="B1353" s="281">
        <v>2000</v>
      </c>
      <c r="C1353" s="1" t="s">
        <v>220</v>
      </c>
      <c r="D1353" s="1" t="s">
        <v>19</v>
      </c>
      <c r="E1353" s="1" t="s">
        <v>178</v>
      </c>
      <c r="F1353" s="103" t="s">
        <v>219</v>
      </c>
      <c r="G1353" s="37" t="s">
        <v>41</v>
      </c>
      <c r="H1353" s="7">
        <f t="shared" si="109"/>
        <v>-66300</v>
      </c>
      <c r="I1353" s="32">
        <f t="shared" si="108"/>
        <v>4.2105263157894735</v>
      </c>
      <c r="K1353" t="s">
        <v>217</v>
      </c>
      <c r="M1353" s="2">
        <v>475</v>
      </c>
    </row>
    <row r="1354" spans="1:13" s="25" customFormat="1" ht="12.75">
      <c r="A1354" s="22"/>
      <c r="B1354" s="281">
        <v>3500</v>
      </c>
      <c r="C1354" s="1" t="s">
        <v>221</v>
      </c>
      <c r="D1354" s="1" t="s">
        <v>19</v>
      </c>
      <c r="E1354" s="1" t="s">
        <v>178</v>
      </c>
      <c r="F1354" s="103" t="s">
        <v>222</v>
      </c>
      <c r="G1354" s="37" t="s">
        <v>43</v>
      </c>
      <c r="H1354" s="7">
        <f t="shared" si="109"/>
        <v>-69800</v>
      </c>
      <c r="I1354" s="32">
        <f t="shared" si="108"/>
        <v>7.368421052631579</v>
      </c>
      <c r="K1354" t="s">
        <v>217</v>
      </c>
      <c r="M1354" s="2">
        <v>475</v>
      </c>
    </row>
    <row r="1355" spans="1:14" s="25" customFormat="1" ht="12.75">
      <c r="A1355" s="22"/>
      <c r="B1355" s="281">
        <v>3500</v>
      </c>
      <c r="C1355" s="1" t="s">
        <v>215</v>
      </c>
      <c r="D1355" s="1" t="s">
        <v>19</v>
      </c>
      <c r="E1355" s="1" t="s">
        <v>178</v>
      </c>
      <c r="F1355" s="103" t="s">
        <v>223</v>
      </c>
      <c r="G1355" s="37" t="s">
        <v>49</v>
      </c>
      <c r="H1355" s="7">
        <f t="shared" si="109"/>
        <v>-73300</v>
      </c>
      <c r="I1355" s="32">
        <f t="shared" si="108"/>
        <v>7.368421052631579</v>
      </c>
      <c r="J1355" s="48"/>
      <c r="K1355" t="s">
        <v>217</v>
      </c>
      <c r="L1355" s="48"/>
      <c r="M1355" s="2">
        <v>475</v>
      </c>
      <c r="N1355" s="85"/>
    </row>
    <row r="1356" spans="1:13" s="25" customFormat="1" ht="12.75">
      <c r="A1356" s="22"/>
      <c r="B1356" s="281">
        <v>2000</v>
      </c>
      <c r="C1356" s="1" t="s">
        <v>224</v>
      </c>
      <c r="D1356" s="1" t="s">
        <v>19</v>
      </c>
      <c r="E1356" s="1" t="s">
        <v>178</v>
      </c>
      <c r="F1356" s="103" t="s">
        <v>219</v>
      </c>
      <c r="G1356" s="37" t="s">
        <v>49</v>
      </c>
      <c r="H1356" s="7">
        <f t="shared" si="109"/>
        <v>-75300</v>
      </c>
      <c r="I1356" s="32">
        <f t="shared" si="108"/>
        <v>4.2105263157894735</v>
      </c>
      <c r="K1356" t="s">
        <v>217</v>
      </c>
      <c r="M1356" s="2">
        <v>475</v>
      </c>
    </row>
    <row r="1357" spans="1:13" s="25" customFormat="1" ht="12.75">
      <c r="A1357" s="22"/>
      <c r="B1357" s="281">
        <v>2000</v>
      </c>
      <c r="C1357" s="1" t="s">
        <v>225</v>
      </c>
      <c r="D1357" s="1" t="s">
        <v>19</v>
      </c>
      <c r="E1357" s="1" t="s">
        <v>178</v>
      </c>
      <c r="F1357" s="103" t="s">
        <v>219</v>
      </c>
      <c r="G1357" s="37" t="s">
        <v>52</v>
      </c>
      <c r="H1357" s="7">
        <f t="shared" si="109"/>
        <v>-77300</v>
      </c>
      <c r="I1357" s="32">
        <f t="shared" si="108"/>
        <v>4.2105263157894735</v>
      </c>
      <c r="K1357" t="s">
        <v>217</v>
      </c>
      <c r="M1357" s="2">
        <v>475</v>
      </c>
    </row>
    <row r="1358" spans="1:13" s="25" customFormat="1" ht="12.75">
      <c r="A1358" s="22"/>
      <c r="B1358" s="281">
        <v>2500</v>
      </c>
      <c r="C1358" s="1" t="s">
        <v>215</v>
      </c>
      <c r="D1358" s="1" t="s">
        <v>19</v>
      </c>
      <c r="E1358" s="1" t="s">
        <v>178</v>
      </c>
      <c r="F1358" s="103" t="s">
        <v>226</v>
      </c>
      <c r="G1358" s="37" t="s">
        <v>58</v>
      </c>
      <c r="H1358" s="7">
        <f t="shared" si="109"/>
        <v>-79800</v>
      </c>
      <c r="I1358" s="32">
        <f t="shared" si="108"/>
        <v>5.2631578947368425</v>
      </c>
      <c r="K1358" t="s">
        <v>217</v>
      </c>
      <c r="M1358" s="2">
        <v>475</v>
      </c>
    </row>
    <row r="1359" spans="1:13" s="25" customFormat="1" ht="12.75">
      <c r="A1359" s="22"/>
      <c r="B1359" s="281">
        <v>3000</v>
      </c>
      <c r="C1359" s="1" t="s">
        <v>221</v>
      </c>
      <c r="D1359" s="1" t="s">
        <v>19</v>
      </c>
      <c r="E1359" s="1" t="s">
        <v>178</v>
      </c>
      <c r="F1359" s="103" t="s">
        <v>227</v>
      </c>
      <c r="G1359" s="37" t="s">
        <v>60</v>
      </c>
      <c r="H1359" s="7">
        <f t="shared" si="109"/>
        <v>-82800</v>
      </c>
      <c r="I1359" s="32">
        <f t="shared" si="108"/>
        <v>6.315789473684211</v>
      </c>
      <c r="K1359" t="s">
        <v>217</v>
      </c>
      <c r="M1359" s="2">
        <v>475</v>
      </c>
    </row>
    <row r="1360" spans="1:13" s="25" customFormat="1" ht="12.75">
      <c r="A1360" s="22"/>
      <c r="B1360" s="281">
        <v>3000</v>
      </c>
      <c r="C1360" s="1" t="s">
        <v>215</v>
      </c>
      <c r="D1360" s="1" t="s">
        <v>19</v>
      </c>
      <c r="E1360" s="1" t="s">
        <v>178</v>
      </c>
      <c r="F1360" s="103" t="s">
        <v>228</v>
      </c>
      <c r="G1360" s="37" t="s">
        <v>76</v>
      </c>
      <c r="H1360" s="7">
        <f t="shared" si="109"/>
        <v>-85800</v>
      </c>
      <c r="I1360" s="32">
        <f t="shared" si="108"/>
        <v>6.315789473684211</v>
      </c>
      <c r="K1360" t="s">
        <v>217</v>
      </c>
      <c r="M1360" s="2">
        <v>475</v>
      </c>
    </row>
    <row r="1361" spans="1:13" s="25" customFormat="1" ht="12.75">
      <c r="A1361" s="22"/>
      <c r="B1361" s="281">
        <v>2000</v>
      </c>
      <c r="C1361" s="1" t="s">
        <v>224</v>
      </c>
      <c r="D1361" s="1" t="s">
        <v>19</v>
      </c>
      <c r="E1361" s="1" t="s">
        <v>178</v>
      </c>
      <c r="F1361" s="103" t="s">
        <v>219</v>
      </c>
      <c r="G1361" s="37" t="s">
        <v>76</v>
      </c>
      <c r="H1361" s="7">
        <f t="shared" si="109"/>
        <v>-87800</v>
      </c>
      <c r="I1361" s="32">
        <f t="shared" si="108"/>
        <v>4.2105263157894735</v>
      </c>
      <c r="K1361" t="s">
        <v>217</v>
      </c>
      <c r="M1361" s="2">
        <v>475</v>
      </c>
    </row>
    <row r="1362" spans="1:13" s="25" customFormat="1" ht="12.75">
      <c r="A1362" s="22"/>
      <c r="B1362" s="281">
        <v>2000</v>
      </c>
      <c r="C1362" s="1" t="s">
        <v>225</v>
      </c>
      <c r="D1362" s="1" t="s">
        <v>19</v>
      </c>
      <c r="E1362" s="1" t="s">
        <v>178</v>
      </c>
      <c r="F1362" s="103" t="s">
        <v>219</v>
      </c>
      <c r="G1362" s="37" t="s">
        <v>82</v>
      </c>
      <c r="H1362" s="7">
        <f t="shared" si="109"/>
        <v>-89800</v>
      </c>
      <c r="I1362" s="32">
        <f t="shared" si="108"/>
        <v>4.2105263157894735</v>
      </c>
      <c r="K1362" t="s">
        <v>217</v>
      </c>
      <c r="M1362" s="2">
        <v>475</v>
      </c>
    </row>
    <row r="1363" spans="1:13" s="25" customFormat="1" ht="12.75">
      <c r="A1363" s="22"/>
      <c r="B1363" s="281">
        <v>3000</v>
      </c>
      <c r="C1363" s="1" t="s">
        <v>221</v>
      </c>
      <c r="D1363" s="1" t="s">
        <v>19</v>
      </c>
      <c r="E1363" s="1" t="s">
        <v>178</v>
      </c>
      <c r="F1363" s="103" t="s">
        <v>229</v>
      </c>
      <c r="G1363" s="37" t="s">
        <v>84</v>
      </c>
      <c r="H1363" s="7">
        <f t="shared" si="109"/>
        <v>-92800</v>
      </c>
      <c r="I1363" s="32">
        <f t="shared" si="108"/>
        <v>6.315789473684211</v>
      </c>
      <c r="K1363" t="s">
        <v>217</v>
      </c>
      <c r="M1363" s="2">
        <v>475</v>
      </c>
    </row>
    <row r="1364" spans="2:13" ht="12.75">
      <c r="B1364" s="281">
        <v>2500</v>
      </c>
      <c r="C1364" s="1" t="s">
        <v>230</v>
      </c>
      <c r="D1364" s="22" t="s">
        <v>19</v>
      </c>
      <c r="E1364" s="1" t="s">
        <v>178</v>
      </c>
      <c r="F1364" s="103" t="s">
        <v>231</v>
      </c>
      <c r="G1364" s="37" t="s">
        <v>41</v>
      </c>
      <c r="H1364" s="7">
        <f t="shared" si="109"/>
        <v>-95300</v>
      </c>
      <c r="I1364" s="32">
        <f t="shared" si="108"/>
        <v>5.2631578947368425</v>
      </c>
      <c r="K1364" t="s">
        <v>232</v>
      </c>
      <c r="M1364" s="2">
        <v>475</v>
      </c>
    </row>
    <row r="1365" spans="1:13" s="25" customFormat="1" ht="12.75">
      <c r="A1365" s="22"/>
      <c r="B1365" s="282">
        <v>2500</v>
      </c>
      <c r="C1365" s="22" t="s">
        <v>234</v>
      </c>
      <c r="D1365" s="22" t="s">
        <v>19</v>
      </c>
      <c r="E1365" s="22" t="s">
        <v>178</v>
      </c>
      <c r="F1365" s="263" t="s">
        <v>235</v>
      </c>
      <c r="G1365" s="40" t="s">
        <v>43</v>
      </c>
      <c r="H1365" s="7">
        <f t="shared" si="109"/>
        <v>-97800</v>
      </c>
      <c r="I1365" s="174">
        <f t="shared" si="108"/>
        <v>5.2631578947368425</v>
      </c>
      <c r="K1365" s="25" t="s">
        <v>232</v>
      </c>
      <c r="M1365" s="50">
        <v>475</v>
      </c>
    </row>
    <row r="1366" spans="1:13" s="25" customFormat="1" ht="12.75">
      <c r="A1366" s="22"/>
      <c r="B1366" s="282">
        <v>10000</v>
      </c>
      <c r="C1366" s="22" t="s">
        <v>696</v>
      </c>
      <c r="D1366" s="22" t="s">
        <v>19</v>
      </c>
      <c r="E1366" s="22" t="s">
        <v>178</v>
      </c>
      <c r="F1366" s="263" t="s">
        <v>233</v>
      </c>
      <c r="G1366" s="40" t="s">
        <v>47</v>
      </c>
      <c r="H1366" s="7">
        <f t="shared" si="109"/>
        <v>-107800</v>
      </c>
      <c r="I1366" s="174">
        <f t="shared" si="108"/>
        <v>21.05263157894737</v>
      </c>
      <c r="K1366" s="25" t="s">
        <v>232</v>
      </c>
      <c r="M1366" s="50">
        <v>475</v>
      </c>
    </row>
    <row r="1367" spans="1:13" s="25" customFormat="1" ht="12.75">
      <c r="A1367" s="22"/>
      <c r="B1367" s="282">
        <v>10000</v>
      </c>
      <c r="C1367" s="22" t="s">
        <v>697</v>
      </c>
      <c r="D1367" s="22" t="s">
        <v>19</v>
      </c>
      <c r="E1367" s="22" t="s">
        <v>178</v>
      </c>
      <c r="F1367" s="263" t="s">
        <v>233</v>
      </c>
      <c r="G1367" s="40" t="s">
        <v>49</v>
      </c>
      <c r="H1367" s="7">
        <f t="shared" si="109"/>
        <v>-117800</v>
      </c>
      <c r="I1367" s="174">
        <f t="shared" si="108"/>
        <v>21.05263157894737</v>
      </c>
      <c r="K1367" s="25" t="s">
        <v>232</v>
      </c>
      <c r="M1367" s="50">
        <v>475</v>
      </c>
    </row>
    <row r="1368" spans="1:13" s="25" customFormat="1" ht="12.75">
      <c r="A1368" s="22"/>
      <c r="B1368" s="281">
        <v>1700</v>
      </c>
      <c r="C1368" s="22" t="s">
        <v>236</v>
      </c>
      <c r="D1368" s="1" t="s">
        <v>19</v>
      </c>
      <c r="E1368" s="1" t="s">
        <v>178</v>
      </c>
      <c r="F1368" s="103" t="s">
        <v>233</v>
      </c>
      <c r="G1368" s="37" t="s">
        <v>64</v>
      </c>
      <c r="H1368" s="7">
        <f t="shared" si="109"/>
        <v>-119500</v>
      </c>
      <c r="I1368" s="32">
        <f t="shared" si="108"/>
        <v>3.5789473684210527</v>
      </c>
      <c r="K1368" t="s">
        <v>232</v>
      </c>
      <c r="M1368" s="2">
        <v>475</v>
      </c>
    </row>
    <row r="1369" spans="1:13" s="83" customFormat="1" ht="12.75">
      <c r="A1369" s="21"/>
      <c r="B1369" s="283">
        <f>SUM(B1327:B1368)</f>
        <v>119500</v>
      </c>
      <c r="C1369" s="21" t="s">
        <v>237</v>
      </c>
      <c r="D1369" s="21"/>
      <c r="E1369" s="21"/>
      <c r="F1369" s="256"/>
      <c r="G1369" s="28"/>
      <c r="H1369" s="81">
        <v>0</v>
      </c>
      <c r="I1369" s="82">
        <f t="shared" si="108"/>
        <v>251.57894736842104</v>
      </c>
      <c r="M1369" s="2">
        <v>475</v>
      </c>
    </row>
    <row r="1370" spans="1:13" s="25" customFormat="1" ht="12.75">
      <c r="A1370" s="22"/>
      <c r="B1370" s="282"/>
      <c r="C1370" s="22"/>
      <c r="D1370" s="22"/>
      <c r="E1370" s="22"/>
      <c r="F1370" s="241"/>
      <c r="G1370" s="40"/>
      <c r="H1370" s="7">
        <f aca="true" t="shared" si="110" ref="H1370:H1401">H1369-B1370</f>
        <v>0</v>
      </c>
      <c r="I1370" s="32">
        <f t="shared" si="108"/>
        <v>0</v>
      </c>
      <c r="M1370" s="2">
        <v>475</v>
      </c>
    </row>
    <row r="1371" spans="1:13" s="25" customFormat="1" ht="12.75">
      <c r="A1371" s="22"/>
      <c r="B1371" s="282"/>
      <c r="C1371" s="22"/>
      <c r="D1371" s="22"/>
      <c r="E1371" s="22"/>
      <c r="F1371" s="263"/>
      <c r="G1371" s="40"/>
      <c r="H1371" s="7">
        <f t="shared" si="110"/>
        <v>0</v>
      </c>
      <c r="I1371" s="32">
        <f t="shared" si="108"/>
        <v>0</v>
      </c>
      <c r="M1371" s="2">
        <v>475</v>
      </c>
    </row>
    <row r="1372" spans="1:13" s="25" customFormat="1" ht="12.75">
      <c r="A1372" s="1"/>
      <c r="B1372" s="281">
        <v>1000</v>
      </c>
      <c r="C1372" s="1" t="s">
        <v>238</v>
      </c>
      <c r="D1372" s="22" t="s">
        <v>19</v>
      </c>
      <c r="E1372" s="1" t="s">
        <v>239</v>
      </c>
      <c r="F1372" s="78" t="s">
        <v>182</v>
      </c>
      <c r="G1372" s="37" t="s">
        <v>240</v>
      </c>
      <c r="H1372" s="7">
        <f t="shared" si="110"/>
        <v>-1000</v>
      </c>
      <c r="I1372" s="32">
        <f t="shared" si="108"/>
        <v>2.1052631578947367</v>
      </c>
      <c r="J1372"/>
      <c r="K1372" t="s">
        <v>180</v>
      </c>
      <c r="L1372"/>
      <c r="M1372" s="2">
        <v>475</v>
      </c>
    </row>
    <row r="1373" spans="1:13" s="25" customFormat="1" ht="12.75">
      <c r="A1373" s="1"/>
      <c r="B1373" s="282">
        <v>1500</v>
      </c>
      <c r="C1373" s="1" t="s">
        <v>238</v>
      </c>
      <c r="D1373" s="22" t="s">
        <v>19</v>
      </c>
      <c r="E1373" s="1" t="s">
        <v>239</v>
      </c>
      <c r="F1373" s="78" t="s">
        <v>182</v>
      </c>
      <c r="G1373" s="41" t="s">
        <v>89</v>
      </c>
      <c r="H1373" s="7">
        <f t="shared" si="110"/>
        <v>-2500</v>
      </c>
      <c r="I1373" s="32">
        <f t="shared" si="108"/>
        <v>3.1578947368421053</v>
      </c>
      <c r="J1373"/>
      <c r="K1373" t="s">
        <v>180</v>
      </c>
      <c r="L1373"/>
      <c r="M1373" s="2">
        <v>475</v>
      </c>
    </row>
    <row r="1374" spans="1:13" s="25" customFormat="1" ht="12.75">
      <c r="A1374" s="22"/>
      <c r="B1374" s="282">
        <v>1500</v>
      </c>
      <c r="C1374" s="22" t="s">
        <v>238</v>
      </c>
      <c r="D1374" s="22" t="s">
        <v>19</v>
      </c>
      <c r="E1374" s="22" t="s">
        <v>239</v>
      </c>
      <c r="F1374" s="263" t="s">
        <v>182</v>
      </c>
      <c r="G1374" s="40" t="s">
        <v>35</v>
      </c>
      <c r="H1374" s="7">
        <f t="shared" si="110"/>
        <v>-4000</v>
      </c>
      <c r="I1374" s="32">
        <f t="shared" si="108"/>
        <v>3.1578947368421053</v>
      </c>
      <c r="K1374" s="25" t="s">
        <v>180</v>
      </c>
      <c r="M1374" s="2">
        <v>475</v>
      </c>
    </row>
    <row r="1375" spans="1:13" s="25" customFormat="1" ht="12.75">
      <c r="A1375" s="22"/>
      <c r="B1375" s="282">
        <v>1200</v>
      </c>
      <c r="C1375" s="22" t="s">
        <v>238</v>
      </c>
      <c r="D1375" s="22" t="s">
        <v>19</v>
      </c>
      <c r="E1375" s="22" t="s">
        <v>239</v>
      </c>
      <c r="F1375" s="241" t="s">
        <v>182</v>
      </c>
      <c r="G1375" s="40" t="s">
        <v>37</v>
      </c>
      <c r="H1375" s="7">
        <f t="shared" si="110"/>
        <v>-5200</v>
      </c>
      <c r="I1375" s="32">
        <f t="shared" si="108"/>
        <v>2.526315789473684</v>
      </c>
      <c r="K1375" s="25" t="s">
        <v>180</v>
      </c>
      <c r="M1375" s="2">
        <v>475</v>
      </c>
    </row>
    <row r="1376" spans="1:13" s="25" customFormat="1" ht="12.75">
      <c r="A1376" s="22"/>
      <c r="B1376" s="282">
        <v>1500</v>
      </c>
      <c r="C1376" s="22" t="s">
        <v>238</v>
      </c>
      <c r="D1376" s="22" t="s">
        <v>19</v>
      </c>
      <c r="E1376" s="22" t="s">
        <v>239</v>
      </c>
      <c r="F1376" s="241" t="s">
        <v>182</v>
      </c>
      <c r="G1376" s="40" t="s">
        <v>37</v>
      </c>
      <c r="H1376" s="7">
        <f t="shared" si="110"/>
        <v>-6700</v>
      </c>
      <c r="I1376" s="32">
        <f t="shared" si="108"/>
        <v>3.1578947368421053</v>
      </c>
      <c r="K1376" s="25" t="s">
        <v>180</v>
      </c>
      <c r="M1376" s="2">
        <v>475</v>
      </c>
    </row>
    <row r="1377" spans="1:13" s="25" customFormat="1" ht="12.75">
      <c r="A1377" s="22"/>
      <c r="B1377" s="282">
        <v>1000</v>
      </c>
      <c r="C1377" s="22" t="s">
        <v>238</v>
      </c>
      <c r="D1377" s="22" t="s">
        <v>19</v>
      </c>
      <c r="E1377" s="22" t="s">
        <v>239</v>
      </c>
      <c r="F1377" s="263" t="s">
        <v>182</v>
      </c>
      <c r="G1377" s="40" t="s">
        <v>39</v>
      </c>
      <c r="H1377" s="7">
        <f t="shared" si="110"/>
        <v>-7700</v>
      </c>
      <c r="I1377" s="32">
        <f t="shared" si="108"/>
        <v>2.1052631578947367</v>
      </c>
      <c r="K1377" s="25" t="s">
        <v>180</v>
      </c>
      <c r="M1377" s="2">
        <v>475</v>
      </c>
    </row>
    <row r="1378" spans="1:13" s="25" customFormat="1" ht="12.75">
      <c r="A1378" s="22"/>
      <c r="B1378" s="282">
        <v>1000</v>
      </c>
      <c r="C1378" s="22" t="s">
        <v>238</v>
      </c>
      <c r="D1378" s="22" t="s">
        <v>19</v>
      </c>
      <c r="E1378" s="22" t="s">
        <v>239</v>
      </c>
      <c r="F1378" s="241" t="s">
        <v>182</v>
      </c>
      <c r="G1378" s="40" t="s">
        <v>41</v>
      </c>
      <c r="H1378" s="7">
        <f t="shared" si="110"/>
        <v>-8700</v>
      </c>
      <c r="I1378" s="32">
        <f t="shared" si="108"/>
        <v>2.1052631578947367</v>
      </c>
      <c r="K1378" s="25" t="s">
        <v>180</v>
      </c>
      <c r="M1378" s="2">
        <v>475</v>
      </c>
    </row>
    <row r="1379" spans="1:13" s="25" customFormat="1" ht="12.75">
      <c r="A1379" s="22"/>
      <c r="B1379" s="282">
        <v>1500</v>
      </c>
      <c r="C1379" s="22" t="s">
        <v>238</v>
      </c>
      <c r="D1379" s="22" t="s">
        <v>19</v>
      </c>
      <c r="E1379" s="22" t="s">
        <v>239</v>
      </c>
      <c r="F1379" s="263" t="s">
        <v>182</v>
      </c>
      <c r="G1379" s="40" t="s">
        <v>43</v>
      </c>
      <c r="H1379" s="7">
        <f t="shared" si="110"/>
        <v>-10200</v>
      </c>
      <c r="I1379" s="32">
        <f t="shared" si="108"/>
        <v>3.1578947368421053</v>
      </c>
      <c r="K1379" s="25" t="s">
        <v>180</v>
      </c>
      <c r="M1379" s="2">
        <v>475</v>
      </c>
    </row>
    <row r="1380" spans="1:13" s="25" customFormat="1" ht="12.75">
      <c r="A1380" s="22"/>
      <c r="B1380" s="282">
        <v>1000</v>
      </c>
      <c r="C1380" s="22" t="s">
        <v>238</v>
      </c>
      <c r="D1380" s="22" t="s">
        <v>19</v>
      </c>
      <c r="E1380" s="22" t="s">
        <v>239</v>
      </c>
      <c r="F1380" s="241" t="s">
        <v>182</v>
      </c>
      <c r="G1380" s="40" t="s">
        <v>45</v>
      </c>
      <c r="H1380" s="7">
        <f t="shared" si="110"/>
        <v>-11200</v>
      </c>
      <c r="I1380" s="32">
        <f t="shared" si="108"/>
        <v>2.1052631578947367</v>
      </c>
      <c r="K1380" s="25" t="s">
        <v>180</v>
      </c>
      <c r="M1380" s="2">
        <v>475</v>
      </c>
    </row>
    <row r="1381" spans="1:13" s="25" customFormat="1" ht="12.75">
      <c r="A1381" s="22"/>
      <c r="B1381" s="282">
        <v>1000</v>
      </c>
      <c r="C1381" s="22" t="s">
        <v>238</v>
      </c>
      <c r="D1381" s="22" t="s">
        <v>19</v>
      </c>
      <c r="E1381" s="22" t="s">
        <v>239</v>
      </c>
      <c r="F1381" s="263" t="s">
        <v>182</v>
      </c>
      <c r="G1381" s="40" t="s">
        <v>49</v>
      </c>
      <c r="H1381" s="7">
        <f t="shared" si="110"/>
        <v>-12200</v>
      </c>
      <c r="I1381" s="32">
        <f t="shared" si="108"/>
        <v>2.1052631578947367</v>
      </c>
      <c r="K1381" s="25" t="s">
        <v>180</v>
      </c>
      <c r="M1381" s="2">
        <v>475</v>
      </c>
    </row>
    <row r="1382" spans="1:13" s="25" customFormat="1" ht="12.75">
      <c r="A1382" s="22"/>
      <c r="B1382" s="282">
        <v>900</v>
      </c>
      <c r="C1382" s="22" t="s">
        <v>238</v>
      </c>
      <c r="D1382" s="22" t="s">
        <v>19</v>
      </c>
      <c r="E1382" s="22" t="s">
        <v>239</v>
      </c>
      <c r="F1382" s="263" t="s">
        <v>182</v>
      </c>
      <c r="G1382" s="40" t="s">
        <v>52</v>
      </c>
      <c r="H1382" s="7">
        <f t="shared" si="110"/>
        <v>-13100</v>
      </c>
      <c r="I1382" s="32">
        <f t="shared" si="108"/>
        <v>1.894736842105263</v>
      </c>
      <c r="K1382" s="25" t="s">
        <v>180</v>
      </c>
      <c r="M1382" s="2">
        <v>475</v>
      </c>
    </row>
    <row r="1383" spans="1:13" s="25" customFormat="1" ht="12.75">
      <c r="A1383" s="22"/>
      <c r="B1383" s="282">
        <v>1800</v>
      </c>
      <c r="C1383" s="22" t="s">
        <v>238</v>
      </c>
      <c r="D1383" s="22" t="s">
        <v>19</v>
      </c>
      <c r="E1383" s="22" t="s">
        <v>239</v>
      </c>
      <c r="F1383" s="263" t="s">
        <v>182</v>
      </c>
      <c r="G1383" s="40" t="s">
        <v>54</v>
      </c>
      <c r="H1383" s="7">
        <f t="shared" si="110"/>
        <v>-14900</v>
      </c>
      <c r="I1383" s="32">
        <f t="shared" si="108"/>
        <v>3.789473684210526</v>
      </c>
      <c r="K1383" s="25" t="s">
        <v>180</v>
      </c>
      <c r="M1383" s="2">
        <v>475</v>
      </c>
    </row>
    <row r="1384" spans="1:13" s="25" customFormat="1" ht="12.75">
      <c r="A1384" s="22"/>
      <c r="B1384" s="282">
        <v>1800</v>
      </c>
      <c r="C1384" s="22" t="s">
        <v>238</v>
      </c>
      <c r="D1384" s="22" t="s">
        <v>19</v>
      </c>
      <c r="E1384" s="22" t="s">
        <v>239</v>
      </c>
      <c r="F1384" s="263" t="s">
        <v>182</v>
      </c>
      <c r="G1384" s="40" t="s">
        <v>56</v>
      </c>
      <c r="H1384" s="7">
        <f t="shared" si="110"/>
        <v>-16700</v>
      </c>
      <c r="I1384" s="32">
        <f aca="true" t="shared" si="111" ref="I1384:I1447">+B1384/M1384</f>
        <v>3.789473684210526</v>
      </c>
      <c r="K1384" s="25" t="s">
        <v>180</v>
      </c>
      <c r="M1384" s="2">
        <v>475</v>
      </c>
    </row>
    <row r="1385" spans="1:13" s="25" customFormat="1" ht="12.75">
      <c r="A1385" s="22"/>
      <c r="B1385" s="282">
        <v>1900</v>
      </c>
      <c r="C1385" s="22" t="s">
        <v>238</v>
      </c>
      <c r="D1385" s="22" t="s">
        <v>19</v>
      </c>
      <c r="E1385" s="22" t="s">
        <v>239</v>
      </c>
      <c r="F1385" s="263" t="s">
        <v>182</v>
      </c>
      <c r="G1385" s="40" t="s">
        <v>58</v>
      </c>
      <c r="H1385" s="7">
        <f t="shared" si="110"/>
        <v>-18600</v>
      </c>
      <c r="I1385" s="32">
        <f t="shared" si="111"/>
        <v>4</v>
      </c>
      <c r="K1385" s="25" t="s">
        <v>180</v>
      </c>
      <c r="M1385" s="2">
        <v>475</v>
      </c>
    </row>
    <row r="1386" spans="1:13" s="25" customFormat="1" ht="12.75">
      <c r="A1386" s="22"/>
      <c r="B1386" s="282">
        <v>1300</v>
      </c>
      <c r="C1386" s="22" t="s">
        <v>238</v>
      </c>
      <c r="D1386" s="22" t="s">
        <v>19</v>
      </c>
      <c r="E1386" s="22" t="s">
        <v>239</v>
      </c>
      <c r="F1386" s="263" t="s">
        <v>182</v>
      </c>
      <c r="G1386" s="40" t="s">
        <v>58</v>
      </c>
      <c r="H1386" s="7">
        <f t="shared" si="110"/>
        <v>-19900</v>
      </c>
      <c r="I1386" s="32">
        <f t="shared" si="111"/>
        <v>2.736842105263158</v>
      </c>
      <c r="K1386" s="25" t="s">
        <v>180</v>
      </c>
      <c r="M1386" s="2">
        <v>475</v>
      </c>
    </row>
    <row r="1387" spans="1:13" s="25" customFormat="1" ht="12.75">
      <c r="A1387" s="22"/>
      <c r="B1387" s="282">
        <v>1400</v>
      </c>
      <c r="C1387" s="22" t="s">
        <v>238</v>
      </c>
      <c r="D1387" s="22" t="s">
        <v>19</v>
      </c>
      <c r="E1387" s="22" t="s">
        <v>239</v>
      </c>
      <c r="F1387" s="263" t="s">
        <v>182</v>
      </c>
      <c r="G1387" s="40" t="s">
        <v>60</v>
      </c>
      <c r="H1387" s="7">
        <f t="shared" si="110"/>
        <v>-21300</v>
      </c>
      <c r="I1387" s="32">
        <f t="shared" si="111"/>
        <v>2.9473684210526314</v>
      </c>
      <c r="K1387" s="25" t="s">
        <v>180</v>
      </c>
      <c r="M1387" s="2">
        <v>475</v>
      </c>
    </row>
    <row r="1388" spans="1:13" s="25" customFormat="1" ht="12.75">
      <c r="A1388" s="22"/>
      <c r="B1388" s="282">
        <v>1300</v>
      </c>
      <c r="C1388" s="22" t="s">
        <v>238</v>
      </c>
      <c r="D1388" s="22" t="s">
        <v>19</v>
      </c>
      <c r="E1388" s="22" t="s">
        <v>239</v>
      </c>
      <c r="F1388" s="263" t="s">
        <v>182</v>
      </c>
      <c r="G1388" s="40" t="s">
        <v>103</v>
      </c>
      <c r="H1388" s="7">
        <f t="shared" si="110"/>
        <v>-22600</v>
      </c>
      <c r="I1388" s="32">
        <f t="shared" si="111"/>
        <v>2.736842105263158</v>
      </c>
      <c r="K1388" s="25" t="s">
        <v>180</v>
      </c>
      <c r="M1388" s="2">
        <v>475</v>
      </c>
    </row>
    <row r="1389" spans="1:13" s="25" customFormat="1" ht="12.75">
      <c r="A1389" s="22"/>
      <c r="B1389" s="282">
        <v>800</v>
      </c>
      <c r="C1389" s="22" t="s">
        <v>238</v>
      </c>
      <c r="D1389" s="22" t="s">
        <v>19</v>
      </c>
      <c r="E1389" s="22" t="s">
        <v>239</v>
      </c>
      <c r="F1389" s="241" t="s">
        <v>182</v>
      </c>
      <c r="G1389" s="40" t="s">
        <v>62</v>
      </c>
      <c r="H1389" s="7">
        <f t="shared" si="110"/>
        <v>-23400</v>
      </c>
      <c r="I1389" s="32">
        <f t="shared" si="111"/>
        <v>1.6842105263157894</v>
      </c>
      <c r="K1389" s="25" t="s">
        <v>180</v>
      </c>
      <c r="M1389" s="2">
        <v>475</v>
      </c>
    </row>
    <row r="1390" spans="1:13" s="25" customFormat="1" ht="12.75">
      <c r="A1390" s="22"/>
      <c r="B1390" s="282">
        <v>1500</v>
      </c>
      <c r="C1390" s="22" t="s">
        <v>238</v>
      </c>
      <c r="D1390" s="22" t="s">
        <v>19</v>
      </c>
      <c r="E1390" s="22" t="s">
        <v>239</v>
      </c>
      <c r="F1390" s="241" t="s">
        <v>182</v>
      </c>
      <c r="G1390" s="40" t="s">
        <v>62</v>
      </c>
      <c r="H1390" s="7">
        <f t="shared" si="110"/>
        <v>-24900</v>
      </c>
      <c r="I1390" s="32">
        <f t="shared" si="111"/>
        <v>3.1578947368421053</v>
      </c>
      <c r="K1390" s="25" t="s">
        <v>180</v>
      </c>
      <c r="M1390" s="2">
        <v>475</v>
      </c>
    </row>
    <row r="1391" spans="1:13" s="25" customFormat="1" ht="12.75">
      <c r="A1391" s="22"/>
      <c r="B1391" s="282">
        <v>900</v>
      </c>
      <c r="C1391" s="22" t="s">
        <v>238</v>
      </c>
      <c r="D1391" s="22" t="s">
        <v>19</v>
      </c>
      <c r="E1391" s="22" t="s">
        <v>239</v>
      </c>
      <c r="F1391" s="241" t="s">
        <v>182</v>
      </c>
      <c r="G1391" s="40" t="s">
        <v>64</v>
      </c>
      <c r="H1391" s="7">
        <f t="shared" si="110"/>
        <v>-25800</v>
      </c>
      <c r="I1391" s="32">
        <f t="shared" si="111"/>
        <v>1.894736842105263</v>
      </c>
      <c r="K1391" s="25" t="s">
        <v>180</v>
      </c>
      <c r="M1391" s="2">
        <v>475</v>
      </c>
    </row>
    <row r="1392" spans="1:13" s="25" customFormat="1" ht="12.75">
      <c r="A1392" s="22"/>
      <c r="B1392" s="282">
        <v>800</v>
      </c>
      <c r="C1392" s="22" t="s">
        <v>238</v>
      </c>
      <c r="D1392" s="22" t="s">
        <v>19</v>
      </c>
      <c r="E1392" s="22" t="s">
        <v>239</v>
      </c>
      <c r="F1392" s="263" t="s">
        <v>182</v>
      </c>
      <c r="G1392" s="40" t="s">
        <v>72</v>
      </c>
      <c r="H1392" s="7">
        <f t="shared" si="110"/>
        <v>-26600</v>
      </c>
      <c r="I1392" s="32">
        <f t="shared" si="111"/>
        <v>1.6842105263157894</v>
      </c>
      <c r="K1392" s="25" t="s">
        <v>180</v>
      </c>
      <c r="M1392" s="2">
        <v>475</v>
      </c>
    </row>
    <row r="1393" spans="1:13" s="25" customFormat="1" ht="12.75">
      <c r="A1393" s="22"/>
      <c r="B1393" s="282">
        <v>1500</v>
      </c>
      <c r="C1393" s="22" t="s">
        <v>238</v>
      </c>
      <c r="D1393" s="22" t="s">
        <v>19</v>
      </c>
      <c r="E1393" s="22" t="s">
        <v>239</v>
      </c>
      <c r="F1393" s="263" t="s">
        <v>182</v>
      </c>
      <c r="G1393" s="40" t="s">
        <v>74</v>
      </c>
      <c r="H1393" s="7">
        <f t="shared" si="110"/>
        <v>-28100</v>
      </c>
      <c r="I1393" s="32">
        <f t="shared" si="111"/>
        <v>3.1578947368421053</v>
      </c>
      <c r="K1393" s="25" t="s">
        <v>180</v>
      </c>
      <c r="M1393" s="2">
        <v>475</v>
      </c>
    </row>
    <row r="1394" spans="1:13" s="25" customFormat="1" ht="12.75">
      <c r="A1394" s="22"/>
      <c r="B1394" s="282">
        <v>1100</v>
      </c>
      <c r="C1394" s="22" t="s">
        <v>238</v>
      </c>
      <c r="D1394" s="22" t="s">
        <v>19</v>
      </c>
      <c r="E1394" s="22" t="s">
        <v>239</v>
      </c>
      <c r="F1394" s="241" t="s">
        <v>182</v>
      </c>
      <c r="G1394" s="40" t="s">
        <v>76</v>
      </c>
      <c r="H1394" s="7">
        <f t="shared" si="110"/>
        <v>-29200</v>
      </c>
      <c r="I1394" s="32">
        <f t="shared" si="111"/>
        <v>2.3157894736842106</v>
      </c>
      <c r="K1394" s="25" t="s">
        <v>180</v>
      </c>
      <c r="M1394" s="2">
        <v>475</v>
      </c>
    </row>
    <row r="1395" spans="1:13" s="25" customFormat="1" ht="12.75">
      <c r="A1395" s="22"/>
      <c r="B1395" s="282">
        <v>1500</v>
      </c>
      <c r="C1395" s="22" t="s">
        <v>238</v>
      </c>
      <c r="D1395" s="22" t="s">
        <v>19</v>
      </c>
      <c r="E1395" s="22" t="s">
        <v>239</v>
      </c>
      <c r="F1395" s="241" t="s">
        <v>182</v>
      </c>
      <c r="G1395" s="40" t="s">
        <v>76</v>
      </c>
      <c r="H1395" s="7">
        <f t="shared" si="110"/>
        <v>-30700</v>
      </c>
      <c r="I1395" s="32">
        <f t="shared" si="111"/>
        <v>3.1578947368421053</v>
      </c>
      <c r="K1395" s="25" t="s">
        <v>180</v>
      </c>
      <c r="M1395" s="2">
        <v>475</v>
      </c>
    </row>
    <row r="1396" spans="1:13" s="25" customFormat="1" ht="12.75">
      <c r="A1396" s="22"/>
      <c r="B1396" s="282">
        <v>1200</v>
      </c>
      <c r="C1396" s="22" t="s">
        <v>238</v>
      </c>
      <c r="D1396" s="22" t="s">
        <v>19</v>
      </c>
      <c r="E1396" s="22" t="s">
        <v>239</v>
      </c>
      <c r="F1396" s="241" t="s">
        <v>182</v>
      </c>
      <c r="G1396" s="40" t="s">
        <v>78</v>
      </c>
      <c r="H1396" s="7">
        <f t="shared" si="110"/>
        <v>-31900</v>
      </c>
      <c r="I1396" s="32">
        <f t="shared" si="111"/>
        <v>2.526315789473684</v>
      </c>
      <c r="K1396" s="25" t="s">
        <v>180</v>
      </c>
      <c r="M1396" s="2">
        <v>475</v>
      </c>
    </row>
    <row r="1397" spans="1:13" s="25" customFormat="1" ht="12.75">
      <c r="A1397" s="22"/>
      <c r="B1397" s="282">
        <v>1800</v>
      </c>
      <c r="C1397" s="22" t="s">
        <v>238</v>
      </c>
      <c r="D1397" s="22" t="s">
        <v>19</v>
      </c>
      <c r="E1397" s="22" t="s">
        <v>239</v>
      </c>
      <c r="F1397" s="241" t="s">
        <v>182</v>
      </c>
      <c r="G1397" s="40" t="s">
        <v>80</v>
      </c>
      <c r="H1397" s="7">
        <f t="shared" si="110"/>
        <v>-33700</v>
      </c>
      <c r="I1397" s="32">
        <f t="shared" si="111"/>
        <v>3.789473684210526</v>
      </c>
      <c r="K1397" s="25" t="s">
        <v>180</v>
      </c>
      <c r="M1397" s="2">
        <v>475</v>
      </c>
    </row>
    <row r="1398" spans="1:13" s="25" customFormat="1" ht="12.75">
      <c r="A1398" s="1"/>
      <c r="B1398" s="281">
        <v>1000</v>
      </c>
      <c r="C1398" s="1" t="s">
        <v>238</v>
      </c>
      <c r="D1398" s="1" t="s">
        <v>19</v>
      </c>
      <c r="E1398" s="1" t="s">
        <v>239</v>
      </c>
      <c r="F1398" s="78" t="s">
        <v>182</v>
      </c>
      <c r="G1398" s="37" t="s">
        <v>82</v>
      </c>
      <c r="H1398" s="7">
        <f t="shared" si="110"/>
        <v>-34700</v>
      </c>
      <c r="I1398" s="32">
        <f t="shared" si="111"/>
        <v>2.1052631578947367</v>
      </c>
      <c r="J1398"/>
      <c r="K1398" s="25" t="s">
        <v>180</v>
      </c>
      <c r="L1398"/>
      <c r="M1398" s="2">
        <v>475</v>
      </c>
    </row>
    <row r="1399" spans="1:13" s="25" customFormat="1" ht="12.75">
      <c r="A1399" s="1"/>
      <c r="B1399" s="281">
        <v>1200</v>
      </c>
      <c r="C1399" s="1" t="s">
        <v>238</v>
      </c>
      <c r="D1399" s="1" t="s">
        <v>19</v>
      </c>
      <c r="E1399" s="1" t="s">
        <v>239</v>
      </c>
      <c r="F1399" s="78" t="s">
        <v>182</v>
      </c>
      <c r="G1399" s="37" t="s">
        <v>84</v>
      </c>
      <c r="H1399" s="7">
        <f t="shared" si="110"/>
        <v>-35900</v>
      </c>
      <c r="I1399" s="32">
        <f t="shared" si="111"/>
        <v>2.526315789473684</v>
      </c>
      <c r="J1399"/>
      <c r="K1399" s="25" t="s">
        <v>180</v>
      </c>
      <c r="L1399"/>
      <c r="M1399" s="2">
        <v>475</v>
      </c>
    </row>
    <row r="1400" spans="1:13" s="25" customFormat="1" ht="12.75">
      <c r="A1400" s="1"/>
      <c r="B1400" s="281">
        <v>900</v>
      </c>
      <c r="C1400" s="1" t="s">
        <v>238</v>
      </c>
      <c r="D1400" s="1" t="s">
        <v>19</v>
      </c>
      <c r="E1400" s="1" t="s">
        <v>239</v>
      </c>
      <c r="F1400" s="78" t="s">
        <v>182</v>
      </c>
      <c r="G1400" s="37" t="s">
        <v>86</v>
      </c>
      <c r="H1400" s="7">
        <f t="shared" si="110"/>
        <v>-36800</v>
      </c>
      <c r="I1400" s="32">
        <f t="shared" si="111"/>
        <v>1.894736842105263</v>
      </c>
      <c r="J1400"/>
      <c r="K1400" s="25" t="s">
        <v>180</v>
      </c>
      <c r="L1400"/>
      <c r="M1400" s="2">
        <v>475</v>
      </c>
    </row>
    <row r="1401" spans="1:13" s="25" customFormat="1" ht="12.75">
      <c r="A1401" s="1"/>
      <c r="B1401" s="281">
        <v>1500</v>
      </c>
      <c r="C1401" s="1" t="s">
        <v>238</v>
      </c>
      <c r="D1401" s="1" t="s">
        <v>19</v>
      </c>
      <c r="E1401" s="1" t="s">
        <v>239</v>
      </c>
      <c r="F1401" s="78" t="s">
        <v>182</v>
      </c>
      <c r="G1401" s="37" t="s">
        <v>198</v>
      </c>
      <c r="H1401" s="7">
        <f t="shared" si="110"/>
        <v>-38300</v>
      </c>
      <c r="I1401" s="32">
        <f t="shared" si="111"/>
        <v>3.1578947368421053</v>
      </c>
      <c r="J1401"/>
      <c r="K1401" s="25" t="s">
        <v>180</v>
      </c>
      <c r="L1401"/>
      <c r="M1401" s="2">
        <v>475</v>
      </c>
    </row>
    <row r="1402" spans="1:13" s="25" customFormat="1" ht="12.75">
      <c r="A1402" s="1"/>
      <c r="B1402" s="281">
        <v>1800</v>
      </c>
      <c r="C1402" s="1" t="s">
        <v>238</v>
      </c>
      <c r="D1402" s="1" t="s">
        <v>19</v>
      </c>
      <c r="E1402" s="1" t="s">
        <v>239</v>
      </c>
      <c r="F1402" s="78" t="s">
        <v>182</v>
      </c>
      <c r="G1402" s="37" t="s">
        <v>200</v>
      </c>
      <c r="H1402" s="7">
        <f aca="true" t="shared" si="112" ref="H1402:H1433">H1401-B1402</f>
        <v>-40100</v>
      </c>
      <c r="I1402" s="32">
        <f t="shared" si="111"/>
        <v>3.789473684210526</v>
      </c>
      <c r="J1402"/>
      <c r="K1402" s="25" t="s">
        <v>180</v>
      </c>
      <c r="L1402"/>
      <c r="M1402" s="2">
        <v>475</v>
      </c>
    </row>
    <row r="1403" spans="1:13" s="25" customFormat="1" ht="12.75">
      <c r="A1403" s="1"/>
      <c r="B1403" s="287">
        <v>400</v>
      </c>
      <c r="C1403" s="86" t="s">
        <v>238</v>
      </c>
      <c r="D1403" s="79" t="s">
        <v>19</v>
      </c>
      <c r="E1403" s="86" t="s">
        <v>239</v>
      </c>
      <c r="F1403" s="262" t="s">
        <v>176</v>
      </c>
      <c r="G1403" s="87" t="s">
        <v>240</v>
      </c>
      <c r="H1403" s="7">
        <f t="shared" si="112"/>
        <v>-40500</v>
      </c>
      <c r="I1403" s="32">
        <f t="shared" si="111"/>
        <v>0.8421052631578947</v>
      </c>
      <c r="J1403"/>
      <c r="K1403" t="s">
        <v>140</v>
      </c>
      <c r="L1403"/>
      <c r="M1403" s="2">
        <v>475</v>
      </c>
    </row>
    <row r="1404" spans="1:13" s="25" customFormat="1" ht="12.75">
      <c r="A1404" s="1"/>
      <c r="B1404" s="286">
        <v>800</v>
      </c>
      <c r="C1404" s="79" t="s">
        <v>238</v>
      </c>
      <c r="D1404" s="79" t="s">
        <v>19</v>
      </c>
      <c r="E1404" s="86" t="s">
        <v>239</v>
      </c>
      <c r="F1404" s="262" t="s">
        <v>176</v>
      </c>
      <c r="G1404" s="80" t="s">
        <v>35</v>
      </c>
      <c r="H1404" s="7">
        <f t="shared" si="112"/>
        <v>-41300</v>
      </c>
      <c r="I1404" s="32">
        <f t="shared" si="111"/>
        <v>1.6842105263157894</v>
      </c>
      <c r="J1404"/>
      <c r="K1404" t="s">
        <v>140</v>
      </c>
      <c r="L1404"/>
      <c r="M1404" s="2">
        <v>475</v>
      </c>
    </row>
    <row r="1405" spans="1:13" s="25" customFormat="1" ht="12.75">
      <c r="A1405" s="1"/>
      <c r="B1405" s="286">
        <v>400</v>
      </c>
      <c r="C1405" s="79" t="s">
        <v>238</v>
      </c>
      <c r="D1405" s="79" t="s">
        <v>19</v>
      </c>
      <c r="E1405" s="79" t="s">
        <v>239</v>
      </c>
      <c r="F1405" s="253" t="s">
        <v>176</v>
      </c>
      <c r="G1405" s="80" t="s">
        <v>37</v>
      </c>
      <c r="H1405" s="7">
        <f t="shared" si="112"/>
        <v>-41700</v>
      </c>
      <c r="I1405" s="32">
        <f t="shared" si="111"/>
        <v>0.8421052631578947</v>
      </c>
      <c r="J1405"/>
      <c r="K1405" t="s">
        <v>140</v>
      </c>
      <c r="L1405"/>
      <c r="M1405" s="2">
        <v>475</v>
      </c>
    </row>
    <row r="1406" spans="1:13" s="25" customFormat="1" ht="12.75">
      <c r="A1406" s="1"/>
      <c r="B1406" s="287">
        <v>800</v>
      </c>
      <c r="C1406" s="86" t="s">
        <v>238</v>
      </c>
      <c r="D1406" s="79" t="s">
        <v>19</v>
      </c>
      <c r="E1406" s="86" t="s">
        <v>239</v>
      </c>
      <c r="F1406" s="262" t="s">
        <v>176</v>
      </c>
      <c r="G1406" s="87" t="s">
        <v>39</v>
      </c>
      <c r="H1406" s="7">
        <f t="shared" si="112"/>
        <v>-42500</v>
      </c>
      <c r="I1406" s="32">
        <f t="shared" si="111"/>
        <v>1.6842105263157894</v>
      </c>
      <c r="J1406"/>
      <c r="K1406" t="s">
        <v>140</v>
      </c>
      <c r="L1406"/>
      <c r="M1406" s="2">
        <v>475</v>
      </c>
    </row>
    <row r="1407" spans="1:13" s="25" customFormat="1" ht="12.75">
      <c r="A1407" s="22"/>
      <c r="B1407" s="287">
        <v>400</v>
      </c>
      <c r="C1407" s="86" t="s">
        <v>238</v>
      </c>
      <c r="D1407" s="79" t="s">
        <v>19</v>
      </c>
      <c r="E1407" s="86" t="s">
        <v>239</v>
      </c>
      <c r="F1407" s="262" t="s">
        <v>176</v>
      </c>
      <c r="G1407" s="87" t="s">
        <v>41</v>
      </c>
      <c r="H1407" s="7">
        <f t="shared" si="112"/>
        <v>-42900</v>
      </c>
      <c r="I1407" s="32">
        <f t="shared" si="111"/>
        <v>0.8421052631578947</v>
      </c>
      <c r="K1407" t="s">
        <v>140</v>
      </c>
      <c r="M1407" s="2">
        <v>475</v>
      </c>
    </row>
    <row r="1408" spans="1:13" s="25" customFormat="1" ht="12.75">
      <c r="A1408" s="22"/>
      <c r="B1408" s="286">
        <v>400</v>
      </c>
      <c r="C1408" s="79" t="s">
        <v>238</v>
      </c>
      <c r="D1408" s="79" t="s">
        <v>19</v>
      </c>
      <c r="E1408" s="79" t="s">
        <v>239</v>
      </c>
      <c r="F1408" s="253" t="s">
        <v>176</v>
      </c>
      <c r="G1408" s="80" t="s">
        <v>43</v>
      </c>
      <c r="H1408" s="7">
        <f t="shared" si="112"/>
        <v>-43300</v>
      </c>
      <c r="I1408" s="32">
        <f t="shared" si="111"/>
        <v>0.8421052631578947</v>
      </c>
      <c r="K1408" t="s">
        <v>140</v>
      </c>
      <c r="M1408" s="2">
        <v>475</v>
      </c>
    </row>
    <row r="1409" spans="1:13" s="25" customFormat="1" ht="12.75">
      <c r="A1409" s="22"/>
      <c r="B1409" s="287">
        <v>1000</v>
      </c>
      <c r="C1409" s="86" t="s">
        <v>238</v>
      </c>
      <c r="D1409" s="79" t="s">
        <v>19</v>
      </c>
      <c r="E1409" s="86" t="s">
        <v>239</v>
      </c>
      <c r="F1409" s="262" t="s">
        <v>176</v>
      </c>
      <c r="G1409" s="87" t="s">
        <v>45</v>
      </c>
      <c r="H1409" s="7">
        <f t="shared" si="112"/>
        <v>-44300</v>
      </c>
      <c r="I1409" s="32">
        <f t="shared" si="111"/>
        <v>2.1052631578947367</v>
      </c>
      <c r="K1409" t="s">
        <v>140</v>
      </c>
      <c r="M1409" s="2">
        <v>475</v>
      </c>
    </row>
    <row r="1410" spans="1:13" s="25" customFormat="1" ht="12.75">
      <c r="A1410" s="22"/>
      <c r="B1410" s="287">
        <v>400</v>
      </c>
      <c r="C1410" s="86" t="s">
        <v>238</v>
      </c>
      <c r="D1410" s="79" t="s">
        <v>19</v>
      </c>
      <c r="E1410" s="86" t="s">
        <v>239</v>
      </c>
      <c r="F1410" s="262" t="s">
        <v>176</v>
      </c>
      <c r="G1410" s="87" t="s">
        <v>49</v>
      </c>
      <c r="H1410" s="7">
        <f t="shared" si="112"/>
        <v>-44700</v>
      </c>
      <c r="I1410" s="32">
        <f t="shared" si="111"/>
        <v>0.8421052631578947</v>
      </c>
      <c r="K1410" t="s">
        <v>140</v>
      </c>
      <c r="M1410" s="2">
        <v>475</v>
      </c>
    </row>
    <row r="1411" spans="1:13" s="25" customFormat="1" ht="12.75">
      <c r="A1411" s="22"/>
      <c r="B1411" s="287">
        <v>800</v>
      </c>
      <c r="C1411" s="86" t="s">
        <v>238</v>
      </c>
      <c r="D1411" s="79" t="s">
        <v>19</v>
      </c>
      <c r="E1411" s="86" t="s">
        <v>239</v>
      </c>
      <c r="F1411" s="262" t="s">
        <v>176</v>
      </c>
      <c r="G1411" s="87" t="s">
        <v>52</v>
      </c>
      <c r="H1411" s="7">
        <f t="shared" si="112"/>
        <v>-45500</v>
      </c>
      <c r="I1411" s="32">
        <f t="shared" si="111"/>
        <v>1.6842105263157894</v>
      </c>
      <c r="K1411" t="s">
        <v>140</v>
      </c>
      <c r="M1411" s="2">
        <v>475</v>
      </c>
    </row>
    <row r="1412" spans="1:13" s="25" customFormat="1" ht="12.75">
      <c r="A1412" s="22"/>
      <c r="B1412" s="287">
        <v>1500</v>
      </c>
      <c r="C1412" s="86" t="s">
        <v>238</v>
      </c>
      <c r="D1412" s="79" t="s">
        <v>19</v>
      </c>
      <c r="E1412" s="86" t="s">
        <v>239</v>
      </c>
      <c r="F1412" s="262" t="s">
        <v>176</v>
      </c>
      <c r="G1412" s="87" t="s">
        <v>54</v>
      </c>
      <c r="H1412" s="7">
        <f t="shared" si="112"/>
        <v>-47000</v>
      </c>
      <c r="I1412" s="32">
        <f t="shared" si="111"/>
        <v>3.1578947368421053</v>
      </c>
      <c r="K1412" t="s">
        <v>140</v>
      </c>
      <c r="M1412" s="2">
        <v>475</v>
      </c>
    </row>
    <row r="1413" spans="1:13" s="25" customFormat="1" ht="12.75">
      <c r="A1413" s="22"/>
      <c r="B1413" s="286">
        <v>1500</v>
      </c>
      <c r="C1413" s="79" t="s">
        <v>238</v>
      </c>
      <c r="D1413" s="79" t="s">
        <v>19</v>
      </c>
      <c r="E1413" s="79" t="s">
        <v>239</v>
      </c>
      <c r="F1413" s="253" t="s">
        <v>176</v>
      </c>
      <c r="G1413" s="80" t="s">
        <v>56</v>
      </c>
      <c r="H1413" s="7">
        <f t="shared" si="112"/>
        <v>-48500</v>
      </c>
      <c r="I1413" s="32">
        <f t="shared" si="111"/>
        <v>3.1578947368421053</v>
      </c>
      <c r="J1413" s="48"/>
      <c r="K1413" s="25" t="s">
        <v>140</v>
      </c>
      <c r="L1413" s="48"/>
      <c r="M1413" s="2">
        <v>475</v>
      </c>
    </row>
    <row r="1414" spans="1:13" s="25" customFormat="1" ht="12.75">
      <c r="A1414" s="22"/>
      <c r="B1414" s="286">
        <v>1000</v>
      </c>
      <c r="C1414" s="79" t="s">
        <v>238</v>
      </c>
      <c r="D1414" s="79" t="s">
        <v>19</v>
      </c>
      <c r="E1414" s="79" t="s">
        <v>239</v>
      </c>
      <c r="F1414" s="253" t="s">
        <v>176</v>
      </c>
      <c r="G1414" s="80" t="s">
        <v>56</v>
      </c>
      <c r="H1414" s="7">
        <f t="shared" si="112"/>
        <v>-49500</v>
      </c>
      <c r="I1414" s="32">
        <f t="shared" si="111"/>
        <v>2.1052631578947367</v>
      </c>
      <c r="K1414" s="25" t="s">
        <v>140</v>
      </c>
      <c r="M1414" s="2">
        <v>475</v>
      </c>
    </row>
    <row r="1415" spans="1:13" s="25" customFormat="1" ht="12.75">
      <c r="A1415" s="22"/>
      <c r="B1415" s="286">
        <v>1000</v>
      </c>
      <c r="C1415" s="79" t="s">
        <v>238</v>
      </c>
      <c r="D1415" s="79" t="s">
        <v>19</v>
      </c>
      <c r="E1415" s="79" t="s">
        <v>239</v>
      </c>
      <c r="F1415" s="253" t="s">
        <v>176</v>
      </c>
      <c r="G1415" s="80" t="s">
        <v>56</v>
      </c>
      <c r="H1415" s="7">
        <f t="shared" si="112"/>
        <v>-50500</v>
      </c>
      <c r="I1415" s="32">
        <f t="shared" si="111"/>
        <v>2.1052631578947367</v>
      </c>
      <c r="K1415" s="25" t="s">
        <v>140</v>
      </c>
      <c r="M1415" s="2">
        <v>475</v>
      </c>
    </row>
    <row r="1416" spans="1:13" s="25" customFormat="1" ht="12.75">
      <c r="A1416" s="22"/>
      <c r="B1416" s="286">
        <v>1500</v>
      </c>
      <c r="C1416" s="79" t="s">
        <v>238</v>
      </c>
      <c r="D1416" s="79" t="s">
        <v>19</v>
      </c>
      <c r="E1416" s="79" t="s">
        <v>239</v>
      </c>
      <c r="F1416" s="253" t="s">
        <v>176</v>
      </c>
      <c r="G1416" s="80" t="s">
        <v>58</v>
      </c>
      <c r="H1416" s="7">
        <f t="shared" si="112"/>
        <v>-52000</v>
      </c>
      <c r="I1416" s="32">
        <f t="shared" si="111"/>
        <v>3.1578947368421053</v>
      </c>
      <c r="K1416" s="25" t="s">
        <v>140</v>
      </c>
      <c r="M1416" s="2">
        <v>475</v>
      </c>
    </row>
    <row r="1417" spans="1:13" s="25" customFormat="1" ht="12.75">
      <c r="A1417" s="22"/>
      <c r="B1417" s="286">
        <v>400</v>
      </c>
      <c r="C1417" s="79" t="s">
        <v>238</v>
      </c>
      <c r="D1417" s="79" t="s">
        <v>19</v>
      </c>
      <c r="E1417" s="79" t="s">
        <v>239</v>
      </c>
      <c r="F1417" s="253" t="s">
        <v>176</v>
      </c>
      <c r="G1417" s="80" t="s">
        <v>60</v>
      </c>
      <c r="H1417" s="7">
        <f t="shared" si="112"/>
        <v>-52400</v>
      </c>
      <c r="I1417" s="32">
        <f t="shared" si="111"/>
        <v>0.8421052631578947</v>
      </c>
      <c r="K1417" s="25" t="s">
        <v>140</v>
      </c>
      <c r="M1417" s="2">
        <v>475</v>
      </c>
    </row>
    <row r="1418" spans="1:13" s="25" customFormat="1" ht="12.75">
      <c r="A1418" s="22"/>
      <c r="B1418" s="286">
        <v>400</v>
      </c>
      <c r="C1418" s="79" t="s">
        <v>238</v>
      </c>
      <c r="D1418" s="79" t="s">
        <v>19</v>
      </c>
      <c r="E1418" s="79" t="s">
        <v>239</v>
      </c>
      <c r="F1418" s="253" t="s">
        <v>176</v>
      </c>
      <c r="G1418" s="80" t="s">
        <v>103</v>
      </c>
      <c r="H1418" s="7">
        <f t="shared" si="112"/>
        <v>-52800</v>
      </c>
      <c r="I1418" s="32">
        <f t="shared" si="111"/>
        <v>0.8421052631578947</v>
      </c>
      <c r="K1418" s="25" t="s">
        <v>140</v>
      </c>
      <c r="M1418" s="2">
        <v>475</v>
      </c>
    </row>
    <row r="1419" spans="1:13" s="25" customFormat="1" ht="12.75">
      <c r="A1419" s="22"/>
      <c r="B1419" s="287">
        <v>400</v>
      </c>
      <c r="C1419" s="86" t="s">
        <v>238</v>
      </c>
      <c r="D1419" s="86" t="s">
        <v>19</v>
      </c>
      <c r="E1419" s="86" t="s">
        <v>239</v>
      </c>
      <c r="F1419" s="262" t="s">
        <v>176</v>
      </c>
      <c r="G1419" s="87" t="s">
        <v>62</v>
      </c>
      <c r="H1419" s="7">
        <f t="shared" si="112"/>
        <v>-53200</v>
      </c>
      <c r="I1419" s="32">
        <f t="shared" si="111"/>
        <v>0.8421052631578947</v>
      </c>
      <c r="K1419" s="25" t="s">
        <v>140</v>
      </c>
      <c r="M1419" s="2">
        <v>475</v>
      </c>
    </row>
    <row r="1420" spans="1:13" s="25" customFormat="1" ht="12.75">
      <c r="A1420" s="22"/>
      <c r="B1420" s="287">
        <v>400</v>
      </c>
      <c r="C1420" s="86" t="s">
        <v>238</v>
      </c>
      <c r="D1420" s="86" t="s">
        <v>19</v>
      </c>
      <c r="E1420" s="86" t="s">
        <v>239</v>
      </c>
      <c r="F1420" s="262" t="s">
        <v>176</v>
      </c>
      <c r="G1420" s="87" t="s">
        <v>64</v>
      </c>
      <c r="H1420" s="7">
        <f t="shared" si="112"/>
        <v>-53600</v>
      </c>
      <c r="I1420" s="32">
        <f t="shared" si="111"/>
        <v>0.8421052631578947</v>
      </c>
      <c r="K1420" s="25" t="s">
        <v>140</v>
      </c>
      <c r="M1420" s="2">
        <v>475</v>
      </c>
    </row>
    <row r="1421" spans="1:13" s="25" customFormat="1" ht="12.75">
      <c r="A1421" s="22"/>
      <c r="B1421" s="287">
        <v>400</v>
      </c>
      <c r="C1421" s="86" t="s">
        <v>238</v>
      </c>
      <c r="D1421" s="86" t="s">
        <v>19</v>
      </c>
      <c r="E1421" s="86" t="s">
        <v>239</v>
      </c>
      <c r="F1421" s="262" t="s">
        <v>176</v>
      </c>
      <c r="G1421" s="87" t="s">
        <v>66</v>
      </c>
      <c r="H1421" s="7">
        <f t="shared" si="112"/>
        <v>-54000</v>
      </c>
      <c r="I1421" s="32">
        <f t="shared" si="111"/>
        <v>0.8421052631578947</v>
      </c>
      <c r="K1421" s="25" t="s">
        <v>140</v>
      </c>
      <c r="M1421" s="2">
        <v>475</v>
      </c>
    </row>
    <row r="1422" spans="1:13" s="25" customFormat="1" ht="12.75">
      <c r="A1422" s="22"/>
      <c r="B1422" s="287">
        <v>1500</v>
      </c>
      <c r="C1422" s="86" t="s">
        <v>238</v>
      </c>
      <c r="D1422" s="86" t="s">
        <v>19</v>
      </c>
      <c r="E1422" s="86" t="s">
        <v>239</v>
      </c>
      <c r="F1422" s="262" t="s">
        <v>176</v>
      </c>
      <c r="G1422" s="87" t="s">
        <v>70</v>
      </c>
      <c r="H1422" s="7">
        <f t="shared" si="112"/>
        <v>-55500</v>
      </c>
      <c r="I1422" s="32">
        <f t="shared" si="111"/>
        <v>3.1578947368421053</v>
      </c>
      <c r="K1422" s="25" t="s">
        <v>140</v>
      </c>
      <c r="M1422" s="2">
        <v>475</v>
      </c>
    </row>
    <row r="1423" spans="1:13" s="25" customFormat="1" ht="12.75">
      <c r="A1423" s="22"/>
      <c r="B1423" s="287">
        <v>1500</v>
      </c>
      <c r="C1423" s="86" t="s">
        <v>238</v>
      </c>
      <c r="D1423" s="86" t="s">
        <v>19</v>
      </c>
      <c r="E1423" s="86" t="s">
        <v>239</v>
      </c>
      <c r="F1423" s="262" t="s">
        <v>176</v>
      </c>
      <c r="G1423" s="87" t="s">
        <v>72</v>
      </c>
      <c r="H1423" s="7">
        <f t="shared" si="112"/>
        <v>-57000</v>
      </c>
      <c r="I1423" s="32">
        <f t="shared" si="111"/>
        <v>3.1578947368421053</v>
      </c>
      <c r="K1423" s="25" t="s">
        <v>140</v>
      </c>
      <c r="M1423" s="2">
        <v>475</v>
      </c>
    </row>
    <row r="1424" spans="1:13" s="25" customFormat="1" ht="12.75">
      <c r="A1424" s="22"/>
      <c r="B1424" s="288">
        <v>400</v>
      </c>
      <c r="C1424" s="90" t="s">
        <v>238</v>
      </c>
      <c r="D1424" s="90" t="s">
        <v>19</v>
      </c>
      <c r="E1424" s="90" t="s">
        <v>239</v>
      </c>
      <c r="F1424" s="265" t="s">
        <v>176</v>
      </c>
      <c r="G1424" s="91" t="s">
        <v>76</v>
      </c>
      <c r="H1424" s="7">
        <f t="shared" si="112"/>
        <v>-57400</v>
      </c>
      <c r="I1424" s="32">
        <f t="shared" si="111"/>
        <v>0.8421052631578947</v>
      </c>
      <c r="K1424" s="25" t="s">
        <v>140</v>
      </c>
      <c r="M1424" s="2">
        <v>475</v>
      </c>
    </row>
    <row r="1425" spans="1:13" s="25" customFormat="1" ht="12.75">
      <c r="A1425" s="22"/>
      <c r="B1425" s="287">
        <v>1500</v>
      </c>
      <c r="C1425" s="86" t="s">
        <v>238</v>
      </c>
      <c r="D1425" s="86" t="s">
        <v>19</v>
      </c>
      <c r="E1425" s="86" t="s">
        <v>239</v>
      </c>
      <c r="F1425" s="262" t="s">
        <v>176</v>
      </c>
      <c r="G1425" s="87" t="s">
        <v>78</v>
      </c>
      <c r="H1425" s="7">
        <f t="shared" si="112"/>
        <v>-58900</v>
      </c>
      <c r="I1425" s="32">
        <f t="shared" si="111"/>
        <v>3.1578947368421053</v>
      </c>
      <c r="K1425" s="25" t="s">
        <v>140</v>
      </c>
      <c r="M1425" s="2">
        <v>475</v>
      </c>
    </row>
    <row r="1426" spans="1:13" s="25" customFormat="1" ht="12.75">
      <c r="A1426" s="22"/>
      <c r="B1426" s="287">
        <v>2000</v>
      </c>
      <c r="C1426" s="79" t="s">
        <v>238</v>
      </c>
      <c r="D1426" s="79" t="s">
        <v>19</v>
      </c>
      <c r="E1426" s="79" t="s">
        <v>239</v>
      </c>
      <c r="F1426" s="253" t="s">
        <v>176</v>
      </c>
      <c r="G1426" s="80" t="s">
        <v>80</v>
      </c>
      <c r="H1426" s="7">
        <f t="shared" si="112"/>
        <v>-60900</v>
      </c>
      <c r="I1426" s="32">
        <f t="shared" si="111"/>
        <v>4.2105263157894735</v>
      </c>
      <c r="K1426" s="25" t="s">
        <v>140</v>
      </c>
      <c r="M1426" s="2">
        <v>475</v>
      </c>
    </row>
    <row r="1427" spans="1:13" ht="12.75">
      <c r="A1427" s="22"/>
      <c r="B1427" s="287">
        <v>2000</v>
      </c>
      <c r="C1427" s="86" t="s">
        <v>238</v>
      </c>
      <c r="D1427" s="86" t="s">
        <v>19</v>
      </c>
      <c r="E1427" s="86" t="s">
        <v>239</v>
      </c>
      <c r="F1427" s="262" t="s">
        <v>176</v>
      </c>
      <c r="G1427" s="87" t="s">
        <v>82</v>
      </c>
      <c r="H1427" s="7">
        <f t="shared" si="112"/>
        <v>-62900</v>
      </c>
      <c r="I1427" s="32">
        <f t="shared" si="111"/>
        <v>4.2105263157894735</v>
      </c>
      <c r="J1427" s="25"/>
      <c r="K1427" s="25" t="s">
        <v>140</v>
      </c>
      <c r="L1427" s="25"/>
      <c r="M1427" s="2">
        <v>475</v>
      </c>
    </row>
    <row r="1428" spans="1:13" ht="12.75">
      <c r="A1428" s="22"/>
      <c r="B1428" s="287">
        <v>800</v>
      </c>
      <c r="C1428" s="86" t="s">
        <v>238</v>
      </c>
      <c r="D1428" s="86" t="s">
        <v>19</v>
      </c>
      <c r="E1428" s="86" t="s">
        <v>239</v>
      </c>
      <c r="F1428" s="262" t="s">
        <v>176</v>
      </c>
      <c r="G1428" s="87" t="s">
        <v>84</v>
      </c>
      <c r="H1428" s="7">
        <f t="shared" si="112"/>
        <v>-63700</v>
      </c>
      <c r="I1428" s="32">
        <f t="shared" si="111"/>
        <v>1.6842105263157894</v>
      </c>
      <c r="J1428" s="25"/>
      <c r="K1428" s="25" t="s">
        <v>140</v>
      </c>
      <c r="L1428" s="25"/>
      <c r="M1428" s="2">
        <v>475</v>
      </c>
    </row>
    <row r="1429" spans="1:13" ht="12.75">
      <c r="A1429" s="22"/>
      <c r="B1429" s="287">
        <v>400</v>
      </c>
      <c r="C1429" s="86" t="s">
        <v>238</v>
      </c>
      <c r="D1429" s="86" t="s">
        <v>19</v>
      </c>
      <c r="E1429" s="86" t="s">
        <v>239</v>
      </c>
      <c r="F1429" s="262" t="s">
        <v>176</v>
      </c>
      <c r="G1429" s="87" t="s">
        <v>86</v>
      </c>
      <c r="H1429" s="7">
        <f t="shared" si="112"/>
        <v>-64100</v>
      </c>
      <c r="I1429" s="32">
        <f t="shared" si="111"/>
        <v>0.8421052631578947</v>
      </c>
      <c r="J1429" s="25"/>
      <c r="K1429" s="25" t="s">
        <v>140</v>
      </c>
      <c r="L1429" s="25"/>
      <c r="M1429" s="2">
        <v>475</v>
      </c>
    </row>
    <row r="1430" spans="1:13" ht="12.75">
      <c r="A1430" s="22"/>
      <c r="B1430" s="287">
        <v>1500</v>
      </c>
      <c r="C1430" s="86" t="s">
        <v>238</v>
      </c>
      <c r="D1430" s="86" t="s">
        <v>19</v>
      </c>
      <c r="E1430" s="86" t="s">
        <v>239</v>
      </c>
      <c r="F1430" s="262" t="s">
        <v>176</v>
      </c>
      <c r="G1430" s="87" t="s">
        <v>200</v>
      </c>
      <c r="H1430" s="7">
        <f t="shared" si="112"/>
        <v>-65600</v>
      </c>
      <c r="I1430" s="32">
        <f t="shared" si="111"/>
        <v>3.1578947368421053</v>
      </c>
      <c r="J1430" s="25"/>
      <c r="K1430" s="25" t="s">
        <v>140</v>
      </c>
      <c r="L1430" s="25"/>
      <c r="M1430" s="2">
        <v>475</v>
      </c>
    </row>
    <row r="1431" spans="1:13" ht="12.75">
      <c r="A1431" s="22"/>
      <c r="B1431" s="287">
        <v>1500</v>
      </c>
      <c r="C1431" s="86" t="s">
        <v>238</v>
      </c>
      <c r="D1431" s="86" t="s">
        <v>19</v>
      </c>
      <c r="E1431" s="86" t="s">
        <v>239</v>
      </c>
      <c r="F1431" s="262" t="s">
        <v>176</v>
      </c>
      <c r="G1431" s="87" t="s">
        <v>214</v>
      </c>
      <c r="H1431" s="7">
        <f t="shared" si="112"/>
        <v>-67100</v>
      </c>
      <c r="I1431" s="32">
        <f t="shared" si="111"/>
        <v>3.1578947368421053</v>
      </c>
      <c r="J1431" s="25"/>
      <c r="K1431" s="25" t="s">
        <v>140</v>
      </c>
      <c r="L1431" s="25"/>
      <c r="M1431" s="2">
        <v>475</v>
      </c>
    </row>
    <row r="1432" spans="2:13" ht="12.75">
      <c r="B1432" s="281">
        <v>1900</v>
      </c>
      <c r="C1432" s="1" t="s">
        <v>238</v>
      </c>
      <c r="D1432" s="1" t="s">
        <v>19</v>
      </c>
      <c r="E1432" s="1" t="s">
        <v>239</v>
      </c>
      <c r="F1432" s="78" t="s">
        <v>219</v>
      </c>
      <c r="G1432" s="37" t="s">
        <v>240</v>
      </c>
      <c r="H1432" s="7">
        <f t="shared" si="112"/>
        <v>-69000</v>
      </c>
      <c r="I1432" s="32">
        <f t="shared" si="111"/>
        <v>4</v>
      </c>
      <c r="K1432" t="s">
        <v>217</v>
      </c>
      <c r="M1432" s="2">
        <v>475</v>
      </c>
    </row>
    <row r="1433" spans="2:13" ht="12.75">
      <c r="B1433" s="281">
        <v>1600</v>
      </c>
      <c r="C1433" s="1" t="s">
        <v>238</v>
      </c>
      <c r="D1433" s="1" t="s">
        <v>19</v>
      </c>
      <c r="E1433" s="1" t="s">
        <v>239</v>
      </c>
      <c r="F1433" s="78" t="s">
        <v>219</v>
      </c>
      <c r="G1433" s="37" t="s">
        <v>35</v>
      </c>
      <c r="H1433" s="7">
        <f t="shared" si="112"/>
        <v>-70600</v>
      </c>
      <c r="I1433" s="32">
        <f t="shared" si="111"/>
        <v>3.3684210526315788</v>
      </c>
      <c r="K1433" t="s">
        <v>217</v>
      </c>
      <c r="M1433" s="2">
        <v>475</v>
      </c>
    </row>
    <row r="1434" spans="2:13" ht="12.75">
      <c r="B1434" s="281">
        <v>1800</v>
      </c>
      <c r="C1434" s="1" t="s">
        <v>238</v>
      </c>
      <c r="D1434" s="1" t="s">
        <v>19</v>
      </c>
      <c r="E1434" s="1" t="s">
        <v>239</v>
      </c>
      <c r="F1434" s="103" t="s">
        <v>219</v>
      </c>
      <c r="G1434" s="37" t="s">
        <v>37</v>
      </c>
      <c r="H1434" s="7">
        <f aca="true" t="shared" si="113" ref="H1434:H1465">H1433-B1434</f>
        <v>-72400</v>
      </c>
      <c r="I1434" s="32">
        <f t="shared" si="111"/>
        <v>3.789473684210526</v>
      </c>
      <c r="K1434" t="s">
        <v>217</v>
      </c>
      <c r="M1434" s="2">
        <v>475</v>
      </c>
    </row>
    <row r="1435" spans="1:13" ht="12.75">
      <c r="A1435" s="22"/>
      <c r="B1435" s="281">
        <v>1900</v>
      </c>
      <c r="C1435" s="1" t="s">
        <v>238</v>
      </c>
      <c r="D1435" s="1" t="s">
        <v>19</v>
      </c>
      <c r="E1435" s="1" t="s">
        <v>239</v>
      </c>
      <c r="F1435" s="103" t="s">
        <v>219</v>
      </c>
      <c r="G1435" s="37" t="s">
        <v>39</v>
      </c>
      <c r="H1435" s="7">
        <f t="shared" si="113"/>
        <v>-74300</v>
      </c>
      <c r="I1435" s="32">
        <f t="shared" si="111"/>
        <v>4</v>
      </c>
      <c r="J1435" s="25"/>
      <c r="K1435" t="s">
        <v>217</v>
      </c>
      <c r="L1435" s="25"/>
      <c r="M1435" s="2">
        <v>475</v>
      </c>
    </row>
    <row r="1436" spans="1:13" ht="12.75">
      <c r="A1436" s="22"/>
      <c r="B1436" s="281">
        <v>1750</v>
      </c>
      <c r="C1436" s="1" t="s">
        <v>238</v>
      </c>
      <c r="D1436" s="1" t="s">
        <v>19</v>
      </c>
      <c r="E1436" s="1" t="s">
        <v>239</v>
      </c>
      <c r="F1436" s="103" t="s">
        <v>219</v>
      </c>
      <c r="G1436" s="37" t="s">
        <v>41</v>
      </c>
      <c r="H1436" s="7">
        <f t="shared" si="113"/>
        <v>-76050</v>
      </c>
      <c r="I1436" s="32">
        <f t="shared" si="111"/>
        <v>3.6842105263157894</v>
      </c>
      <c r="J1436" s="25"/>
      <c r="K1436" t="s">
        <v>217</v>
      </c>
      <c r="L1436" s="25"/>
      <c r="M1436" s="2">
        <v>475</v>
      </c>
    </row>
    <row r="1437" spans="1:13" ht="12.75">
      <c r="A1437" s="22"/>
      <c r="B1437" s="281">
        <v>1500</v>
      </c>
      <c r="C1437" s="1" t="s">
        <v>238</v>
      </c>
      <c r="D1437" s="1" t="s">
        <v>19</v>
      </c>
      <c r="E1437" s="1" t="s">
        <v>239</v>
      </c>
      <c r="F1437" s="103" t="s">
        <v>219</v>
      </c>
      <c r="G1437" s="37" t="s">
        <v>43</v>
      </c>
      <c r="H1437" s="7">
        <f t="shared" si="113"/>
        <v>-77550</v>
      </c>
      <c r="I1437" s="32">
        <f t="shared" si="111"/>
        <v>3.1578947368421053</v>
      </c>
      <c r="J1437" s="48"/>
      <c r="K1437" t="s">
        <v>217</v>
      </c>
      <c r="L1437" s="48"/>
      <c r="M1437" s="2">
        <v>475</v>
      </c>
    </row>
    <row r="1438" spans="1:13" ht="12.75">
      <c r="A1438" s="22"/>
      <c r="B1438" s="281">
        <v>1200</v>
      </c>
      <c r="C1438" s="1" t="s">
        <v>238</v>
      </c>
      <c r="D1438" s="1" t="s">
        <v>19</v>
      </c>
      <c r="E1438" s="1" t="s">
        <v>239</v>
      </c>
      <c r="F1438" s="103" t="s">
        <v>219</v>
      </c>
      <c r="G1438" s="37" t="s">
        <v>45</v>
      </c>
      <c r="H1438" s="7">
        <f t="shared" si="113"/>
        <v>-78750</v>
      </c>
      <c r="I1438" s="32">
        <f t="shared" si="111"/>
        <v>2.526315789473684</v>
      </c>
      <c r="J1438" s="48"/>
      <c r="K1438" t="s">
        <v>217</v>
      </c>
      <c r="L1438" s="48"/>
      <c r="M1438" s="2">
        <v>475</v>
      </c>
    </row>
    <row r="1439" spans="1:13" ht="12.75">
      <c r="A1439" s="22"/>
      <c r="B1439" s="281">
        <v>2000</v>
      </c>
      <c r="C1439" s="1" t="s">
        <v>238</v>
      </c>
      <c r="D1439" s="1" t="s">
        <v>19</v>
      </c>
      <c r="E1439" s="1" t="s">
        <v>239</v>
      </c>
      <c r="F1439" s="103" t="s">
        <v>219</v>
      </c>
      <c r="G1439" s="37" t="s">
        <v>49</v>
      </c>
      <c r="H1439" s="7">
        <f t="shared" si="113"/>
        <v>-80750</v>
      </c>
      <c r="I1439" s="32">
        <f t="shared" si="111"/>
        <v>4.2105263157894735</v>
      </c>
      <c r="J1439" s="25"/>
      <c r="K1439" t="s">
        <v>217</v>
      </c>
      <c r="L1439" s="25"/>
      <c r="M1439" s="2">
        <v>475</v>
      </c>
    </row>
    <row r="1440" spans="1:13" ht="12.75">
      <c r="A1440" s="22"/>
      <c r="B1440" s="281">
        <v>1500</v>
      </c>
      <c r="C1440" s="1" t="s">
        <v>238</v>
      </c>
      <c r="D1440" s="1" t="s">
        <v>19</v>
      </c>
      <c r="E1440" s="1" t="s">
        <v>239</v>
      </c>
      <c r="F1440" s="103" t="s">
        <v>219</v>
      </c>
      <c r="G1440" s="37" t="s">
        <v>52</v>
      </c>
      <c r="H1440" s="7">
        <f t="shared" si="113"/>
        <v>-82250</v>
      </c>
      <c r="I1440" s="32">
        <f t="shared" si="111"/>
        <v>3.1578947368421053</v>
      </c>
      <c r="J1440" s="25"/>
      <c r="K1440" t="s">
        <v>217</v>
      </c>
      <c r="L1440" s="25"/>
      <c r="M1440" s="2">
        <v>475</v>
      </c>
    </row>
    <row r="1441" spans="1:13" ht="12.75">
      <c r="A1441" s="22"/>
      <c r="B1441" s="281">
        <v>1900</v>
      </c>
      <c r="C1441" s="1" t="s">
        <v>238</v>
      </c>
      <c r="D1441" s="1" t="s">
        <v>19</v>
      </c>
      <c r="E1441" s="1" t="s">
        <v>239</v>
      </c>
      <c r="F1441" s="103" t="s">
        <v>219</v>
      </c>
      <c r="G1441" s="37" t="s">
        <v>54</v>
      </c>
      <c r="H1441" s="7">
        <f t="shared" si="113"/>
        <v>-84150</v>
      </c>
      <c r="I1441" s="32">
        <f t="shared" si="111"/>
        <v>4</v>
      </c>
      <c r="J1441" s="25"/>
      <c r="K1441" t="s">
        <v>217</v>
      </c>
      <c r="L1441" s="25"/>
      <c r="M1441" s="2">
        <v>475</v>
      </c>
    </row>
    <row r="1442" spans="1:13" ht="12.75">
      <c r="A1442" s="22"/>
      <c r="B1442" s="281">
        <v>1300</v>
      </c>
      <c r="C1442" s="1" t="s">
        <v>238</v>
      </c>
      <c r="D1442" s="1" t="s">
        <v>19</v>
      </c>
      <c r="E1442" s="1" t="s">
        <v>239</v>
      </c>
      <c r="F1442" s="103" t="s">
        <v>219</v>
      </c>
      <c r="G1442" s="37" t="s">
        <v>56</v>
      </c>
      <c r="H1442" s="7">
        <f t="shared" si="113"/>
        <v>-85450</v>
      </c>
      <c r="I1442" s="32">
        <f t="shared" si="111"/>
        <v>2.736842105263158</v>
      </c>
      <c r="J1442" s="25"/>
      <c r="K1442" t="s">
        <v>217</v>
      </c>
      <c r="L1442" s="25"/>
      <c r="M1442" s="2">
        <v>475</v>
      </c>
    </row>
    <row r="1443" spans="1:13" ht="12.75">
      <c r="A1443" s="22"/>
      <c r="B1443" s="281">
        <v>1700</v>
      </c>
      <c r="C1443" s="1" t="s">
        <v>238</v>
      </c>
      <c r="D1443" s="1" t="s">
        <v>19</v>
      </c>
      <c r="E1443" s="1" t="s">
        <v>239</v>
      </c>
      <c r="F1443" s="103" t="s">
        <v>219</v>
      </c>
      <c r="G1443" s="37" t="s">
        <v>58</v>
      </c>
      <c r="H1443" s="7">
        <f t="shared" si="113"/>
        <v>-87150</v>
      </c>
      <c r="I1443" s="32">
        <f t="shared" si="111"/>
        <v>3.5789473684210527</v>
      </c>
      <c r="J1443" s="25"/>
      <c r="K1443" t="s">
        <v>217</v>
      </c>
      <c r="L1443" s="25"/>
      <c r="M1443" s="2">
        <v>475</v>
      </c>
    </row>
    <row r="1444" spans="1:13" ht="12.75">
      <c r="A1444" s="22"/>
      <c r="B1444" s="282">
        <v>1500</v>
      </c>
      <c r="C1444" s="22" t="s">
        <v>238</v>
      </c>
      <c r="D1444" s="1" t="s">
        <v>19</v>
      </c>
      <c r="E1444" s="1" t="s">
        <v>239</v>
      </c>
      <c r="F1444" s="103" t="s">
        <v>219</v>
      </c>
      <c r="G1444" s="37" t="s">
        <v>58</v>
      </c>
      <c r="H1444" s="7">
        <f t="shared" si="113"/>
        <v>-88650</v>
      </c>
      <c r="I1444" s="32">
        <f t="shared" si="111"/>
        <v>3.1578947368421053</v>
      </c>
      <c r="J1444" s="25"/>
      <c r="K1444" t="s">
        <v>217</v>
      </c>
      <c r="L1444" s="25"/>
      <c r="M1444" s="2">
        <v>475</v>
      </c>
    </row>
    <row r="1445" spans="1:13" ht="12.75">
      <c r="A1445" s="22"/>
      <c r="B1445" s="281">
        <v>2000</v>
      </c>
      <c r="C1445" s="1" t="s">
        <v>238</v>
      </c>
      <c r="D1445" s="1" t="s">
        <v>19</v>
      </c>
      <c r="E1445" s="1" t="s">
        <v>239</v>
      </c>
      <c r="F1445" s="103" t="s">
        <v>219</v>
      </c>
      <c r="G1445" s="37" t="s">
        <v>60</v>
      </c>
      <c r="H1445" s="7">
        <f t="shared" si="113"/>
        <v>-90650</v>
      </c>
      <c r="I1445" s="32">
        <f t="shared" si="111"/>
        <v>4.2105263157894735</v>
      </c>
      <c r="J1445" s="25"/>
      <c r="K1445" t="s">
        <v>217</v>
      </c>
      <c r="L1445" s="25"/>
      <c r="M1445" s="2">
        <v>475</v>
      </c>
    </row>
    <row r="1446" spans="1:13" ht="12.75">
      <c r="A1446" s="22"/>
      <c r="B1446" s="281">
        <v>1600</v>
      </c>
      <c r="C1446" s="1" t="s">
        <v>238</v>
      </c>
      <c r="D1446" s="1" t="s">
        <v>19</v>
      </c>
      <c r="E1446" s="1" t="s">
        <v>239</v>
      </c>
      <c r="F1446" s="103" t="s">
        <v>219</v>
      </c>
      <c r="G1446" s="37" t="s">
        <v>62</v>
      </c>
      <c r="H1446" s="7">
        <f t="shared" si="113"/>
        <v>-92250</v>
      </c>
      <c r="I1446" s="32">
        <f t="shared" si="111"/>
        <v>3.3684210526315788</v>
      </c>
      <c r="J1446" s="25"/>
      <c r="K1446" t="s">
        <v>217</v>
      </c>
      <c r="L1446" s="25"/>
      <c r="M1446" s="2">
        <v>475</v>
      </c>
    </row>
    <row r="1447" spans="1:13" ht="12.75">
      <c r="A1447" s="22"/>
      <c r="B1447" s="281">
        <v>1450</v>
      </c>
      <c r="C1447" s="1" t="s">
        <v>238</v>
      </c>
      <c r="D1447" s="1" t="s">
        <v>19</v>
      </c>
      <c r="E1447" s="1" t="s">
        <v>239</v>
      </c>
      <c r="F1447" s="103" t="s">
        <v>219</v>
      </c>
      <c r="G1447" s="37" t="s">
        <v>64</v>
      </c>
      <c r="H1447" s="7">
        <f t="shared" si="113"/>
        <v>-93700</v>
      </c>
      <c r="I1447" s="32">
        <f t="shared" si="111"/>
        <v>3.0526315789473686</v>
      </c>
      <c r="J1447" s="25"/>
      <c r="K1447" t="s">
        <v>217</v>
      </c>
      <c r="L1447" s="25"/>
      <c r="M1447" s="2">
        <v>475</v>
      </c>
    </row>
    <row r="1448" spans="1:13" ht="12.75">
      <c r="A1448" s="22"/>
      <c r="B1448" s="281">
        <v>1500</v>
      </c>
      <c r="C1448" s="1" t="s">
        <v>238</v>
      </c>
      <c r="D1448" s="1" t="s">
        <v>19</v>
      </c>
      <c r="E1448" s="1" t="s">
        <v>239</v>
      </c>
      <c r="F1448" s="103" t="s">
        <v>219</v>
      </c>
      <c r="G1448" s="37" t="s">
        <v>70</v>
      </c>
      <c r="H1448" s="7">
        <f t="shared" si="113"/>
        <v>-95200</v>
      </c>
      <c r="I1448" s="32">
        <f aca="true" t="shared" si="114" ref="I1448:I1511">+B1448/M1448</f>
        <v>3.1578947368421053</v>
      </c>
      <c r="J1448" s="25"/>
      <c r="K1448" t="s">
        <v>217</v>
      </c>
      <c r="L1448" s="25"/>
      <c r="M1448" s="2">
        <v>475</v>
      </c>
    </row>
    <row r="1449" spans="1:13" ht="12.75">
      <c r="A1449" s="22"/>
      <c r="B1449" s="281">
        <v>1000</v>
      </c>
      <c r="C1449" s="1" t="s">
        <v>238</v>
      </c>
      <c r="D1449" s="1" t="s">
        <v>19</v>
      </c>
      <c r="E1449" s="1" t="s">
        <v>239</v>
      </c>
      <c r="F1449" s="103" t="s">
        <v>219</v>
      </c>
      <c r="G1449" s="37" t="s">
        <v>72</v>
      </c>
      <c r="H1449" s="7">
        <f t="shared" si="113"/>
        <v>-96200</v>
      </c>
      <c r="I1449" s="32">
        <f t="shared" si="114"/>
        <v>2.1052631578947367</v>
      </c>
      <c r="J1449" s="25"/>
      <c r="K1449" t="s">
        <v>217</v>
      </c>
      <c r="L1449" s="25"/>
      <c r="M1449" s="2">
        <v>475</v>
      </c>
    </row>
    <row r="1450" spans="1:13" ht="12.75">
      <c r="A1450" s="22"/>
      <c r="B1450" s="281">
        <v>1000</v>
      </c>
      <c r="C1450" s="1" t="s">
        <v>238</v>
      </c>
      <c r="D1450" s="1" t="s">
        <v>19</v>
      </c>
      <c r="E1450" s="1" t="s">
        <v>239</v>
      </c>
      <c r="F1450" s="103" t="s">
        <v>219</v>
      </c>
      <c r="G1450" s="37" t="s">
        <v>74</v>
      </c>
      <c r="H1450" s="7">
        <f t="shared" si="113"/>
        <v>-97200</v>
      </c>
      <c r="I1450" s="32">
        <f t="shared" si="114"/>
        <v>2.1052631578947367</v>
      </c>
      <c r="J1450" s="25"/>
      <c r="K1450" t="s">
        <v>217</v>
      </c>
      <c r="L1450" s="25"/>
      <c r="M1450" s="2">
        <v>475</v>
      </c>
    </row>
    <row r="1451" spans="1:13" ht="12.75">
      <c r="A1451" s="22"/>
      <c r="B1451" s="281">
        <v>1600</v>
      </c>
      <c r="C1451" s="1" t="s">
        <v>238</v>
      </c>
      <c r="D1451" s="1" t="s">
        <v>19</v>
      </c>
      <c r="E1451" s="1" t="s">
        <v>239</v>
      </c>
      <c r="F1451" s="103" t="s">
        <v>219</v>
      </c>
      <c r="G1451" s="37" t="s">
        <v>76</v>
      </c>
      <c r="H1451" s="7">
        <f t="shared" si="113"/>
        <v>-98800</v>
      </c>
      <c r="I1451" s="32">
        <f t="shared" si="114"/>
        <v>3.3684210526315788</v>
      </c>
      <c r="J1451" s="25"/>
      <c r="K1451" t="s">
        <v>217</v>
      </c>
      <c r="L1451" s="25"/>
      <c r="M1451" s="2">
        <v>475</v>
      </c>
    </row>
    <row r="1452" spans="1:13" ht="12.75">
      <c r="A1452" s="22"/>
      <c r="B1452" s="281">
        <v>1500</v>
      </c>
      <c r="C1452" s="1" t="s">
        <v>238</v>
      </c>
      <c r="D1452" s="1" t="s">
        <v>19</v>
      </c>
      <c r="E1452" s="1" t="s">
        <v>239</v>
      </c>
      <c r="F1452" s="103" t="s">
        <v>219</v>
      </c>
      <c r="G1452" s="37" t="s">
        <v>78</v>
      </c>
      <c r="H1452" s="7">
        <f t="shared" si="113"/>
        <v>-100300</v>
      </c>
      <c r="I1452" s="32">
        <f t="shared" si="114"/>
        <v>3.1578947368421053</v>
      </c>
      <c r="J1452" s="25"/>
      <c r="K1452" t="s">
        <v>217</v>
      </c>
      <c r="L1452" s="25"/>
      <c r="M1452" s="2">
        <v>475</v>
      </c>
    </row>
    <row r="1453" spans="1:13" ht="12.75">
      <c r="A1453" s="22"/>
      <c r="B1453" s="281">
        <v>1500</v>
      </c>
      <c r="C1453" s="1" t="s">
        <v>238</v>
      </c>
      <c r="D1453" s="1" t="s">
        <v>19</v>
      </c>
      <c r="E1453" s="1" t="s">
        <v>239</v>
      </c>
      <c r="F1453" s="103" t="s">
        <v>219</v>
      </c>
      <c r="G1453" s="37" t="s">
        <v>80</v>
      </c>
      <c r="H1453" s="7">
        <f t="shared" si="113"/>
        <v>-101800</v>
      </c>
      <c r="I1453" s="32">
        <f t="shared" si="114"/>
        <v>3.1578947368421053</v>
      </c>
      <c r="J1453" s="25"/>
      <c r="K1453" t="s">
        <v>217</v>
      </c>
      <c r="L1453" s="25"/>
      <c r="M1453" s="2">
        <v>475</v>
      </c>
    </row>
    <row r="1454" spans="1:13" ht="12.75">
      <c r="A1454" s="22"/>
      <c r="B1454" s="281">
        <v>1500</v>
      </c>
      <c r="C1454" s="1" t="s">
        <v>238</v>
      </c>
      <c r="D1454" s="1" t="s">
        <v>19</v>
      </c>
      <c r="E1454" s="1" t="s">
        <v>239</v>
      </c>
      <c r="F1454" s="103" t="s">
        <v>219</v>
      </c>
      <c r="G1454" s="37" t="s">
        <v>82</v>
      </c>
      <c r="H1454" s="7">
        <f t="shared" si="113"/>
        <v>-103300</v>
      </c>
      <c r="I1454" s="32">
        <f t="shared" si="114"/>
        <v>3.1578947368421053</v>
      </c>
      <c r="J1454" s="25"/>
      <c r="K1454" t="s">
        <v>217</v>
      </c>
      <c r="L1454" s="25"/>
      <c r="M1454" s="2">
        <v>475</v>
      </c>
    </row>
    <row r="1455" spans="1:13" ht="12.75">
      <c r="A1455" s="22"/>
      <c r="B1455" s="281">
        <v>1600</v>
      </c>
      <c r="C1455" s="1" t="s">
        <v>238</v>
      </c>
      <c r="D1455" s="1" t="s">
        <v>19</v>
      </c>
      <c r="E1455" s="1" t="s">
        <v>239</v>
      </c>
      <c r="F1455" s="78" t="s">
        <v>219</v>
      </c>
      <c r="G1455" s="37" t="s">
        <v>84</v>
      </c>
      <c r="H1455" s="7">
        <f t="shared" si="113"/>
        <v>-104900</v>
      </c>
      <c r="I1455" s="32">
        <f t="shared" si="114"/>
        <v>3.3684210526315788</v>
      </c>
      <c r="J1455" s="25"/>
      <c r="K1455" t="s">
        <v>217</v>
      </c>
      <c r="L1455" s="25"/>
      <c r="M1455" s="2">
        <v>475</v>
      </c>
    </row>
    <row r="1456" spans="1:13" ht="12.75">
      <c r="A1456" s="22"/>
      <c r="B1456" s="281">
        <v>1500</v>
      </c>
      <c r="C1456" s="1" t="s">
        <v>238</v>
      </c>
      <c r="D1456" s="1" t="s">
        <v>19</v>
      </c>
      <c r="E1456" s="1" t="s">
        <v>239</v>
      </c>
      <c r="F1456" s="78" t="s">
        <v>219</v>
      </c>
      <c r="G1456" s="37" t="s">
        <v>84</v>
      </c>
      <c r="H1456" s="7">
        <f t="shared" si="113"/>
        <v>-106400</v>
      </c>
      <c r="I1456" s="32">
        <f t="shared" si="114"/>
        <v>3.1578947368421053</v>
      </c>
      <c r="J1456" s="25"/>
      <c r="K1456" t="s">
        <v>217</v>
      </c>
      <c r="L1456" s="25"/>
      <c r="M1456" s="2">
        <v>475</v>
      </c>
    </row>
    <row r="1457" spans="1:13" ht="12.75">
      <c r="A1457" s="22"/>
      <c r="B1457" s="281">
        <v>1000</v>
      </c>
      <c r="C1457" s="1" t="s">
        <v>238</v>
      </c>
      <c r="D1457" s="1" t="s">
        <v>19</v>
      </c>
      <c r="E1457" s="1" t="s">
        <v>239</v>
      </c>
      <c r="F1457" s="78" t="s">
        <v>219</v>
      </c>
      <c r="G1457" s="37" t="s">
        <v>86</v>
      </c>
      <c r="H1457" s="7">
        <f t="shared" si="113"/>
        <v>-107400</v>
      </c>
      <c r="I1457" s="32">
        <f t="shared" si="114"/>
        <v>2.1052631578947367</v>
      </c>
      <c r="J1457" s="25"/>
      <c r="K1457" t="s">
        <v>217</v>
      </c>
      <c r="L1457" s="25"/>
      <c r="M1457" s="2">
        <v>475</v>
      </c>
    </row>
    <row r="1458" spans="1:13" ht="12.75">
      <c r="A1458" s="22"/>
      <c r="B1458" s="281">
        <v>1000</v>
      </c>
      <c r="C1458" s="1" t="s">
        <v>238</v>
      </c>
      <c r="D1458" s="1" t="s">
        <v>19</v>
      </c>
      <c r="E1458" s="1" t="s">
        <v>239</v>
      </c>
      <c r="F1458" s="78" t="s">
        <v>219</v>
      </c>
      <c r="G1458" s="37" t="s">
        <v>198</v>
      </c>
      <c r="H1458" s="7">
        <f t="shared" si="113"/>
        <v>-108400</v>
      </c>
      <c r="I1458" s="32">
        <f t="shared" si="114"/>
        <v>2.1052631578947367</v>
      </c>
      <c r="J1458" s="25"/>
      <c r="K1458" t="s">
        <v>217</v>
      </c>
      <c r="L1458" s="25"/>
      <c r="M1458" s="2">
        <v>475</v>
      </c>
    </row>
    <row r="1459" spans="2:13" ht="12.75">
      <c r="B1459" s="281">
        <v>1500</v>
      </c>
      <c r="C1459" s="1" t="s">
        <v>238</v>
      </c>
      <c r="D1459" s="22" t="s">
        <v>19</v>
      </c>
      <c r="E1459" s="1" t="s">
        <v>239</v>
      </c>
      <c r="F1459" s="78" t="s">
        <v>233</v>
      </c>
      <c r="G1459" s="37" t="s">
        <v>240</v>
      </c>
      <c r="H1459" s="7">
        <f t="shared" si="113"/>
        <v>-109900</v>
      </c>
      <c r="I1459" s="32">
        <f t="shared" si="114"/>
        <v>3.1578947368421053</v>
      </c>
      <c r="K1459" t="s">
        <v>232</v>
      </c>
      <c r="M1459" s="2">
        <v>475</v>
      </c>
    </row>
    <row r="1460" spans="2:13" ht="12.75">
      <c r="B1460" s="281">
        <v>1600</v>
      </c>
      <c r="C1460" s="1" t="s">
        <v>238</v>
      </c>
      <c r="D1460" s="22" t="s">
        <v>19</v>
      </c>
      <c r="E1460" s="1" t="s">
        <v>239</v>
      </c>
      <c r="F1460" s="78" t="s">
        <v>233</v>
      </c>
      <c r="G1460" s="37" t="s">
        <v>35</v>
      </c>
      <c r="H1460" s="7">
        <f t="shared" si="113"/>
        <v>-111500</v>
      </c>
      <c r="I1460" s="32">
        <f t="shared" si="114"/>
        <v>3.3684210526315788</v>
      </c>
      <c r="K1460" t="s">
        <v>232</v>
      </c>
      <c r="M1460" s="2">
        <v>475</v>
      </c>
    </row>
    <row r="1461" spans="2:13" ht="12.75">
      <c r="B1461" s="282">
        <v>1800</v>
      </c>
      <c r="C1461" s="22" t="s">
        <v>238</v>
      </c>
      <c r="D1461" s="22" t="s">
        <v>19</v>
      </c>
      <c r="E1461" s="1" t="s">
        <v>239</v>
      </c>
      <c r="F1461" s="78" t="s">
        <v>233</v>
      </c>
      <c r="G1461" s="40" t="s">
        <v>37</v>
      </c>
      <c r="H1461" s="7">
        <f t="shared" si="113"/>
        <v>-113300</v>
      </c>
      <c r="I1461" s="32">
        <f t="shared" si="114"/>
        <v>3.789473684210526</v>
      </c>
      <c r="K1461" t="s">
        <v>232</v>
      </c>
      <c r="M1461" s="2">
        <v>475</v>
      </c>
    </row>
    <row r="1462" spans="2:13" ht="12.75">
      <c r="B1462" s="282">
        <v>1650</v>
      </c>
      <c r="C1462" s="22" t="s">
        <v>238</v>
      </c>
      <c r="D1462" s="22" t="s">
        <v>19</v>
      </c>
      <c r="E1462" s="22" t="s">
        <v>239</v>
      </c>
      <c r="F1462" s="241" t="s">
        <v>233</v>
      </c>
      <c r="G1462" s="40" t="s">
        <v>39</v>
      </c>
      <c r="H1462" s="7">
        <f t="shared" si="113"/>
        <v>-114950</v>
      </c>
      <c r="I1462" s="32">
        <f t="shared" si="114"/>
        <v>3.473684210526316</v>
      </c>
      <c r="K1462" t="s">
        <v>232</v>
      </c>
      <c r="M1462" s="2">
        <v>475</v>
      </c>
    </row>
    <row r="1463" spans="2:13" ht="12.75">
      <c r="B1463" s="281">
        <v>1500</v>
      </c>
      <c r="C1463" s="1" t="s">
        <v>238</v>
      </c>
      <c r="D1463" s="22" t="s">
        <v>19</v>
      </c>
      <c r="E1463" s="1" t="s">
        <v>239</v>
      </c>
      <c r="F1463" s="78" t="s">
        <v>233</v>
      </c>
      <c r="G1463" s="37" t="s">
        <v>41</v>
      </c>
      <c r="H1463" s="7">
        <f t="shared" si="113"/>
        <v>-116450</v>
      </c>
      <c r="I1463" s="32">
        <f t="shared" si="114"/>
        <v>3.1578947368421053</v>
      </c>
      <c r="K1463" t="s">
        <v>232</v>
      </c>
      <c r="M1463" s="2">
        <v>475</v>
      </c>
    </row>
    <row r="1464" spans="2:13" ht="12.75">
      <c r="B1464" s="282">
        <v>1400</v>
      </c>
      <c r="C1464" s="22" t="s">
        <v>238</v>
      </c>
      <c r="D1464" s="22" t="s">
        <v>19</v>
      </c>
      <c r="E1464" s="22" t="s">
        <v>239</v>
      </c>
      <c r="F1464" s="241" t="s">
        <v>233</v>
      </c>
      <c r="G1464" s="40" t="s">
        <v>43</v>
      </c>
      <c r="H1464" s="7">
        <f t="shared" si="113"/>
        <v>-117850</v>
      </c>
      <c r="I1464" s="32">
        <f t="shared" si="114"/>
        <v>2.9473684210526314</v>
      </c>
      <c r="J1464" s="47"/>
      <c r="K1464" t="s">
        <v>232</v>
      </c>
      <c r="L1464" s="47"/>
      <c r="M1464" s="2">
        <v>475</v>
      </c>
    </row>
    <row r="1465" spans="2:13" ht="12.75">
      <c r="B1465" s="282">
        <v>1500</v>
      </c>
      <c r="C1465" s="22" t="s">
        <v>238</v>
      </c>
      <c r="D1465" s="22" t="s">
        <v>19</v>
      </c>
      <c r="E1465" s="22" t="s">
        <v>239</v>
      </c>
      <c r="F1465" s="241" t="s">
        <v>233</v>
      </c>
      <c r="G1465" s="40" t="s">
        <v>43</v>
      </c>
      <c r="H1465" s="7">
        <f t="shared" si="113"/>
        <v>-119350</v>
      </c>
      <c r="I1465" s="32">
        <f t="shared" si="114"/>
        <v>3.1578947368421053</v>
      </c>
      <c r="J1465" s="47"/>
      <c r="K1465" t="s">
        <v>232</v>
      </c>
      <c r="L1465" s="47"/>
      <c r="M1465" s="2">
        <v>475</v>
      </c>
    </row>
    <row r="1466" spans="2:13" ht="12.75">
      <c r="B1466" s="282">
        <v>1600</v>
      </c>
      <c r="C1466" s="22" t="s">
        <v>238</v>
      </c>
      <c r="D1466" s="22" t="s">
        <v>19</v>
      </c>
      <c r="E1466" s="22" t="s">
        <v>239</v>
      </c>
      <c r="F1466" s="241" t="s">
        <v>233</v>
      </c>
      <c r="G1466" s="40" t="s">
        <v>45</v>
      </c>
      <c r="H1466" s="7">
        <f aca="true" t="shared" si="115" ref="H1466:H1485">H1465-B1466</f>
        <v>-120950</v>
      </c>
      <c r="I1466" s="32">
        <f t="shared" si="114"/>
        <v>3.3684210526315788</v>
      </c>
      <c r="J1466" s="47"/>
      <c r="K1466" t="s">
        <v>232</v>
      </c>
      <c r="L1466" s="47"/>
      <c r="M1466" s="2">
        <v>475</v>
      </c>
    </row>
    <row r="1467" spans="2:13" ht="12.75">
      <c r="B1467" s="282">
        <v>1700</v>
      </c>
      <c r="C1467" s="22" t="s">
        <v>238</v>
      </c>
      <c r="D1467" s="22" t="s">
        <v>19</v>
      </c>
      <c r="E1467" s="22" t="s">
        <v>239</v>
      </c>
      <c r="F1467" s="241" t="s">
        <v>233</v>
      </c>
      <c r="G1467" s="40" t="s">
        <v>49</v>
      </c>
      <c r="H1467" s="7">
        <f t="shared" si="115"/>
        <v>-122650</v>
      </c>
      <c r="I1467" s="32">
        <f t="shared" si="114"/>
        <v>3.5789473684210527</v>
      </c>
      <c r="J1467" s="47"/>
      <c r="K1467" t="s">
        <v>232</v>
      </c>
      <c r="L1467" s="47"/>
      <c r="M1467" s="2">
        <v>475</v>
      </c>
    </row>
    <row r="1468" spans="2:13" ht="12.75">
      <c r="B1468" s="282">
        <v>1800</v>
      </c>
      <c r="C1468" s="22" t="s">
        <v>238</v>
      </c>
      <c r="D1468" s="22" t="s">
        <v>19</v>
      </c>
      <c r="E1468" s="22" t="s">
        <v>239</v>
      </c>
      <c r="F1468" s="241" t="s">
        <v>233</v>
      </c>
      <c r="G1468" s="40" t="s">
        <v>52</v>
      </c>
      <c r="H1468" s="7">
        <f t="shared" si="115"/>
        <v>-124450</v>
      </c>
      <c r="I1468" s="32">
        <f t="shared" si="114"/>
        <v>3.789473684210526</v>
      </c>
      <c r="J1468" s="47"/>
      <c r="K1468" t="s">
        <v>232</v>
      </c>
      <c r="L1468" s="47"/>
      <c r="M1468" s="2">
        <v>475</v>
      </c>
    </row>
    <row r="1469" spans="2:13" ht="12.75">
      <c r="B1469" s="282">
        <v>1400</v>
      </c>
      <c r="C1469" s="22" t="s">
        <v>238</v>
      </c>
      <c r="D1469" s="22" t="s">
        <v>19</v>
      </c>
      <c r="E1469" s="22" t="s">
        <v>239</v>
      </c>
      <c r="F1469" s="241" t="s">
        <v>233</v>
      </c>
      <c r="G1469" s="40" t="s">
        <v>54</v>
      </c>
      <c r="H1469" s="7">
        <f t="shared" si="115"/>
        <v>-125850</v>
      </c>
      <c r="I1469" s="32">
        <f t="shared" si="114"/>
        <v>2.9473684210526314</v>
      </c>
      <c r="K1469" t="s">
        <v>232</v>
      </c>
      <c r="M1469" s="2">
        <v>475</v>
      </c>
    </row>
    <row r="1470" spans="2:13" ht="12.75">
      <c r="B1470" s="281">
        <v>1000</v>
      </c>
      <c r="C1470" s="1" t="s">
        <v>238</v>
      </c>
      <c r="D1470" s="1" t="s">
        <v>19</v>
      </c>
      <c r="E1470" s="1" t="s">
        <v>239</v>
      </c>
      <c r="F1470" s="78" t="s">
        <v>233</v>
      </c>
      <c r="G1470" s="37" t="s">
        <v>54</v>
      </c>
      <c r="H1470" s="7">
        <f t="shared" si="115"/>
        <v>-126850</v>
      </c>
      <c r="I1470" s="32">
        <f t="shared" si="114"/>
        <v>2.1052631578947367</v>
      </c>
      <c r="K1470" t="s">
        <v>232</v>
      </c>
      <c r="M1470" s="2">
        <v>475</v>
      </c>
    </row>
    <row r="1471" spans="2:13" ht="12.75">
      <c r="B1471" s="281">
        <v>1500</v>
      </c>
      <c r="C1471" s="1" t="s">
        <v>238</v>
      </c>
      <c r="D1471" s="1" t="s">
        <v>19</v>
      </c>
      <c r="E1471" s="1" t="s">
        <v>239</v>
      </c>
      <c r="F1471" s="78" t="s">
        <v>233</v>
      </c>
      <c r="G1471" s="37" t="s">
        <v>56</v>
      </c>
      <c r="H1471" s="7">
        <f t="shared" si="115"/>
        <v>-128350</v>
      </c>
      <c r="I1471" s="32">
        <f t="shared" si="114"/>
        <v>3.1578947368421053</v>
      </c>
      <c r="K1471" t="s">
        <v>232</v>
      </c>
      <c r="M1471" s="2">
        <v>475</v>
      </c>
    </row>
    <row r="1472" spans="2:13" ht="12.75">
      <c r="B1472" s="281">
        <v>1700</v>
      </c>
      <c r="C1472" s="1" t="s">
        <v>238</v>
      </c>
      <c r="D1472" s="1" t="s">
        <v>19</v>
      </c>
      <c r="E1472" s="1" t="s">
        <v>239</v>
      </c>
      <c r="F1472" s="78" t="s">
        <v>233</v>
      </c>
      <c r="G1472" s="37" t="s">
        <v>58</v>
      </c>
      <c r="H1472" s="7">
        <f t="shared" si="115"/>
        <v>-130050</v>
      </c>
      <c r="I1472" s="32">
        <f t="shared" si="114"/>
        <v>3.5789473684210527</v>
      </c>
      <c r="K1472" t="s">
        <v>232</v>
      </c>
      <c r="M1472" s="2">
        <v>475</v>
      </c>
    </row>
    <row r="1473" spans="2:13" ht="12.75">
      <c r="B1473" s="289">
        <v>1500</v>
      </c>
      <c r="C1473" s="92" t="s">
        <v>238</v>
      </c>
      <c r="D1473" s="92" t="s">
        <v>19</v>
      </c>
      <c r="E1473" s="92" t="s">
        <v>239</v>
      </c>
      <c r="F1473" s="266" t="s">
        <v>233</v>
      </c>
      <c r="G1473" s="37" t="s">
        <v>60</v>
      </c>
      <c r="H1473" s="7">
        <f t="shared" si="115"/>
        <v>-131550</v>
      </c>
      <c r="I1473" s="32">
        <f t="shared" si="114"/>
        <v>3.1578947368421053</v>
      </c>
      <c r="K1473" t="s">
        <v>232</v>
      </c>
      <c r="M1473" s="2">
        <v>475</v>
      </c>
    </row>
    <row r="1474" spans="2:13" ht="12.75">
      <c r="B1474" s="281">
        <v>1600</v>
      </c>
      <c r="C1474" s="1" t="s">
        <v>238</v>
      </c>
      <c r="D1474" s="1" t="s">
        <v>19</v>
      </c>
      <c r="E1474" s="1" t="s">
        <v>239</v>
      </c>
      <c r="F1474" s="78" t="s">
        <v>233</v>
      </c>
      <c r="G1474" s="37" t="s">
        <v>103</v>
      </c>
      <c r="H1474" s="7">
        <f t="shared" si="115"/>
        <v>-133150</v>
      </c>
      <c r="I1474" s="32">
        <f t="shared" si="114"/>
        <v>3.3684210526315788</v>
      </c>
      <c r="K1474" t="s">
        <v>232</v>
      </c>
      <c r="M1474" s="2">
        <v>475</v>
      </c>
    </row>
    <row r="1475" spans="2:13" ht="12.75">
      <c r="B1475" s="282">
        <v>1400</v>
      </c>
      <c r="C1475" s="1" t="s">
        <v>238</v>
      </c>
      <c r="D1475" s="1" t="s">
        <v>19</v>
      </c>
      <c r="E1475" s="1" t="s">
        <v>239</v>
      </c>
      <c r="F1475" s="78" t="s">
        <v>233</v>
      </c>
      <c r="G1475" s="37" t="s">
        <v>62</v>
      </c>
      <c r="H1475" s="7">
        <f t="shared" si="115"/>
        <v>-134550</v>
      </c>
      <c r="I1475" s="32">
        <f t="shared" si="114"/>
        <v>2.9473684210526314</v>
      </c>
      <c r="K1475" t="s">
        <v>232</v>
      </c>
      <c r="M1475" s="2">
        <v>475</v>
      </c>
    </row>
    <row r="1476" spans="1:13" ht="12.75">
      <c r="A1476" s="22"/>
      <c r="B1476" s="281">
        <v>1500</v>
      </c>
      <c r="C1476" s="1" t="s">
        <v>238</v>
      </c>
      <c r="D1476" s="1" t="s">
        <v>19</v>
      </c>
      <c r="E1476" s="1" t="s">
        <v>239</v>
      </c>
      <c r="F1476" s="78" t="s">
        <v>233</v>
      </c>
      <c r="G1476" s="37" t="s">
        <v>64</v>
      </c>
      <c r="H1476" s="7">
        <f t="shared" si="115"/>
        <v>-136050</v>
      </c>
      <c r="I1476" s="32">
        <f t="shared" si="114"/>
        <v>3.1578947368421053</v>
      </c>
      <c r="J1476" s="25"/>
      <c r="K1476" t="s">
        <v>232</v>
      </c>
      <c r="L1476" s="25"/>
      <c r="M1476" s="2">
        <v>475</v>
      </c>
    </row>
    <row r="1477" spans="1:13" ht="12.75">
      <c r="A1477" s="22"/>
      <c r="B1477" s="281">
        <v>1700</v>
      </c>
      <c r="C1477" s="1" t="s">
        <v>238</v>
      </c>
      <c r="D1477" s="1" t="s">
        <v>19</v>
      </c>
      <c r="E1477" s="1" t="s">
        <v>239</v>
      </c>
      <c r="F1477" s="78" t="s">
        <v>233</v>
      </c>
      <c r="G1477" s="37" t="s">
        <v>70</v>
      </c>
      <c r="H1477" s="7">
        <f t="shared" si="115"/>
        <v>-137750</v>
      </c>
      <c r="I1477" s="32">
        <f t="shared" si="114"/>
        <v>3.5789473684210527</v>
      </c>
      <c r="J1477" s="25"/>
      <c r="K1477" t="s">
        <v>232</v>
      </c>
      <c r="L1477" s="25"/>
      <c r="M1477" s="2">
        <v>475</v>
      </c>
    </row>
    <row r="1478" spans="1:13" ht="12.75">
      <c r="A1478" s="22"/>
      <c r="B1478" s="281">
        <v>1600</v>
      </c>
      <c r="C1478" s="1" t="s">
        <v>238</v>
      </c>
      <c r="D1478" s="1" t="s">
        <v>19</v>
      </c>
      <c r="E1478" s="1" t="s">
        <v>239</v>
      </c>
      <c r="F1478" s="78" t="s">
        <v>233</v>
      </c>
      <c r="G1478" s="37" t="s">
        <v>72</v>
      </c>
      <c r="H1478" s="7">
        <f t="shared" si="115"/>
        <v>-139350</v>
      </c>
      <c r="I1478" s="32">
        <f t="shared" si="114"/>
        <v>3.3684210526315788</v>
      </c>
      <c r="J1478" s="25"/>
      <c r="K1478" t="s">
        <v>232</v>
      </c>
      <c r="L1478" s="25"/>
      <c r="M1478" s="2">
        <v>475</v>
      </c>
    </row>
    <row r="1479" spans="1:13" ht="12.75">
      <c r="A1479" s="22"/>
      <c r="B1479" s="281">
        <v>1000</v>
      </c>
      <c r="C1479" s="1" t="s">
        <v>238</v>
      </c>
      <c r="D1479" s="1" t="s">
        <v>19</v>
      </c>
      <c r="E1479" s="1" t="s">
        <v>239</v>
      </c>
      <c r="F1479" s="78" t="s">
        <v>233</v>
      </c>
      <c r="G1479" s="37" t="s">
        <v>74</v>
      </c>
      <c r="H1479" s="7">
        <f t="shared" si="115"/>
        <v>-140350</v>
      </c>
      <c r="I1479" s="32">
        <f t="shared" si="114"/>
        <v>2.1052631578947367</v>
      </c>
      <c r="J1479" s="25"/>
      <c r="K1479" t="s">
        <v>232</v>
      </c>
      <c r="L1479" s="25"/>
      <c r="M1479" s="2">
        <v>475</v>
      </c>
    </row>
    <row r="1480" spans="1:13" ht="12.75">
      <c r="A1480" s="22"/>
      <c r="B1480" s="281">
        <v>1200</v>
      </c>
      <c r="C1480" s="1" t="s">
        <v>238</v>
      </c>
      <c r="D1480" s="1" t="s">
        <v>19</v>
      </c>
      <c r="E1480" s="1" t="s">
        <v>239</v>
      </c>
      <c r="F1480" s="78" t="s">
        <v>233</v>
      </c>
      <c r="G1480" s="37" t="s">
        <v>76</v>
      </c>
      <c r="H1480" s="7">
        <f t="shared" si="115"/>
        <v>-141550</v>
      </c>
      <c r="I1480" s="32">
        <f t="shared" si="114"/>
        <v>2.526315789473684</v>
      </c>
      <c r="J1480" s="25"/>
      <c r="K1480" t="s">
        <v>232</v>
      </c>
      <c r="L1480" s="25"/>
      <c r="M1480" s="2">
        <v>475</v>
      </c>
    </row>
    <row r="1481" spans="2:13" ht="12.75">
      <c r="B1481" s="281">
        <v>1600</v>
      </c>
      <c r="C1481" s="1" t="s">
        <v>238</v>
      </c>
      <c r="D1481" s="1" t="s">
        <v>19</v>
      </c>
      <c r="E1481" s="1" t="s">
        <v>239</v>
      </c>
      <c r="F1481" s="78" t="s">
        <v>233</v>
      </c>
      <c r="G1481" s="37" t="s">
        <v>78</v>
      </c>
      <c r="H1481" s="7">
        <f t="shared" si="115"/>
        <v>-143150</v>
      </c>
      <c r="I1481" s="32">
        <f t="shared" si="114"/>
        <v>3.3684210526315788</v>
      </c>
      <c r="K1481" t="s">
        <v>232</v>
      </c>
      <c r="M1481" s="2">
        <v>475</v>
      </c>
    </row>
    <row r="1482" spans="2:13" ht="12.75">
      <c r="B1482" s="281">
        <v>1400</v>
      </c>
      <c r="C1482" s="1" t="s">
        <v>238</v>
      </c>
      <c r="D1482" s="1" t="s">
        <v>19</v>
      </c>
      <c r="E1482" s="1" t="s">
        <v>239</v>
      </c>
      <c r="F1482" s="78" t="s">
        <v>233</v>
      </c>
      <c r="G1482" s="37" t="s">
        <v>80</v>
      </c>
      <c r="H1482" s="7">
        <f t="shared" si="115"/>
        <v>-144550</v>
      </c>
      <c r="I1482" s="32">
        <f t="shared" si="114"/>
        <v>2.9473684210526314</v>
      </c>
      <c r="K1482" t="s">
        <v>232</v>
      </c>
      <c r="M1482" s="2">
        <v>475</v>
      </c>
    </row>
    <row r="1483" spans="2:13" ht="12.75">
      <c r="B1483" s="281">
        <v>1600</v>
      </c>
      <c r="C1483" s="1" t="s">
        <v>238</v>
      </c>
      <c r="D1483" s="1" t="s">
        <v>19</v>
      </c>
      <c r="E1483" s="1" t="s">
        <v>239</v>
      </c>
      <c r="F1483" s="78" t="s">
        <v>233</v>
      </c>
      <c r="G1483" s="37" t="s">
        <v>82</v>
      </c>
      <c r="H1483" s="7">
        <f t="shared" si="115"/>
        <v>-146150</v>
      </c>
      <c r="I1483" s="32">
        <f t="shared" si="114"/>
        <v>3.3684210526315788</v>
      </c>
      <c r="K1483" t="s">
        <v>232</v>
      </c>
      <c r="M1483" s="2">
        <v>475</v>
      </c>
    </row>
    <row r="1484" spans="2:13" ht="12.75">
      <c r="B1484" s="281">
        <v>1450</v>
      </c>
      <c r="C1484" s="1" t="s">
        <v>238</v>
      </c>
      <c r="D1484" s="1" t="s">
        <v>19</v>
      </c>
      <c r="E1484" s="1" t="s">
        <v>239</v>
      </c>
      <c r="F1484" s="78" t="s">
        <v>233</v>
      </c>
      <c r="G1484" s="37" t="s">
        <v>84</v>
      </c>
      <c r="H1484" s="7">
        <f t="shared" si="115"/>
        <v>-147600</v>
      </c>
      <c r="I1484" s="32">
        <f t="shared" si="114"/>
        <v>3.0526315789473686</v>
      </c>
      <c r="K1484" t="s">
        <v>232</v>
      </c>
      <c r="M1484" s="2">
        <v>475</v>
      </c>
    </row>
    <row r="1485" spans="2:13" ht="12.75">
      <c r="B1485" s="281">
        <v>1200</v>
      </c>
      <c r="C1485" s="1" t="s">
        <v>238</v>
      </c>
      <c r="D1485" s="1" t="s">
        <v>19</v>
      </c>
      <c r="E1485" s="1" t="s">
        <v>239</v>
      </c>
      <c r="F1485" s="78" t="s">
        <v>233</v>
      </c>
      <c r="G1485" s="37" t="s">
        <v>86</v>
      </c>
      <c r="H1485" s="7">
        <f t="shared" si="115"/>
        <v>-148800</v>
      </c>
      <c r="I1485" s="32">
        <f t="shared" si="114"/>
        <v>2.526315789473684</v>
      </c>
      <c r="K1485" t="s">
        <v>232</v>
      </c>
      <c r="M1485" s="2">
        <v>475</v>
      </c>
    </row>
    <row r="1486" spans="1:13" s="83" customFormat="1" ht="12.75">
      <c r="A1486" s="21"/>
      <c r="B1486" s="283">
        <f>SUM(B1372:B1485)</f>
        <v>148800</v>
      </c>
      <c r="C1486" s="21" t="s">
        <v>239</v>
      </c>
      <c r="D1486" s="21"/>
      <c r="E1486" s="21"/>
      <c r="F1486" s="256"/>
      <c r="G1486" s="28"/>
      <c r="H1486" s="81">
        <v>0</v>
      </c>
      <c r="I1486" s="82">
        <f t="shared" si="114"/>
        <v>313.2631578947368</v>
      </c>
      <c r="M1486" s="2">
        <v>475</v>
      </c>
    </row>
    <row r="1487" spans="2:13" ht="12.75">
      <c r="B1487" s="281"/>
      <c r="H1487" s="7">
        <f aca="true" t="shared" si="116" ref="H1487:H1514">H1486-B1487</f>
        <v>0</v>
      </c>
      <c r="I1487" s="32">
        <f t="shared" si="114"/>
        <v>0</v>
      </c>
      <c r="M1487" s="2">
        <v>475</v>
      </c>
    </row>
    <row r="1488" spans="2:13" ht="12.75">
      <c r="B1488" s="281"/>
      <c r="H1488" s="7">
        <f t="shared" si="116"/>
        <v>0</v>
      </c>
      <c r="I1488" s="32">
        <f t="shared" si="114"/>
        <v>0</v>
      </c>
      <c r="M1488" s="2">
        <v>475</v>
      </c>
    </row>
    <row r="1489" spans="2:13" ht="12.75">
      <c r="B1489" s="282">
        <v>5000</v>
      </c>
      <c r="C1489" s="22" t="s">
        <v>241</v>
      </c>
      <c r="D1489" s="22" t="s">
        <v>19</v>
      </c>
      <c r="E1489" s="22" t="s">
        <v>178</v>
      </c>
      <c r="F1489" s="103" t="s">
        <v>242</v>
      </c>
      <c r="G1489" s="40" t="s">
        <v>89</v>
      </c>
      <c r="H1489" s="7">
        <f t="shared" si="116"/>
        <v>-5000</v>
      </c>
      <c r="I1489" s="32">
        <f t="shared" si="114"/>
        <v>10.526315789473685</v>
      </c>
      <c r="K1489" t="s">
        <v>180</v>
      </c>
      <c r="M1489" s="2">
        <v>475</v>
      </c>
    </row>
    <row r="1490" spans="1:13" ht="12.75">
      <c r="A1490" s="22"/>
      <c r="B1490" s="282">
        <v>5000</v>
      </c>
      <c r="C1490" s="22" t="s">
        <v>241</v>
      </c>
      <c r="D1490" s="22" t="s">
        <v>19</v>
      </c>
      <c r="E1490" s="22" t="s">
        <v>178</v>
      </c>
      <c r="F1490" s="263" t="s">
        <v>242</v>
      </c>
      <c r="G1490" s="40" t="s">
        <v>35</v>
      </c>
      <c r="H1490" s="7">
        <f t="shared" si="116"/>
        <v>-10000</v>
      </c>
      <c r="I1490" s="32">
        <f t="shared" si="114"/>
        <v>10.526315789473685</v>
      </c>
      <c r="J1490" s="25"/>
      <c r="K1490" s="25" t="s">
        <v>180</v>
      </c>
      <c r="L1490" s="25"/>
      <c r="M1490" s="2">
        <v>475</v>
      </c>
    </row>
    <row r="1491" spans="1:13" ht="12.75">
      <c r="A1491" s="22"/>
      <c r="B1491" s="282">
        <v>5000</v>
      </c>
      <c r="C1491" s="22" t="s">
        <v>241</v>
      </c>
      <c r="D1491" s="22" t="s">
        <v>19</v>
      </c>
      <c r="E1491" s="22" t="s">
        <v>178</v>
      </c>
      <c r="F1491" s="263" t="s">
        <v>243</v>
      </c>
      <c r="G1491" s="40" t="s">
        <v>56</v>
      </c>
      <c r="H1491" s="7">
        <f t="shared" si="116"/>
        <v>-15000</v>
      </c>
      <c r="I1491" s="32">
        <f t="shared" si="114"/>
        <v>10.526315789473685</v>
      </c>
      <c r="J1491" s="25"/>
      <c r="K1491" s="25" t="s">
        <v>180</v>
      </c>
      <c r="L1491" s="25"/>
      <c r="M1491" s="2">
        <v>475</v>
      </c>
    </row>
    <row r="1492" spans="1:13" ht="12.75">
      <c r="A1492" s="22"/>
      <c r="B1492" s="282">
        <v>5000</v>
      </c>
      <c r="C1492" s="22" t="s">
        <v>241</v>
      </c>
      <c r="D1492" s="22" t="s">
        <v>19</v>
      </c>
      <c r="E1492" s="22" t="s">
        <v>178</v>
      </c>
      <c r="F1492" s="263" t="s">
        <v>244</v>
      </c>
      <c r="G1492" s="40" t="s">
        <v>103</v>
      </c>
      <c r="H1492" s="7">
        <f t="shared" si="116"/>
        <v>-20000</v>
      </c>
      <c r="I1492" s="32">
        <f t="shared" si="114"/>
        <v>10.526315789473685</v>
      </c>
      <c r="J1492" s="25"/>
      <c r="K1492" s="25" t="s">
        <v>180</v>
      </c>
      <c r="L1492" s="25"/>
      <c r="M1492" s="2">
        <v>475</v>
      </c>
    </row>
    <row r="1493" spans="1:13" ht="12.75">
      <c r="A1493" s="22"/>
      <c r="B1493" s="282">
        <v>5000</v>
      </c>
      <c r="C1493" s="22" t="s">
        <v>241</v>
      </c>
      <c r="D1493" s="22" t="s">
        <v>19</v>
      </c>
      <c r="E1493" s="22" t="s">
        <v>178</v>
      </c>
      <c r="F1493" s="263" t="s">
        <v>245</v>
      </c>
      <c r="G1493" s="40" t="s">
        <v>74</v>
      </c>
      <c r="H1493" s="7">
        <f t="shared" si="116"/>
        <v>-25000</v>
      </c>
      <c r="I1493" s="32">
        <f t="shared" si="114"/>
        <v>10.526315789473685</v>
      </c>
      <c r="J1493" s="25"/>
      <c r="K1493" s="25" t="s">
        <v>180</v>
      </c>
      <c r="L1493" s="25"/>
      <c r="M1493" s="2">
        <v>475</v>
      </c>
    </row>
    <row r="1494" spans="1:13" ht="12.75">
      <c r="A1494" s="22"/>
      <c r="B1494" s="282">
        <v>5000</v>
      </c>
      <c r="C1494" s="22" t="s">
        <v>241</v>
      </c>
      <c r="D1494" s="22" t="s">
        <v>19</v>
      </c>
      <c r="E1494" s="22" t="s">
        <v>178</v>
      </c>
      <c r="F1494" s="263" t="s">
        <v>246</v>
      </c>
      <c r="G1494" s="40" t="s">
        <v>198</v>
      </c>
      <c r="H1494" s="7">
        <f t="shared" si="116"/>
        <v>-30000</v>
      </c>
      <c r="I1494" s="32">
        <f t="shared" si="114"/>
        <v>10.526315789473685</v>
      </c>
      <c r="J1494" s="25"/>
      <c r="K1494" s="25" t="s">
        <v>180</v>
      </c>
      <c r="L1494" s="25"/>
      <c r="M1494" s="2">
        <v>475</v>
      </c>
    </row>
    <row r="1495" spans="1:13" ht="12.75">
      <c r="A1495" s="22"/>
      <c r="B1495" s="286">
        <v>5000</v>
      </c>
      <c r="C1495" s="79" t="s">
        <v>241</v>
      </c>
      <c r="D1495" s="79" t="s">
        <v>19</v>
      </c>
      <c r="E1495" s="79" t="s">
        <v>202</v>
      </c>
      <c r="F1495" s="253" t="s">
        <v>176</v>
      </c>
      <c r="G1495" s="80" t="s">
        <v>54</v>
      </c>
      <c r="H1495" s="7">
        <f t="shared" si="116"/>
        <v>-35000</v>
      </c>
      <c r="I1495" s="32">
        <f t="shared" si="114"/>
        <v>10.526315789473685</v>
      </c>
      <c r="J1495" s="25"/>
      <c r="K1495" s="25" t="s">
        <v>140</v>
      </c>
      <c r="L1495" s="25"/>
      <c r="M1495" s="2">
        <v>475</v>
      </c>
    </row>
    <row r="1496" spans="1:13" s="25" customFormat="1" ht="12.75">
      <c r="A1496" s="22"/>
      <c r="B1496" s="286">
        <v>7000</v>
      </c>
      <c r="C1496" s="79" t="s">
        <v>241</v>
      </c>
      <c r="D1496" s="79" t="s">
        <v>19</v>
      </c>
      <c r="E1496" s="79" t="s">
        <v>202</v>
      </c>
      <c r="F1496" s="253" t="s">
        <v>1178</v>
      </c>
      <c r="G1496" s="80" t="s">
        <v>56</v>
      </c>
      <c r="H1496" s="39">
        <f t="shared" si="116"/>
        <v>-42000</v>
      </c>
      <c r="I1496" s="174">
        <f t="shared" si="114"/>
        <v>14.736842105263158</v>
      </c>
      <c r="J1496" s="48"/>
      <c r="K1496" s="25" t="s">
        <v>140</v>
      </c>
      <c r="L1496" s="48"/>
      <c r="M1496" s="50">
        <v>475</v>
      </c>
    </row>
    <row r="1497" spans="1:13" ht="12.75">
      <c r="A1497" s="22"/>
      <c r="B1497" s="287">
        <v>7000</v>
      </c>
      <c r="C1497" s="86" t="s">
        <v>241</v>
      </c>
      <c r="D1497" s="86" t="s">
        <v>19</v>
      </c>
      <c r="E1497" s="86" t="s">
        <v>202</v>
      </c>
      <c r="F1497" s="262" t="s">
        <v>247</v>
      </c>
      <c r="G1497" s="87" t="s">
        <v>70</v>
      </c>
      <c r="H1497" s="7">
        <f t="shared" si="116"/>
        <v>-49000</v>
      </c>
      <c r="I1497" s="32">
        <f t="shared" si="114"/>
        <v>14.736842105263158</v>
      </c>
      <c r="J1497" s="25"/>
      <c r="K1497" s="25" t="s">
        <v>140</v>
      </c>
      <c r="L1497" s="25"/>
      <c r="M1497" s="2">
        <v>475</v>
      </c>
    </row>
    <row r="1498" spans="1:13" ht="12.75">
      <c r="A1498" s="22"/>
      <c r="B1498" s="286">
        <v>5000</v>
      </c>
      <c r="C1498" s="86" t="s">
        <v>241</v>
      </c>
      <c r="D1498" s="86" t="s">
        <v>19</v>
      </c>
      <c r="E1498" s="86" t="s">
        <v>202</v>
      </c>
      <c r="F1498" s="262" t="s">
        <v>248</v>
      </c>
      <c r="G1498" s="87" t="s">
        <v>80</v>
      </c>
      <c r="H1498" s="7">
        <f t="shared" si="116"/>
        <v>-54000</v>
      </c>
      <c r="I1498" s="32">
        <f t="shared" si="114"/>
        <v>10.526315789473685</v>
      </c>
      <c r="J1498" s="25"/>
      <c r="K1498" s="25" t="s">
        <v>140</v>
      </c>
      <c r="L1498" s="25"/>
      <c r="M1498" s="2">
        <v>475</v>
      </c>
    </row>
    <row r="1499" spans="1:13" ht="12.75">
      <c r="A1499" s="22"/>
      <c r="B1499" s="287">
        <v>5000</v>
      </c>
      <c r="C1499" s="86" t="s">
        <v>241</v>
      </c>
      <c r="D1499" s="86" t="s">
        <v>19</v>
      </c>
      <c r="E1499" s="86" t="s">
        <v>202</v>
      </c>
      <c r="F1499" s="262" t="s">
        <v>249</v>
      </c>
      <c r="G1499" s="87" t="s">
        <v>200</v>
      </c>
      <c r="H1499" s="7">
        <f t="shared" si="116"/>
        <v>-59000</v>
      </c>
      <c r="I1499" s="32">
        <f t="shared" si="114"/>
        <v>10.526315789473685</v>
      </c>
      <c r="J1499" s="25"/>
      <c r="K1499" s="25" t="s">
        <v>140</v>
      </c>
      <c r="L1499" s="25"/>
      <c r="M1499" s="2">
        <v>475</v>
      </c>
    </row>
    <row r="1500" spans="1:13" ht="12.75">
      <c r="A1500" s="22"/>
      <c r="B1500" s="281">
        <v>5000</v>
      </c>
      <c r="C1500" s="1" t="s">
        <v>241</v>
      </c>
      <c r="D1500" s="1" t="s">
        <v>19</v>
      </c>
      <c r="E1500" s="1" t="s">
        <v>178</v>
      </c>
      <c r="F1500" s="103" t="s">
        <v>250</v>
      </c>
      <c r="G1500" s="37" t="s">
        <v>37</v>
      </c>
      <c r="H1500" s="7">
        <f t="shared" si="116"/>
        <v>-64000</v>
      </c>
      <c r="I1500" s="32">
        <f t="shared" si="114"/>
        <v>10.526315789473685</v>
      </c>
      <c r="J1500" s="25"/>
      <c r="K1500" t="s">
        <v>217</v>
      </c>
      <c r="L1500" s="25"/>
      <c r="M1500" s="2">
        <v>475</v>
      </c>
    </row>
    <row r="1501" spans="1:13" ht="12.75">
      <c r="A1501" s="22"/>
      <c r="B1501" s="281">
        <v>5000</v>
      </c>
      <c r="C1501" s="1" t="s">
        <v>241</v>
      </c>
      <c r="D1501" s="1" t="s">
        <v>19</v>
      </c>
      <c r="E1501" s="1" t="s">
        <v>178</v>
      </c>
      <c r="F1501" s="103" t="s">
        <v>251</v>
      </c>
      <c r="G1501" s="37" t="s">
        <v>39</v>
      </c>
      <c r="H1501" s="7">
        <f t="shared" si="116"/>
        <v>-69000</v>
      </c>
      <c r="I1501" s="32">
        <f t="shared" si="114"/>
        <v>10.526315789473685</v>
      </c>
      <c r="J1501" s="25"/>
      <c r="K1501" t="s">
        <v>217</v>
      </c>
      <c r="L1501" s="25"/>
      <c r="M1501" s="2">
        <v>475</v>
      </c>
    </row>
    <row r="1502" spans="1:13" ht="12.75">
      <c r="A1502" s="22"/>
      <c r="B1502" s="281">
        <v>5000</v>
      </c>
      <c r="C1502" s="1" t="s">
        <v>241</v>
      </c>
      <c r="D1502" s="1" t="s">
        <v>19</v>
      </c>
      <c r="E1502" s="1" t="s">
        <v>178</v>
      </c>
      <c r="F1502" s="103" t="s">
        <v>252</v>
      </c>
      <c r="G1502" s="37" t="s">
        <v>41</v>
      </c>
      <c r="H1502" s="7">
        <f t="shared" si="116"/>
        <v>-74000</v>
      </c>
      <c r="I1502" s="32">
        <f t="shared" si="114"/>
        <v>10.526315789473685</v>
      </c>
      <c r="J1502" s="25"/>
      <c r="K1502" t="s">
        <v>217</v>
      </c>
      <c r="L1502" s="25"/>
      <c r="M1502" s="2">
        <v>475</v>
      </c>
    </row>
    <row r="1503" spans="1:13" ht="12.75">
      <c r="A1503" s="22"/>
      <c r="B1503" s="281">
        <v>5000</v>
      </c>
      <c r="C1503" s="1" t="s">
        <v>241</v>
      </c>
      <c r="D1503" s="1" t="s">
        <v>19</v>
      </c>
      <c r="E1503" s="1" t="s">
        <v>178</v>
      </c>
      <c r="F1503" s="103" t="s">
        <v>253</v>
      </c>
      <c r="G1503" s="37" t="s">
        <v>49</v>
      </c>
      <c r="H1503" s="7">
        <f t="shared" si="116"/>
        <v>-79000</v>
      </c>
      <c r="I1503" s="32">
        <f t="shared" si="114"/>
        <v>10.526315789473685</v>
      </c>
      <c r="J1503" s="25"/>
      <c r="K1503" t="s">
        <v>217</v>
      </c>
      <c r="L1503" s="25"/>
      <c r="M1503" s="2">
        <v>475</v>
      </c>
    </row>
    <row r="1504" spans="1:13" ht="12.75">
      <c r="A1504" s="22"/>
      <c r="B1504" s="281">
        <v>5000</v>
      </c>
      <c r="C1504" s="1" t="s">
        <v>241</v>
      </c>
      <c r="D1504" s="1" t="s">
        <v>19</v>
      </c>
      <c r="E1504" s="1" t="s">
        <v>178</v>
      </c>
      <c r="F1504" s="103" t="s">
        <v>254</v>
      </c>
      <c r="G1504" s="37" t="s">
        <v>52</v>
      </c>
      <c r="H1504" s="7">
        <f t="shared" si="116"/>
        <v>-84000</v>
      </c>
      <c r="I1504" s="32">
        <f t="shared" si="114"/>
        <v>10.526315789473685</v>
      </c>
      <c r="J1504" s="25"/>
      <c r="K1504" t="s">
        <v>217</v>
      </c>
      <c r="L1504" s="25"/>
      <c r="M1504" s="2">
        <v>475</v>
      </c>
    </row>
    <row r="1505" spans="1:13" ht="12.75">
      <c r="A1505" s="22"/>
      <c r="B1505" s="281">
        <v>5000</v>
      </c>
      <c r="C1505" s="1" t="s">
        <v>241</v>
      </c>
      <c r="D1505" s="1" t="s">
        <v>19</v>
      </c>
      <c r="E1505" s="1" t="s">
        <v>178</v>
      </c>
      <c r="F1505" s="103" t="s">
        <v>255</v>
      </c>
      <c r="G1505" s="37" t="s">
        <v>76</v>
      </c>
      <c r="H1505" s="7">
        <f t="shared" si="116"/>
        <v>-89000</v>
      </c>
      <c r="I1505" s="32">
        <f t="shared" si="114"/>
        <v>10.526315789473685</v>
      </c>
      <c r="J1505" s="25"/>
      <c r="K1505" t="s">
        <v>217</v>
      </c>
      <c r="L1505" s="25"/>
      <c r="M1505" s="2">
        <v>475</v>
      </c>
    </row>
    <row r="1506" spans="1:13" ht="12.75">
      <c r="A1506" s="22"/>
      <c r="B1506" s="281">
        <v>5000</v>
      </c>
      <c r="C1506" s="1" t="s">
        <v>241</v>
      </c>
      <c r="D1506" s="1" t="s">
        <v>19</v>
      </c>
      <c r="E1506" s="1" t="s">
        <v>178</v>
      </c>
      <c r="F1506" s="103" t="s">
        <v>255</v>
      </c>
      <c r="G1506" s="37" t="s">
        <v>78</v>
      </c>
      <c r="H1506" s="7">
        <f t="shared" si="116"/>
        <v>-94000</v>
      </c>
      <c r="I1506" s="32">
        <f t="shared" si="114"/>
        <v>10.526315789473685</v>
      </c>
      <c r="J1506" s="25"/>
      <c r="K1506" t="s">
        <v>217</v>
      </c>
      <c r="L1506" s="25"/>
      <c r="M1506" s="2">
        <v>475</v>
      </c>
    </row>
    <row r="1507" spans="1:13" ht="12.75">
      <c r="A1507" s="22"/>
      <c r="B1507" s="281">
        <v>5000</v>
      </c>
      <c r="C1507" s="1" t="s">
        <v>241</v>
      </c>
      <c r="D1507" s="1" t="s">
        <v>19</v>
      </c>
      <c r="E1507" s="1" t="s">
        <v>178</v>
      </c>
      <c r="F1507" s="103" t="s">
        <v>255</v>
      </c>
      <c r="G1507" s="37" t="s">
        <v>80</v>
      </c>
      <c r="H1507" s="7">
        <f t="shared" si="116"/>
        <v>-99000</v>
      </c>
      <c r="I1507" s="32">
        <f t="shared" si="114"/>
        <v>10.526315789473685</v>
      </c>
      <c r="J1507" s="25"/>
      <c r="K1507" t="s">
        <v>217</v>
      </c>
      <c r="L1507" s="25"/>
      <c r="M1507" s="2">
        <v>475</v>
      </c>
    </row>
    <row r="1508" spans="2:13" ht="12.75">
      <c r="B1508" s="282">
        <v>5000</v>
      </c>
      <c r="C1508" s="22" t="s">
        <v>241</v>
      </c>
      <c r="D1508" s="22" t="s">
        <v>19</v>
      </c>
      <c r="E1508" s="22" t="s">
        <v>178</v>
      </c>
      <c r="F1508" s="263" t="s">
        <v>256</v>
      </c>
      <c r="G1508" s="40" t="s">
        <v>41</v>
      </c>
      <c r="H1508" s="7">
        <f t="shared" si="116"/>
        <v>-104000</v>
      </c>
      <c r="I1508" s="32">
        <f t="shared" si="114"/>
        <v>10.526315789473685</v>
      </c>
      <c r="K1508" t="s">
        <v>232</v>
      </c>
      <c r="M1508" s="2">
        <v>475</v>
      </c>
    </row>
    <row r="1509" spans="2:13" ht="12.75">
      <c r="B1509" s="282">
        <v>5000</v>
      </c>
      <c r="C1509" s="22" t="s">
        <v>241</v>
      </c>
      <c r="D1509" s="22" t="s">
        <v>19</v>
      </c>
      <c r="E1509" s="22" t="s">
        <v>178</v>
      </c>
      <c r="F1509" s="241" t="s">
        <v>233</v>
      </c>
      <c r="G1509" s="40" t="s">
        <v>54</v>
      </c>
      <c r="H1509" s="7">
        <f t="shared" si="116"/>
        <v>-109000</v>
      </c>
      <c r="I1509" s="32">
        <f t="shared" si="114"/>
        <v>10.526315789473685</v>
      </c>
      <c r="K1509" t="s">
        <v>232</v>
      </c>
      <c r="M1509" s="2">
        <v>475</v>
      </c>
    </row>
    <row r="1510" spans="2:13" ht="12.75">
      <c r="B1510" s="281">
        <v>7000</v>
      </c>
      <c r="C1510" s="1" t="s">
        <v>241</v>
      </c>
      <c r="D1510" s="1" t="s">
        <v>19</v>
      </c>
      <c r="E1510" s="1" t="s">
        <v>178</v>
      </c>
      <c r="F1510" s="263" t="s">
        <v>698</v>
      </c>
      <c r="G1510" s="37" t="s">
        <v>56</v>
      </c>
      <c r="H1510" s="7">
        <f t="shared" si="116"/>
        <v>-116000</v>
      </c>
      <c r="I1510" s="32">
        <f t="shared" si="114"/>
        <v>14.736842105263158</v>
      </c>
      <c r="K1510" t="s">
        <v>232</v>
      </c>
      <c r="M1510" s="2">
        <v>475</v>
      </c>
    </row>
    <row r="1511" spans="1:13" ht="12.75">
      <c r="A1511" s="22"/>
      <c r="B1511" s="281">
        <v>7000</v>
      </c>
      <c r="C1511" s="1" t="s">
        <v>241</v>
      </c>
      <c r="D1511" s="1" t="s">
        <v>19</v>
      </c>
      <c r="E1511" s="1" t="s">
        <v>178</v>
      </c>
      <c r="F1511" s="103" t="s">
        <v>257</v>
      </c>
      <c r="G1511" s="37" t="s">
        <v>58</v>
      </c>
      <c r="H1511" s="7">
        <f t="shared" si="116"/>
        <v>-123000</v>
      </c>
      <c r="I1511" s="32">
        <f t="shared" si="114"/>
        <v>14.736842105263158</v>
      </c>
      <c r="J1511" s="25"/>
      <c r="K1511" t="s">
        <v>232</v>
      </c>
      <c r="L1511" s="25"/>
      <c r="M1511" s="2">
        <v>475</v>
      </c>
    </row>
    <row r="1512" spans="2:13" ht="12.75">
      <c r="B1512" s="281">
        <v>7000</v>
      </c>
      <c r="C1512" s="93" t="s">
        <v>241</v>
      </c>
      <c r="D1512" s="93" t="s">
        <v>19</v>
      </c>
      <c r="E1512" s="93" t="s">
        <v>178</v>
      </c>
      <c r="F1512" s="267" t="s">
        <v>258</v>
      </c>
      <c r="G1512" s="94" t="s">
        <v>60</v>
      </c>
      <c r="H1512" s="7">
        <f t="shared" si="116"/>
        <v>-130000</v>
      </c>
      <c r="I1512" s="32">
        <f aca="true" t="shared" si="117" ref="I1512:I1575">+B1512/M1512</f>
        <v>14.736842105263158</v>
      </c>
      <c r="K1512" t="s">
        <v>232</v>
      </c>
      <c r="M1512" s="2">
        <v>475</v>
      </c>
    </row>
    <row r="1513" spans="2:13" ht="12.75">
      <c r="B1513" s="281">
        <v>7000</v>
      </c>
      <c r="C1513" s="1" t="s">
        <v>241</v>
      </c>
      <c r="D1513" s="1" t="s">
        <v>19</v>
      </c>
      <c r="E1513" s="1" t="s">
        <v>178</v>
      </c>
      <c r="F1513" s="103" t="s">
        <v>259</v>
      </c>
      <c r="G1513" s="37" t="s">
        <v>103</v>
      </c>
      <c r="H1513" s="7">
        <f t="shared" si="116"/>
        <v>-137000</v>
      </c>
      <c r="I1513" s="32">
        <f t="shared" si="117"/>
        <v>14.736842105263158</v>
      </c>
      <c r="K1513" t="s">
        <v>232</v>
      </c>
      <c r="M1513" s="2">
        <v>475</v>
      </c>
    </row>
    <row r="1514" spans="1:13" ht="12.75">
      <c r="A1514" s="22"/>
      <c r="B1514" s="281">
        <v>7000</v>
      </c>
      <c r="C1514" s="1" t="s">
        <v>241</v>
      </c>
      <c r="D1514" s="1" t="s">
        <v>19</v>
      </c>
      <c r="E1514" s="1" t="s">
        <v>178</v>
      </c>
      <c r="F1514" s="263" t="s">
        <v>260</v>
      </c>
      <c r="G1514" s="37" t="s">
        <v>62</v>
      </c>
      <c r="H1514" s="7">
        <f t="shared" si="116"/>
        <v>-144000</v>
      </c>
      <c r="I1514" s="32">
        <f t="shared" si="117"/>
        <v>14.736842105263158</v>
      </c>
      <c r="K1514" t="s">
        <v>232</v>
      </c>
      <c r="L1514" s="25"/>
      <c r="M1514" s="2">
        <v>475</v>
      </c>
    </row>
    <row r="1515" spans="1:13" s="83" customFormat="1" ht="12.75">
      <c r="A1515" s="21"/>
      <c r="B1515" s="283">
        <f>SUM(B1489:B1514)</f>
        <v>144000</v>
      </c>
      <c r="C1515" s="21" t="s">
        <v>241</v>
      </c>
      <c r="D1515" s="21"/>
      <c r="E1515" s="21"/>
      <c r="F1515" s="256"/>
      <c r="G1515" s="28"/>
      <c r="H1515" s="81">
        <v>0</v>
      </c>
      <c r="I1515" s="82">
        <f t="shared" si="117"/>
        <v>303.1578947368421</v>
      </c>
      <c r="M1515" s="2">
        <v>475</v>
      </c>
    </row>
    <row r="1516" spans="2:13" ht="12.75">
      <c r="B1516" s="281"/>
      <c r="H1516" s="7">
        <f aca="true" t="shared" si="118" ref="H1516:H1547">H1515-B1516</f>
        <v>0</v>
      </c>
      <c r="I1516" s="32">
        <f t="shared" si="117"/>
        <v>0</v>
      </c>
      <c r="M1516" s="2">
        <v>475</v>
      </c>
    </row>
    <row r="1517" spans="2:13" ht="12.75">
      <c r="B1517" s="281"/>
      <c r="H1517" s="7">
        <f t="shared" si="118"/>
        <v>0</v>
      </c>
      <c r="I1517" s="32">
        <f t="shared" si="117"/>
        <v>0</v>
      </c>
      <c r="M1517" s="2">
        <v>475</v>
      </c>
    </row>
    <row r="1518" spans="2:13" ht="12.75">
      <c r="B1518" s="282">
        <v>2000</v>
      </c>
      <c r="C1518" s="22" t="s">
        <v>261</v>
      </c>
      <c r="D1518" s="22" t="s">
        <v>19</v>
      </c>
      <c r="E1518" s="45" t="s">
        <v>178</v>
      </c>
      <c r="F1518" s="103" t="s">
        <v>182</v>
      </c>
      <c r="G1518" s="46" t="s">
        <v>89</v>
      </c>
      <c r="H1518" s="7">
        <f t="shared" si="118"/>
        <v>-2000</v>
      </c>
      <c r="I1518" s="32">
        <f t="shared" si="117"/>
        <v>4.2105263157894735</v>
      </c>
      <c r="K1518" t="s">
        <v>180</v>
      </c>
      <c r="M1518" s="2">
        <v>475</v>
      </c>
    </row>
    <row r="1519" spans="1:13" ht="12.75">
      <c r="A1519" s="22"/>
      <c r="B1519" s="282">
        <v>2000</v>
      </c>
      <c r="C1519" s="22" t="s">
        <v>261</v>
      </c>
      <c r="D1519" s="22" t="s">
        <v>19</v>
      </c>
      <c r="E1519" s="22" t="s">
        <v>178</v>
      </c>
      <c r="F1519" s="263" t="s">
        <v>182</v>
      </c>
      <c r="G1519" s="40" t="s">
        <v>35</v>
      </c>
      <c r="H1519" s="7">
        <f t="shared" si="118"/>
        <v>-4000</v>
      </c>
      <c r="I1519" s="32">
        <f t="shared" si="117"/>
        <v>4.2105263157894735</v>
      </c>
      <c r="J1519" s="25"/>
      <c r="K1519" s="25" t="s">
        <v>180</v>
      </c>
      <c r="L1519" s="25"/>
      <c r="M1519" s="2">
        <v>475</v>
      </c>
    </row>
    <row r="1520" spans="1:13" ht="12.75">
      <c r="A1520" s="22"/>
      <c r="B1520" s="282">
        <v>2000</v>
      </c>
      <c r="C1520" s="22" t="s">
        <v>261</v>
      </c>
      <c r="D1520" s="22" t="s">
        <v>19</v>
      </c>
      <c r="E1520" s="22" t="s">
        <v>178</v>
      </c>
      <c r="F1520" s="241" t="s">
        <v>182</v>
      </c>
      <c r="G1520" s="40" t="s">
        <v>37</v>
      </c>
      <c r="H1520" s="7">
        <f t="shared" si="118"/>
        <v>-6000</v>
      </c>
      <c r="I1520" s="32">
        <f t="shared" si="117"/>
        <v>4.2105263157894735</v>
      </c>
      <c r="J1520" s="25"/>
      <c r="K1520" s="25" t="s">
        <v>180</v>
      </c>
      <c r="L1520" s="25"/>
      <c r="M1520" s="2">
        <v>475</v>
      </c>
    </row>
    <row r="1521" spans="1:13" ht="12.75">
      <c r="A1521" s="22"/>
      <c r="B1521" s="282">
        <v>2000</v>
      </c>
      <c r="C1521" s="22" t="s">
        <v>261</v>
      </c>
      <c r="D1521" s="22" t="s">
        <v>19</v>
      </c>
      <c r="E1521" s="22" t="s">
        <v>178</v>
      </c>
      <c r="F1521" s="263" t="s">
        <v>182</v>
      </c>
      <c r="G1521" s="40" t="s">
        <v>56</v>
      </c>
      <c r="H1521" s="7">
        <f t="shared" si="118"/>
        <v>-8000</v>
      </c>
      <c r="I1521" s="32">
        <f t="shared" si="117"/>
        <v>4.2105263157894735</v>
      </c>
      <c r="J1521" s="25"/>
      <c r="K1521" s="25" t="s">
        <v>180</v>
      </c>
      <c r="L1521" s="25"/>
      <c r="M1521" s="2">
        <v>475</v>
      </c>
    </row>
    <row r="1522" spans="1:13" ht="12.75">
      <c r="A1522" s="22"/>
      <c r="B1522" s="282">
        <v>2000</v>
      </c>
      <c r="C1522" s="22" t="s">
        <v>261</v>
      </c>
      <c r="D1522" s="22" t="s">
        <v>19</v>
      </c>
      <c r="E1522" s="22" t="s">
        <v>178</v>
      </c>
      <c r="F1522" s="263" t="s">
        <v>182</v>
      </c>
      <c r="G1522" s="40" t="s">
        <v>58</v>
      </c>
      <c r="H1522" s="7">
        <f t="shared" si="118"/>
        <v>-10000</v>
      </c>
      <c r="I1522" s="32">
        <f t="shared" si="117"/>
        <v>4.2105263157894735</v>
      </c>
      <c r="J1522" s="25"/>
      <c r="K1522" s="25" t="s">
        <v>180</v>
      </c>
      <c r="L1522" s="25"/>
      <c r="M1522" s="2">
        <v>475</v>
      </c>
    </row>
    <row r="1523" spans="1:13" ht="12.75">
      <c r="A1523" s="22"/>
      <c r="B1523" s="282">
        <v>2000</v>
      </c>
      <c r="C1523" s="22" t="s">
        <v>261</v>
      </c>
      <c r="D1523" s="22" t="s">
        <v>19</v>
      </c>
      <c r="E1523" s="22" t="s">
        <v>178</v>
      </c>
      <c r="F1523" s="263" t="s">
        <v>182</v>
      </c>
      <c r="G1523" s="40" t="s">
        <v>103</v>
      </c>
      <c r="H1523" s="7">
        <f t="shared" si="118"/>
        <v>-12000</v>
      </c>
      <c r="I1523" s="32">
        <f t="shared" si="117"/>
        <v>4.2105263157894735</v>
      </c>
      <c r="J1523" s="25"/>
      <c r="K1523" s="25" t="s">
        <v>180</v>
      </c>
      <c r="L1523" s="25"/>
      <c r="M1523" s="2">
        <v>475</v>
      </c>
    </row>
    <row r="1524" spans="1:13" ht="12.75">
      <c r="A1524" s="22"/>
      <c r="B1524" s="282">
        <v>2000</v>
      </c>
      <c r="C1524" s="22" t="s">
        <v>261</v>
      </c>
      <c r="D1524" s="22" t="s">
        <v>19</v>
      </c>
      <c r="E1524" s="22" t="s">
        <v>178</v>
      </c>
      <c r="F1524" s="241" t="s">
        <v>182</v>
      </c>
      <c r="G1524" s="40" t="s">
        <v>62</v>
      </c>
      <c r="H1524" s="7">
        <f t="shared" si="118"/>
        <v>-14000</v>
      </c>
      <c r="I1524" s="32">
        <f t="shared" si="117"/>
        <v>4.2105263157894735</v>
      </c>
      <c r="J1524" s="25"/>
      <c r="K1524" s="25" t="s">
        <v>180</v>
      </c>
      <c r="L1524" s="25"/>
      <c r="M1524" s="2">
        <v>475</v>
      </c>
    </row>
    <row r="1525" spans="1:13" ht="12.75">
      <c r="A1525" s="22"/>
      <c r="B1525" s="282">
        <v>2000</v>
      </c>
      <c r="C1525" s="22" t="s">
        <v>261</v>
      </c>
      <c r="D1525" s="22" t="s">
        <v>19</v>
      </c>
      <c r="E1525" s="22" t="s">
        <v>178</v>
      </c>
      <c r="F1525" s="263" t="s">
        <v>182</v>
      </c>
      <c r="G1525" s="40" t="s">
        <v>74</v>
      </c>
      <c r="H1525" s="7">
        <f t="shared" si="118"/>
        <v>-16000</v>
      </c>
      <c r="I1525" s="32">
        <f t="shared" si="117"/>
        <v>4.2105263157894735</v>
      </c>
      <c r="J1525" s="25"/>
      <c r="K1525" s="25" t="s">
        <v>180</v>
      </c>
      <c r="L1525" s="25"/>
      <c r="M1525" s="2">
        <v>475</v>
      </c>
    </row>
    <row r="1526" spans="1:13" ht="12.75">
      <c r="A1526" s="22"/>
      <c r="B1526" s="282">
        <v>2000</v>
      </c>
      <c r="C1526" s="22" t="s">
        <v>261</v>
      </c>
      <c r="D1526" s="22" t="s">
        <v>19</v>
      </c>
      <c r="E1526" s="22" t="s">
        <v>178</v>
      </c>
      <c r="F1526" s="241" t="s">
        <v>182</v>
      </c>
      <c r="G1526" s="40" t="s">
        <v>76</v>
      </c>
      <c r="H1526" s="7">
        <f t="shared" si="118"/>
        <v>-18000</v>
      </c>
      <c r="I1526" s="32">
        <f t="shared" si="117"/>
        <v>4.2105263157894735</v>
      </c>
      <c r="J1526" s="25"/>
      <c r="K1526" s="25" t="s">
        <v>180</v>
      </c>
      <c r="L1526" s="25"/>
      <c r="M1526" s="2">
        <v>475</v>
      </c>
    </row>
    <row r="1527" spans="2:13" ht="12.75">
      <c r="B1527" s="281">
        <v>2000</v>
      </c>
      <c r="C1527" s="1" t="s">
        <v>261</v>
      </c>
      <c r="D1527" s="1" t="s">
        <v>19</v>
      </c>
      <c r="E1527" s="1" t="s">
        <v>178</v>
      </c>
      <c r="F1527" s="78" t="s">
        <v>182</v>
      </c>
      <c r="G1527" s="37" t="s">
        <v>198</v>
      </c>
      <c r="H1527" s="7">
        <f t="shared" si="118"/>
        <v>-20000</v>
      </c>
      <c r="I1527" s="32">
        <f t="shared" si="117"/>
        <v>4.2105263157894735</v>
      </c>
      <c r="K1527" s="25" t="s">
        <v>180</v>
      </c>
      <c r="M1527" s="2">
        <v>475</v>
      </c>
    </row>
    <row r="1528" spans="2:13" ht="12.75">
      <c r="B1528" s="281">
        <v>2000</v>
      </c>
      <c r="C1528" s="1" t="s">
        <v>261</v>
      </c>
      <c r="D1528" s="1" t="s">
        <v>19</v>
      </c>
      <c r="E1528" s="1" t="s">
        <v>178</v>
      </c>
      <c r="F1528" s="78" t="s">
        <v>182</v>
      </c>
      <c r="G1528" s="37" t="s">
        <v>200</v>
      </c>
      <c r="H1528" s="7">
        <f t="shared" si="118"/>
        <v>-22000</v>
      </c>
      <c r="I1528" s="32">
        <f t="shared" si="117"/>
        <v>4.2105263157894735</v>
      </c>
      <c r="K1528" s="25" t="s">
        <v>180</v>
      </c>
      <c r="M1528" s="2">
        <v>475</v>
      </c>
    </row>
    <row r="1529" spans="1:13" ht="12.75">
      <c r="A1529" s="22"/>
      <c r="B1529" s="287">
        <v>2000</v>
      </c>
      <c r="C1529" s="86" t="s">
        <v>261</v>
      </c>
      <c r="D1529" s="79" t="s">
        <v>19</v>
      </c>
      <c r="E1529" s="86" t="s">
        <v>202</v>
      </c>
      <c r="F1529" s="262" t="s">
        <v>176</v>
      </c>
      <c r="G1529" s="87" t="s">
        <v>54</v>
      </c>
      <c r="H1529" s="7">
        <f t="shared" si="118"/>
        <v>-24000</v>
      </c>
      <c r="I1529" s="32">
        <f t="shared" si="117"/>
        <v>4.2105263157894735</v>
      </c>
      <c r="J1529" s="25"/>
      <c r="K1529" s="25" t="s">
        <v>140</v>
      </c>
      <c r="L1529" s="25"/>
      <c r="M1529" s="2">
        <v>475</v>
      </c>
    </row>
    <row r="1530" spans="1:13" ht="12.75">
      <c r="A1530" s="22"/>
      <c r="B1530" s="286">
        <v>500</v>
      </c>
      <c r="C1530" s="79" t="s">
        <v>261</v>
      </c>
      <c r="D1530" s="79" t="s">
        <v>19</v>
      </c>
      <c r="E1530" s="79" t="s">
        <v>202</v>
      </c>
      <c r="F1530" s="253" t="s">
        <v>176</v>
      </c>
      <c r="G1530" s="80" t="s">
        <v>54</v>
      </c>
      <c r="H1530" s="7">
        <f t="shared" si="118"/>
        <v>-24500</v>
      </c>
      <c r="I1530" s="32">
        <f t="shared" si="117"/>
        <v>1.0526315789473684</v>
      </c>
      <c r="J1530" s="25"/>
      <c r="K1530" s="25" t="s">
        <v>140</v>
      </c>
      <c r="L1530" s="25"/>
      <c r="M1530" s="2">
        <v>475</v>
      </c>
    </row>
    <row r="1531" spans="1:13" ht="12.75">
      <c r="A1531" s="22"/>
      <c r="B1531" s="286">
        <v>2000</v>
      </c>
      <c r="C1531" s="79" t="s">
        <v>261</v>
      </c>
      <c r="D1531" s="79" t="s">
        <v>19</v>
      </c>
      <c r="E1531" s="79" t="s">
        <v>202</v>
      </c>
      <c r="F1531" s="253" t="s">
        <v>176</v>
      </c>
      <c r="G1531" s="80" t="s">
        <v>56</v>
      </c>
      <c r="H1531" s="7">
        <f t="shared" si="118"/>
        <v>-26500</v>
      </c>
      <c r="I1531" s="32">
        <f t="shared" si="117"/>
        <v>4.2105263157894735</v>
      </c>
      <c r="J1531" s="48"/>
      <c r="K1531" s="25" t="s">
        <v>140</v>
      </c>
      <c r="L1531" s="48"/>
      <c r="M1531" s="2">
        <v>475</v>
      </c>
    </row>
    <row r="1532" spans="1:13" ht="12.75">
      <c r="A1532" s="22"/>
      <c r="B1532" s="286">
        <v>500</v>
      </c>
      <c r="C1532" s="79" t="s">
        <v>261</v>
      </c>
      <c r="D1532" s="79" t="s">
        <v>19</v>
      </c>
      <c r="E1532" s="79" t="s">
        <v>202</v>
      </c>
      <c r="F1532" s="253" t="s">
        <v>176</v>
      </c>
      <c r="G1532" s="80" t="s">
        <v>56</v>
      </c>
      <c r="H1532" s="7">
        <f t="shared" si="118"/>
        <v>-27000</v>
      </c>
      <c r="I1532" s="32">
        <f t="shared" si="117"/>
        <v>1.0526315789473684</v>
      </c>
      <c r="J1532" s="48"/>
      <c r="K1532" s="25" t="s">
        <v>140</v>
      </c>
      <c r="L1532" s="48"/>
      <c r="M1532" s="2">
        <v>475</v>
      </c>
    </row>
    <row r="1533" spans="1:13" ht="12.75">
      <c r="A1533" s="22"/>
      <c r="B1533" s="286">
        <v>2000</v>
      </c>
      <c r="C1533" s="79" t="s">
        <v>261</v>
      </c>
      <c r="D1533" s="79" t="s">
        <v>19</v>
      </c>
      <c r="E1533" s="79" t="s">
        <v>202</v>
      </c>
      <c r="F1533" s="253" t="s">
        <v>176</v>
      </c>
      <c r="G1533" s="80" t="s">
        <v>58</v>
      </c>
      <c r="H1533" s="7">
        <f t="shared" si="118"/>
        <v>-29000</v>
      </c>
      <c r="I1533" s="32">
        <f t="shared" si="117"/>
        <v>4.2105263157894735</v>
      </c>
      <c r="J1533" s="25"/>
      <c r="K1533" s="25" t="s">
        <v>140</v>
      </c>
      <c r="L1533" s="25"/>
      <c r="M1533" s="2">
        <v>475</v>
      </c>
    </row>
    <row r="1534" spans="1:13" ht="12.75">
      <c r="A1534" s="22"/>
      <c r="B1534" s="286">
        <v>500</v>
      </c>
      <c r="C1534" s="79" t="s">
        <v>261</v>
      </c>
      <c r="D1534" s="79" t="s">
        <v>19</v>
      </c>
      <c r="E1534" s="79" t="s">
        <v>202</v>
      </c>
      <c r="F1534" s="253" t="s">
        <v>176</v>
      </c>
      <c r="G1534" s="80" t="s">
        <v>58</v>
      </c>
      <c r="H1534" s="7">
        <f t="shared" si="118"/>
        <v>-29500</v>
      </c>
      <c r="I1534" s="32">
        <f t="shared" si="117"/>
        <v>1.0526315789473684</v>
      </c>
      <c r="J1534" s="25"/>
      <c r="K1534" s="25" t="s">
        <v>140</v>
      </c>
      <c r="L1534" s="25"/>
      <c r="M1534" s="2">
        <v>475</v>
      </c>
    </row>
    <row r="1535" spans="1:13" ht="12.75">
      <c r="A1535" s="22"/>
      <c r="B1535" s="287">
        <v>2000</v>
      </c>
      <c r="C1535" s="86" t="s">
        <v>261</v>
      </c>
      <c r="D1535" s="86" t="s">
        <v>19</v>
      </c>
      <c r="E1535" s="86" t="s">
        <v>202</v>
      </c>
      <c r="F1535" s="262" t="s">
        <v>176</v>
      </c>
      <c r="G1535" s="87" t="s">
        <v>70</v>
      </c>
      <c r="H1535" s="7">
        <f t="shared" si="118"/>
        <v>-31500</v>
      </c>
      <c r="I1535" s="32">
        <f t="shared" si="117"/>
        <v>4.2105263157894735</v>
      </c>
      <c r="J1535" s="25"/>
      <c r="K1535" s="25" t="s">
        <v>140</v>
      </c>
      <c r="L1535" s="25"/>
      <c r="M1535" s="2">
        <v>475</v>
      </c>
    </row>
    <row r="1536" spans="1:13" ht="12.75">
      <c r="A1536" s="22"/>
      <c r="B1536" s="287">
        <v>500</v>
      </c>
      <c r="C1536" s="86" t="s">
        <v>261</v>
      </c>
      <c r="D1536" s="86" t="s">
        <v>19</v>
      </c>
      <c r="E1536" s="86" t="s">
        <v>202</v>
      </c>
      <c r="F1536" s="262" t="s">
        <v>176</v>
      </c>
      <c r="G1536" s="87" t="s">
        <v>70</v>
      </c>
      <c r="H1536" s="7">
        <f t="shared" si="118"/>
        <v>-32000</v>
      </c>
      <c r="I1536" s="32">
        <f t="shared" si="117"/>
        <v>1.0526315789473684</v>
      </c>
      <c r="J1536" s="25"/>
      <c r="K1536" s="25" t="s">
        <v>140</v>
      </c>
      <c r="L1536" s="25"/>
      <c r="M1536" s="2">
        <v>475</v>
      </c>
    </row>
    <row r="1537" spans="1:13" ht="12.75">
      <c r="A1537" s="22"/>
      <c r="B1537" s="287">
        <v>2000</v>
      </c>
      <c r="C1537" s="86" t="s">
        <v>261</v>
      </c>
      <c r="D1537" s="86" t="s">
        <v>19</v>
      </c>
      <c r="E1537" s="86" t="s">
        <v>202</v>
      </c>
      <c r="F1537" s="262" t="s">
        <v>176</v>
      </c>
      <c r="G1537" s="87" t="s">
        <v>72</v>
      </c>
      <c r="H1537" s="7">
        <f t="shared" si="118"/>
        <v>-34000</v>
      </c>
      <c r="I1537" s="32">
        <f t="shared" si="117"/>
        <v>4.2105263157894735</v>
      </c>
      <c r="J1537" s="25"/>
      <c r="K1537" s="25" t="s">
        <v>140</v>
      </c>
      <c r="L1537" s="25"/>
      <c r="M1537" s="2">
        <v>475</v>
      </c>
    </row>
    <row r="1538" spans="1:13" ht="12.75">
      <c r="A1538" s="22"/>
      <c r="B1538" s="290">
        <v>500</v>
      </c>
      <c r="C1538" s="95" t="s">
        <v>261</v>
      </c>
      <c r="D1538" s="95" t="s">
        <v>19</v>
      </c>
      <c r="E1538" s="95" t="s">
        <v>202</v>
      </c>
      <c r="F1538" s="268" t="s">
        <v>176</v>
      </c>
      <c r="G1538" s="87" t="s">
        <v>72</v>
      </c>
      <c r="H1538" s="7">
        <f t="shared" si="118"/>
        <v>-34500</v>
      </c>
      <c r="I1538" s="32">
        <f t="shared" si="117"/>
        <v>1.0526315789473684</v>
      </c>
      <c r="J1538" s="25"/>
      <c r="K1538" s="25" t="s">
        <v>140</v>
      </c>
      <c r="L1538" s="25"/>
      <c r="M1538" s="2">
        <v>475</v>
      </c>
    </row>
    <row r="1539" spans="1:13" ht="12.75">
      <c r="A1539" s="22"/>
      <c r="B1539" s="287">
        <v>2000</v>
      </c>
      <c r="C1539" s="86" t="s">
        <v>261</v>
      </c>
      <c r="D1539" s="86" t="s">
        <v>19</v>
      </c>
      <c r="E1539" s="86" t="s">
        <v>202</v>
      </c>
      <c r="F1539" s="262" t="s">
        <v>176</v>
      </c>
      <c r="G1539" s="87" t="s">
        <v>78</v>
      </c>
      <c r="H1539" s="7">
        <f t="shared" si="118"/>
        <v>-36500</v>
      </c>
      <c r="I1539" s="32">
        <f t="shared" si="117"/>
        <v>4.2105263157894735</v>
      </c>
      <c r="J1539" s="25"/>
      <c r="K1539" s="25" t="s">
        <v>140</v>
      </c>
      <c r="L1539" s="25"/>
      <c r="M1539" s="2">
        <v>475</v>
      </c>
    </row>
    <row r="1540" spans="1:13" ht="12.75">
      <c r="A1540" s="22"/>
      <c r="B1540" s="287">
        <v>500</v>
      </c>
      <c r="C1540" s="86" t="s">
        <v>261</v>
      </c>
      <c r="D1540" s="86" t="s">
        <v>19</v>
      </c>
      <c r="E1540" s="86" t="s">
        <v>202</v>
      </c>
      <c r="F1540" s="262" t="s">
        <v>176</v>
      </c>
      <c r="G1540" s="87" t="s">
        <v>78</v>
      </c>
      <c r="H1540" s="7">
        <f t="shared" si="118"/>
        <v>-37000</v>
      </c>
      <c r="I1540" s="32">
        <f t="shared" si="117"/>
        <v>1.0526315789473684</v>
      </c>
      <c r="J1540" s="25"/>
      <c r="K1540" s="25" t="s">
        <v>140</v>
      </c>
      <c r="L1540" s="25"/>
      <c r="M1540" s="2">
        <v>475</v>
      </c>
    </row>
    <row r="1541" spans="1:13" ht="12.75">
      <c r="A1541" s="22"/>
      <c r="B1541" s="287">
        <v>2000</v>
      </c>
      <c r="C1541" s="86" t="s">
        <v>261</v>
      </c>
      <c r="D1541" s="86" t="s">
        <v>19</v>
      </c>
      <c r="E1541" s="86" t="s">
        <v>202</v>
      </c>
      <c r="F1541" s="262" t="s">
        <v>176</v>
      </c>
      <c r="G1541" s="87" t="s">
        <v>80</v>
      </c>
      <c r="H1541" s="7">
        <f t="shared" si="118"/>
        <v>-39000</v>
      </c>
      <c r="I1541" s="32">
        <f t="shared" si="117"/>
        <v>4.2105263157894735</v>
      </c>
      <c r="J1541" s="25"/>
      <c r="K1541" s="25" t="s">
        <v>140</v>
      </c>
      <c r="L1541" s="25"/>
      <c r="M1541" s="2">
        <v>475</v>
      </c>
    </row>
    <row r="1542" spans="1:13" ht="12.75">
      <c r="A1542" s="22"/>
      <c r="B1542" s="287">
        <v>500</v>
      </c>
      <c r="C1542" s="86" t="s">
        <v>261</v>
      </c>
      <c r="D1542" s="86" t="s">
        <v>19</v>
      </c>
      <c r="E1542" s="86" t="s">
        <v>202</v>
      </c>
      <c r="F1542" s="262" t="s">
        <v>176</v>
      </c>
      <c r="G1542" s="87" t="s">
        <v>80</v>
      </c>
      <c r="H1542" s="7">
        <f t="shared" si="118"/>
        <v>-39500</v>
      </c>
      <c r="I1542" s="32">
        <f t="shared" si="117"/>
        <v>1.0526315789473684</v>
      </c>
      <c r="J1542" s="25"/>
      <c r="K1542" s="25" t="s">
        <v>140</v>
      </c>
      <c r="L1542" s="25"/>
      <c r="M1542" s="2">
        <v>475</v>
      </c>
    </row>
    <row r="1543" spans="1:13" ht="12.75">
      <c r="A1543" s="22"/>
      <c r="B1543" s="287">
        <v>2000</v>
      </c>
      <c r="C1543" s="86" t="s">
        <v>261</v>
      </c>
      <c r="D1543" s="86" t="s">
        <v>19</v>
      </c>
      <c r="E1543" s="86" t="s">
        <v>202</v>
      </c>
      <c r="F1543" s="262" t="s">
        <v>176</v>
      </c>
      <c r="G1543" s="87" t="s">
        <v>82</v>
      </c>
      <c r="H1543" s="7">
        <f t="shared" si="118"/>
        <v>-41500</v>
      </c>
      <c r="I1543" s="32">
        <f t="shared" si="117"/>
        <v>4.2105263157894735</v>
      </c>
      <c r="J1543" s="25"/>
      <c r="K1543" s="25" t="s">
        <v>140</v>
      </c>
      <c r="L1543" s="25"/>
      <c r="M1543" s="2">
        <v>475</v>
      </c>
    </row>
    <row r="1544" spans="1:13" ht="12.75">
      <c r="A1544" s="22"/>
      <c r="B1544" s="287">
        <v>500</v>
      </c>
      <c r="C1544" s="86" t="s">
        <v>261</v>
      </c>
      <c r="D1544" s="86" t="s">
        <v>19</v>
      </c>
      <c r="E1544" s="86" t="s">
        <v>202</v>
      </c>
      <c r="F1544" s="262" t="s">
        <v>176</v>
      </c>
      <c r="G1544" s="87" t="s">
        <v>82</v>
      </c>
      <c r="H1544" s="7">
        <f t="shared" si="118"/>
        <v>-42000</v>
      </c>
      <c r="I1544" s="32">
        <f t="shared" si="117"/>
        <v>1.0526315789473684</v>
      </c>
      <c r="J1544" s="25"/>
      <c r="K1544" s="25" t="s">
        <v>140</v>
      </c>
      <c r="L1544" s="25"/>
      <c r="M1544" s="2">
        <v>475</v>
      </c>
    </row>
    <row r="1545" spans="1:13" ht="12.75">
      <c r="A1545" s="22"/>
      <c r="B1545" s="287">
        <v>2000</v>
      </c>
      <c r="C1545" s="86" t="s">
        <v>261</v>
      </c>
      <c r="D1545" s="86" t="s">
        <v>19</v>
      </c>
      <c r="E1545" s="86" t="s">
        <v>202</v>
      </c>
      <c r="F1545" s="262" t="s">
        <v>176</v>
      </c>
      <c r="G1545" s="87" t="s">
        <v>200</v>
      </c>
      <c r="H1545" s="7">
        <f t="shared" si="118"/>
        <v>-44000</v>
      </c>
      <c r="I1545" s="32">
        <f t="shared" si="117"/>
        <v>4.2105263157894735</v>
      </c>
      <c r="J1545" s="25"/>
      <c r="K1545" s="25" t="s">
        <v>140</v>
      </c>
      <c r="L1545" s="25"/>
      <c r="M1545" s="2">
        <v>475</v>
      </c>
    </row>
    <row r="1546" spans="1:13" ht="12.75">
      <c r="A1546" s="22"/>
      <c r="B1546" s="287">
        <v>2000</v>
      </c>
      <c r="C1546" s="86" t="s">
        <v>261</v>
      </c>
      <c r="D1546" s="86" t="s">
        <v>19</v>
      </c>
      <c r="E1546" s="86" t="s">
        <v>202</v>
      </c>
      <c r="F1546" s="262" t="s">
        <v>176</v>
      </c>
      <c r="G1546" s="87" t="s">
        <v>214</v>
      </c>
      <c r="H1546" s="7">
        <f t="shared" si="118"/>
        <v>-46000</v>
      </c>
      <c r="I1546" s="32">
        <f t="shared" si="117"/>
        <v>4.2105263157894735</v>
      </c>
      <c r="J1546" s="25"/>
      <c r="K1546" s="25" t="s">
        <v>140</v>
      </c>
      <c r="L1546" s="25"/>
      <c r="M1546" s="2">
        <v>475</v>
      </c>
    </row>
    <row r="1547" spans="2:13" ht="12.75">
      <c r="B1547" s="281">
        <v>2000</v>
      </c>
      <c r="C1547" s="1" t="s">
        <v>261</v>
      </c>
      <c r="D1547" s="1" t="s">
        <v>19</v>
      </c>
      <c r="E1547" s="1" t="s">
        <v>178</v>
      </c>
      <c r="F1547" s="103" t="s">
        <v>219</v>
      </c>
      <c r="G1547" s="37" t="s">
        <v>37</v>
      </c>
      <c r="H1547" s="7">
        <f t="shared" si="118"/>
        <v>-48000</v>
      </c>
      <c r="I1547" s="32">
        <f t="shared" si="117"/>
        <v>4.2105263157894735</v>
      </c>
      <c r="K1547" t="s">
        <v>217</v>
      </c>
      <c r="M1547" s="2">
        <v>475</v>
      </c>
    </row>
    <row r="1548" spans="1:13" ht="12.75">
      <c r="A1548" s="22"/>
      <c r="B1548" s="281">
        <v>2000</v>
      </c>
      <c r="C1548" s="1" t="s">
        <v>261</v>
      </c>
      <c r="D1548" s="1" t="s">
        <v>19</v>
      </c>
      <c r="E1548" s="1" t="s">
        <v>178</v>
      </c>
      <c r="F1548" s="103" t="s">
        <v>219</v>
      </c>
      <c r="G1548" s="37" t="s">
        <v>39</v>
      </c>
      <c r="H1548" s="7">
        <f aca="true" t="shared" si="119" ref="H1548:H1579">H1547-B1548</f>
        <v>-50000</v>
      </c>
      <c r="I1548" s="32">
        <f t="shared" si="117"/>
        <v>4.2105263157894735</v>
      </c>
      <c r="J1548" s="25"/>
      <c r="K1548" t="s">
        <v>217</v>
      </c>
      <c r="L1548" s="25"/>
      <c r="M1548" s="2">
        <v>475</v>
      </c>
    </row>
    <row r="1549" spans="1:13" ht="12.75">
      <c r="A1549" s="22"/>
      <c r="B1549" s="281">
        <v>2000</v>
      </c>
      <c r="C1549" s="1" t="s">
        <v>261</v>
      </c>
      <c r="D1549" s="1" t="s">
        <v>19</v>
      </c>
      <c r="E1549" s="1" t="s">
        <v>178</v>
      </c>
      <c r="F1549" s="103" t="s">
        <v>219</v>
      </c>
      <c r="G1549" s="37" t="s">
        <v>41</v>
      </c>
      <c r="H1549" s="7">
        <f t="shared" si="119"/>
        <v>-52000</v>
      </c>
      <c r="I1549" s="32">
        <f t="shared" si="117"/>
        <v>4.2105263157894735</v>
      </c>
      <c r="J1549" s="25"/>
      <c r="K1549" s="25" t="s">
        <v>217</v>
      </c>
      <c r="L1549" s="25"/>
      <c r="M1549" s="2">
        <v>475</v>
      </c>
    </row>
    <row r="1550" spans="1:13" ht="12.75">
      <c r="A1550" s="22"/>
      <c r="B1550" s="281">
        <v>2000</v>
      </c>
      <c r="C1550" s="1" t="s">
        <v>261</v>
      </c>
      <c r="D1550" s="1" t="s">
        <v>19</v>
      </c>
      <c r="E1550" s="1" t="s">
        <v>178</v>
      </c>
      <c r="F1550" s="103" t="s">
        <v>219</v>
      </c>
      <c r="G1550" s="37" t="s">
        <v>43</v>
      </c>
      <c r="H1550" s="7">
        <f t="shared" si="119"/>
        <v>-54000</v>
      </c>
      <c r="I1550" s="32">
        <f t="shared" si="117"/>
        <v>4.2105263157894735</v>
      </c>
      <c r="J1550" s="48"/>
      <c r="K1550" t="s">
        <v>217</v>
      </c>
      <c r="L1550" s="48"/>
      <c r="M1550" s="2">
        <v>475</v>
      </c>
    </row>
    <row r="1551" spans="1:13" ht="12.75">
      <c r="A1551" s="22"/>
      <c r="B1551" s="281">
        <v>2000</v>
      </c>
      <c r="C1551" s="1" t="s">
        <v>261</v>
      </c>
      <c r="D1551" s="1" t="s">
        <v>19</v>
      </c>
      <c r="E1551" s="1" t="s">
        <v>178</v>
      </c>
      <c r="F1551" s="103" t="s">
        <v>219</v>
      </c>
      <c r="G1551" s="37" t="s">
        <v>49</v>
      </c>
      <c r="H1551" s="7">
        <f t="shared" si="119"/>
        <v>-56000</v>
      </c>
      <c r="I1551" s="32">
        <f t="shared" si="117"/>
        <v>4.2105263157894735</v>
      </c>
      <c r="J1551" s="25"/>
      <c r="K1551" t="s">
        <v>217</v>
      </c>
      <c r="L1551" s="25"/>
      <c r="M1551" s="2">
        <v>475</v>
      </c>
    </row>
    <row r="1552" spans="1:13" ht="12.75">
      <c r="A1552" s="22"/>
      <c r="B1552" s="281">
        <v>2000</v>
      </c>
      <c r="C1552" s="1" t="s">
        <v>261</v>
      </c>
      <c r="D1552" s="1" t="s">
        <v>19</v>
      </c>
      <c r="E1552" s="1" t="s">
        <v>178</v>
      </c>
      <c r="F1552" s="103" t="s">
        <v>219</v>
      </c>
      <c r="G1552" s="37" t="s">
        <v>52</v>
      </c>
      <c r="H1552" s="7">
        <f t="shared" si="119"/>
        <v>-58000</v>
      </c>
      <c r="I1552" s="32">
        <f t="shared" si="117"/>
        <v>4.2105263157894735</v>
      </c>
      <c r="J1552" s="25"/>
      <c r="K1552" t="s">
        <v>217</v>
      </c>
      <c r="L1552" s="25"/>
      <c r="M1552" s="2">
        <v>475</v>
      </c>
    </row>
    <row r="1553" spans="1:13" ht="12.75">
      <c r="A1553" s="22"/>
      <c r="B1553" s="281">
        <v>2000</v>
      </c>
      <c r="C1553" s="1" t="s">
        <v>261</v>
      </c>
      <c r="D1553" s="1" t="s">
        <v>19</v>
      </c>
      <c r="E1553" s="1" t="s">
        <v>178</v>
      </c>
      <c r="F1553" s="103" t="s">
        <v>219</v>
      </c>
      <c r="G1553" s="37" t="s">
        <v>54</v>
      </c>
      <c r="H1553" s="7">
        <f t="shared" si="119"/>
        <v>-60000</v>
      </c>
      <c r="I1553" s="32">
        <f t="shared" si="117"/>
        <v>4.2105263157894735</v>
      </c>
      <c r="J1553" s="25"/>
      <c r="K1553" t="s">
        <v>217</v>
      </c>
      <c r="L1553" s="25"/>
      <c r="M1553" s="2">
        <v>475</v>
      </c>
    </row>
    <row r="1554" spans="1:13" ht="12.75">
      <c r="A1554" s="22"/>
      <c r="B1554" s="281">
        <v>2000</v>
      </c>
      <c r="C1554" s="1" t="s">
        <v>261</v>
      </c>
      <c r="D1554" s="1" t="s">
        <v>19</v>
      </c>
      <c r="E1554" s="1" t="s">
        <v>178</v>
      </c>
      <c r="F1554" s="103" t="s">
        <v>219</v>
      </c>
      <c r="G1554" s="37" t="s">
        <v>58</v>
      </c>
      <c r="H1554" s="7">
        <f t="shared" si="119"/>
        <v>-62000</v>
      </c>
      <c r="I1554" s="32">
        <f t="shared" si="117"/>
        <v>4.2105263157894735</v>
      </c>
      <c r="J1554" s="25"/>
      <c r="K1554" t="s">
        <v>217</v>
      </c>
      <c r="L1554" s="25"/>
      <c r="M1554" s="2">
        <v>475</v>
      </c>
    </row>
    <row r="1555" spans="1:13" ht="12.75">
      <c r="A1555" s="22"/>
      <c r="B1555" s="281">
        <v>2000</v>
      </c>
      <c r="C1555" s="1" t="s">
        <v>261</v>
      </c>
      <c r="D1555" s="1" t="s">
        <v>19</v>
      </c>
      <c r="E1555" s="1" t="s">
        <v>178</v>
      </c>
      <c r="F1555" s="103" t="s">
        <v>219</v>
      </c>
      <c r="G1555" s="37" t="s">
        <v>60</v>
      </c>
      <c r="H1555" s="7">
        <f t="shared" si="119"/>
        <v>-64000</v>
      </c>
      <c r="I1555" s="32">
        <f t="shared" si="117"/>
        <v>4.2105263157894735</v>
      </c>
      <c r="J1555" s="25"/>
      <c r="K1555" t="s">
        <v>217</v>
      </c>
      <c r="L1555" s="25"/>
      <c r="M1555" s="2">
        <v>475</v>
      </c>
    </row>
    <row r="1556" spans="1:13" ht="12.75">
      <c r="A1556" s="22"/>
      <c r="B1556" s="281">
        <v>2000</v>
      </c>
      <c r="C1556" s="1" t="s">
        <v>261</v>
      </c>
      <c r="D1556" s="1" t="s">
        <v>19</v>
      </c>
      <c r="E1556" s="1" t="s">
        <v>178</v>
      </c>
      <c r="F1556" s="103" t="s">
        <v>219</v>
      </c>
      <c r="G1556" s="37" t="s">
        <v>76</v>
      </c>
      <c r="H1556" s="7">
        <f t="shared" si="119"/>
        <v>-66000</v>
      </c>
      <c r="I1556" s="32">
        <f t="shared" si="117"/>
        <v>4.2105263157894735</v>
      </c>
      <c r="J1556" s="25"/>
      <c r="K1556" t="s">
        <v>217</v>
      </c>
      <c r="L1556" s="25"/>
      <c r="M1556" s="2">
        <v>475</v>
      </c>
    </row>
    <row r="1557" spans="1:13" ht="12.75">
      <c r="A1557" s="22"/>
      <c r="B1557" s="281">
        <v>2000</v>
      </c>
      <c r="C1557" s="1" t="s">
        <v>261</v>
      </c>
      <c r="D1557" s="1" t="s">
        <v>19</v>
      </c>
      <c r="E1557" s="1" t="s">
        <v>178</v>
      </c>
      <c r="F1557" s="103" t="s">
        <v>219</v>
      </c>
      <c r="G1557" s="37" t="s">
        <v>78</v>
      </c>
      <c r="H1557" s="7">
        <f t="shared" si="119"/>
        <v>-68000</v>
      </c>
      <c r="I1557" s="32">
        <f t="shared" si="117"/>
        <v>4.2105263157894735</v>
      </c>
      <c r="J1557" s="25"/>
      <c r="K1557" t="s">
        <v>217</v>
      </c>
      <c r="L1557" s="25"/>
      <c r="M1557" s="2">
        <v>475</v>
      </c>
    </row>
    <row r="1558" spans="1:13" ht="12.75">
      <c r="A1558" s="22"/>
      <c r="B1558" s="281">
        <v>2000</v>
      </c>
      <c r="C1558" s="1" t="s">
        <v>261</v>
      </c>
      <c r="D1558" s="1" t="s">
        <v>19</v>
      </c>
      <c r="E1558" s="1" t="s">
        <v>178</v>
      </c>
      <c r="F1558" s="103" t="s">
        <v>219</v>
      </c>
      <c r="G1558" s="37" t="s">
        <v>80</v>
      </c>
      <c r="H1558" s="7">
        <f t="shared" si="119"/>
        <v>-70000</v>
      </c>
      <c r="I1558" s="32">
        <f t="shared" si="117"/>
        <v>4.2105263157894735</v>
      </c>
      <c r="J1558" s="25"/>
      <c r="K1558" t="s">
        <v>217</v>
      </c>
      <c r="L1558" s="25"/>
      <c r="M1558" s="2">
        <v>475</v>
      </c>
    </row>
    <row r="1559" spans="1:13" ht="12.75">
      <c r="A1559" s="22"/>
      <c r="B1559" s="281">
        <v>2000</v>
      </c>
      <c r="C1559" s="1" t="s">
        <v>261</v>
      </c>
      <c r="D1559" s="1" t="s">
        <v>19</v>
      </c>
      <c r="E1559" s="1" t="s">
        <v>178</v>
      </c>
      <c r="F1559" s="103" t="s">
        <v>219</v>
      </c>
      <c r="G1559" s="37" t="s">
        <v>82</v>
      </c>
      <c r="H1559" s="7">
        <f t="shared" si="119"/>
        <v>-72000</v>
      </c>
      <c r="I1559" s="32">
        <f t="shared" si="117"/>
        <v>4.2105263157894735</v>
      </c>
      <c r="J1559" s="25"/>
      <c r="K1559" t="s">
        <v>217</v>
      </c>
      <c r="L1559" s="25"/>
      <c r="M1559" s="2">
        <v>475</v>
      </c>
    </row>
    <row r="1560" spans="1:13" ht="12.75">
      <c r="A1560" s="22"/>
      <c r="B1560" s="281">
        <v>2000</v>
      </c>
      <c r="C1560" s="1" t="s">
        <v>261</v>
      </c>
      <c r="D1560" s="1" t="s">
        <v>19</v>
      </c>
      <c r="E1560" s="1" t="s">
        <v>178</v>
      </c>
      <c r="F1560" s="78" t="s">
        <v>219</v>
      </c>
      <c r="G1560" s="37" t="s">
        <v>84</v>
      </c>
      <c r="H1560" s="7">
        <f t="shared" si="119"/>
        <v>-74000</v>
      </c>
      <c r="I1560" s="32">
        <f t="shared" si="117"/>
        <v>4.2105263157894735</v>
      </c>
      <c r="J1560" s="25"/>
      <c r="K1560" t="s">
        <v>217</v>
      </c>
      <c r="L1560" s="25"/>
      <c r="M1560" s="2">
        <v>475</v>
      </c>
    </row>
    <row r="1561" spans="2:13" ht="12.75">
      <c r="B1561" s="281">
        <v>2000</v>
      </c>
      <c r="C1561" s="1" t="s">
        <v>261</v>
      </c>
      <c r="D1561" s="22" t="s">
        <v>19</v>
      </c>
      <c r="E1561" s="1" t="s">
        <v>178</v>
      </c>
      <c r="F1561" s="78" t="s">
        <v>233</v>
      </c>
      <c r="G1561" s="37" t="s">
        <v>41</v>
      </c>
      <c r="H1561" s="7">
        <f t="shared" si="119"/>
        <v>-76000</v>
      </c>
      <c r="I1561" s="32">
        <f t="shared" si="117"/>
        <v>4.2105263157894735</v>
      </c>
      <c r="K1561" t="s">
        <v>232</v>
      </c>
      <c r="M1561" s="2">
        <v>475</v>
      </c>
    </row>
    <row r="1562" spans="2:13" ht="12.75">
      <c r="B1562" s="281">
        <v>500</v>
      </c>
      <c r="C1562" s="1" t="s">
        <v>261</v>
      </c>
      <c r="D1562" s="22" t="s">
        <v>19</v>
      </c>
      <c r="E1562" s="1" t="s">
        <v>178</v>
      </c>
      <c r="F1562" s="103" t="s">
        <v>233</v>
      </c>
      <c r="G1562" s="37" t="s">
        <v>41</v>
      </c>
      <c r="H1562" s="7">
        <f t="shared" si="119"/>
        <v>-76500</v>
      </c>
      <c r="I1562" s="32">
        <f t="shared" si="117"/>
        <v>1.0526315789473684</v>
      </c>
      <c r="K1562" t="s">
        <v>232</v>
      </c>
      <c r="M1562" s="2">
        <v>475</v>
      </c>
    </row>
    <row r="1563" spans="1:13" s="25" customFormat="1" ht="12.75">
      <c r="A1563" s="22"/>
      <c r="B1563" s="282">
        <v>2000</v>
      </c>
      <c r="C1563" s="22" t="s">
        <v>261</v>
      </c>
      <c r="D1563" s="22" t="s">
        <v>19</v>
      </c>
      <c r="E1563" s="22" t="s">
        <v>178</v>
      </c>
      <c r="F1563" s="263" t="s">
        <v>233</v>
      </c>
      <c r="G1563" s="40" t="s">
        <v>47</v>
      </c>
      <c r="H1563" s="39">
        <f t="shared" si="119"/>
        <v>-78500</v>
      </c>
      <c r="I1563" s="174">
        <f t="shared" si="117"/>
        <v>4.2105263157894735</v>
      </c>
      <c r="K1563" s="25" t="s">
        <v>232</v>
      </c>
      <c r="M1563" s="50">
        <v>475</v>
      </c>
    </row>
    <row r="1564" spans="1:13" s="25" customFormat="1" ht="12.75">
      <c r="A1564" s="22"/>
      <c r="B1564" s="282">
        <v>2000</v>
      </c>
      <c r="C1564" s="22" t="s">
        <v>261</v>
      </c>
      <c r="D1564" s="22" t="s">
        <v>19</v>
      </c>
      <c r="E1564" s="22" t="s">
        <v>178</v>
      </c>
      <c r="F1564" s="263" t="s">
        <v>233</v>
      </c>
      <c r="G1564" s="40" t="s">
        <v>49</v>
      </c>
      <c r="H1564" s="39">
        <f t="shared" si="119"/>
        <v>-80500</v>
      </c>
      <c r="I1564" s="174">
        <f t="shared" si="117"/>
        <v>4.2105263157894735</v>
      </c>
      <c r="K1564" s="25" t="s">
        <v>232</v>
      </c>
      <c r="M1564" s="50">
        <v>475</v>
      </c>
    </row>
    <row r="1565" spans="2:13" ht="12.75">
      <c r="B1565" s="282">
        <v>2000</v>
      </c>
      <c r="C1565" s="22" t="s">
        <v>261</v>
      </c>
      <c r="D1565" s="22" t="s">
        <v>19</v>
      </c>
      <c r="E1565" s="22" t="s">
        <v>178</v>
      </c>
      <c r="F1565" s="263" t="s">
        <v>233</v>
      </c>
      <c r="G1565" s="40" t="s">
        <v>43</v>
      </c>
      <c r="H1565" s="39">
        <f t="shared" si="119"/>
        <v>-82500</v>
      </c>
      <c r="I1565" s="32">
        <f t="shared" si="117"/>
        <v>4.2105263157894735</v>
      </c>
      <c r="J1565" s="47"/>
      <c r="K1565" t="s">
        <v>232</v>
      </c>
      <c r="L1565" s="47"/>
      <c r="M1565" s="50">
        <v>475</v>
      </c>
    </row>
    <row r="1566" spans="2:13" ht="12.75">
      <c r="B1566" s="282">
        <v>500</v>
      </c>
      <c r="C1566" s="22" t="s">
        <v>261</v>
      </c>
      <c r="D1566" s="22" t="s">
        <v>19</v>
      </c>
      <c r="E1566" s="22" t="s">
        <v>178</v>
      </c>
      <c r="F1566" s="241" t="s">
        <v>233</v>
      </c>
      <c r="G1566" s="40" t="s">
        <v>43</v>
      </c>
      <c r="H1566" s="39">
        <f t="shared" si="119"/>
        <v>-83000</v>
      </c>
      <c r="I1566" s="32">
        <f t="shared" si="117"/>
        <v>1.0526315789473684</v>
      </c>
      <c r="J1566" s="47"/>
      <c r="K1566" t="s">
        <v>232</v>
      </c>
      <c r="L1566" s="47"/>
      <c r="M1566" s="2">
        <v>475</v>
      </c>
    </row>
    <row r="1567" spans="2:13" ht="12.75">
      <c r="B1567" s="282">
        <v>2000</v>
      </c>
      <c r="C1567" s="22" t="s">
        <v>261</v>
      </c>
      <c r="D1567" s="22" t="s">
        <v>19</v>
      </c>
      <c r="E1567" s="22" t="s">
        <v>178</v>
      </c>
      <c r="F1567" s="241" t="s">
        <v>233</v>
      </c>
      <c r="G1567" s="40" t="s">
        <v>54</v>
      </c>
      <c r="H1567" s="39">
        <f t="shared" si="119"/>
        <v>-85000</v>
      </c>
      <c r="I1567" s="32">
        <f t="shared" si="117"/>
        <v>4.2105263157894735</v>
      </c>
      <c r="K1567" t="s">
        <v>232</v>
      </c>
      <c r="M1567" s="2">
        <v>475</v>
      </c>
    </row>
    <row r="1568" spans="2:13" ht="12.75">
      <c r="B1568" s="282">
        <v>500</v>
      </c>
      <c r="C1568" s="22" t="s">
        <v>261</v>
      </c>
      <c r="D1568" s="22" t="s">
        <v>19</v>
      </c>
      <c r="E1568" s="22" t="s">
        <v>178</v>
      </c>
      <c r="F1568" s="241" t="s">
        <v>233</v>
      </c>
      <c r="G1568" s="40" t="s">
        <v>54</v>
      </c>
      <c r="H1568" s="39">
        <f t="shared" si="119"/>
        <v>-85500</v>
      </c>
      <c r="I1568" s="32">
        <f t="shared" si="117"/>
        <v>1.0526315789473684</v>
      </c>
      <c r="K1568" t="s">
        <v>232</v>
      </c>
      <c r="M1568" s="2">
        <v>475</v>
      </c>
    </row>
    <row r="1569" spans="2:13" ht="12.75">
      <c r="B1569" s="281">
        <v>2000</v>
      </c>
      <c r="C1569" s="1" t="s">
        <v>261</v>
      </c>
      <c r="D1569" s="1" t="s">
        <v>19</v>
      </c>
      <c r="E1569" s="1" t="s">
        <v>178</v>
      </c>
      <c r="F1569" s="78" t="s">
        <v>233</v>
      </c>
      <c r="G1569" s="37" t="s">
        <v>56</v>
      </c>
      <c r="H1569" s="7">
        <f t="shared" si="119"/>
        <v>-87500</v>
      </c>
      <c r="I1569" s="32">
        <f t="shared" si="117"/>
        <v>4.2105263157894735</v>
      </c>
      <c r="K1569" t="s">
        <v>232</v>
      </c>
      <c r="M1569" s="2">
        <v>475</v>
      </c>
    </row>
    <row r="1570" spans="2:13" ht="12.75">
      <c r="B1570" s="281">
        <v>500</v>
      </c>
      <c r="C1570" s="1" t="s">
        <v>261</v>
      </c>
      <c r="D1570" s="1" t="s">
        <v>19</v>
      </c>
      <c r="E1570" s="1" t="s">
        <v>178</v>
      </c>
      <c r="F1570" s="78" t="s">
        <v>233</v>
      </c>
      <c r="G1570" s="37" t="s">
        <v>56</v>
      </c>
      <c r="H1570" s="7">
        <f t="shared" si="119"/>
        <v>-88000</v>
      </c>
      <c r="I1570" s="32">
        <f t="shared" si="117"/>
        <v>1.0526315789473684</v>
      </c>
      <c r="K1570" t="s">
        <v>232</v>
      </c>
      <c r="M1570" s="2">
        <v>475</v>
      </c>
    </row>
    <row r="1571" spans="2:13" ht="12.75">
      <c r="B1571" s="281">
        <v>2000</v>
      </c>
      <c r="C1571" s="1" t="s">
        <v>261</v>
      </c>
      <c r="D1571" s="1" t="s">
        <v>19</v>
      </c>
      <c r="E1571" s="1" t="s">
        <v>178</v>
      </c>
      <c r="F1571" s="78" t="s">
        <v>233</v>
      </c>
      <c r="G1571" s="37" t="s">
        <v>58</v>
      </c>
      <c r="H1571" s="7">
        <f t="shared" si="119"/>
        <v>-90000</v>
      </c>
      <c r="I1571" s="32">
        <f t="shared" si="117"/>
        <v>4.2105263157894735</v>
      </c>
      <c r="K1571" t="s">
        <v>232</v>
      </c>
      <c r="M1571" s="2">
        <v>475</v>
      </c>
    </row>
    <row r="1572" spans="1:13" ht="12.75">
      <c r="A1572" s="22"/>
      <c r="B1572" s="281">
        <v>500</v>
      </c>
      <c r="C1572" s="22" t="s">
        <v>261</v>
      </c>
      <c r="D1572" s="1" t="s">
        <v>19</v>
      </c>
      <c r="E1572" s="1" t="s">
        <v>178</v>
      </c>
      <c r="F1572" s="78" t="s">
        <v>233</v>
      </c>
      <c r="G1572" s="37" t="s">
        <v>58</v>
      </c>
      <c r="H1572" s="7">
        <f t="shared" si="119"/>
        <v>-90500</v>
      </c>
      <c r="I1572" s="32">
        <f t="shared" si="117"/>
        <v>1.0526315789473684</v>
      </c>
      <c r="J1572" s="25"/>
      <c r="K1572" t="s">
        <v>232</v>
      </c>
      <c r="L1572" s="25"/>
      <c r="M1572" s="2">
        <v>475</v>
      </c>
    </row>
    <row r="1573" spans="2:13" ht="12.75">
      <c r="B1573" s="281">
        <v>2000</v>
      </c>
      <c r="C1573" s="1" t="s">
        <v>261</v>
      </c>
      <c r="D1573" s="1" t="s">
        <v>19</v>
      </c>
      <c r="E1573" s="1" t="s">
        <v>178</v>
      </c>
      <c r="F1573" s="78" t="s">
        <v>233</v>
      </c>
      <c r="G1573" s="37" t="s">
        <v>60</v>
      </c>
      <c r="H1573" s="7">
        <f t="shared" si="119"/>
        <v>-92500</v>
      </c>
      <c r="I1573" s="32">
        <f t="shared" si="117"/>
        <v>4.2105263157894735</v>
      </c>
      <c r="K1573" t="s">
        <v>232</v>
      </c>
      <c r="M1573" s="2">
        <v>475</v>
      </c>
    </row>
    <row r="1574" spans="1:13" ht="12.75">
      <c r="A1574" s="22"/>
      <c r="B1574" s="281">
        <v>500</v>
      </c>
      <c r="C1574" s="1" t="s">
        <v>261</v>
      </c>
      <c r="D1574" s="1" t="s">
        <v>19</v>
      </c>
      <c r="E1574" s="1" t="s">
        <v>178</v>
      </c>
      <c r="F1574" s="78" t="s">
        <v>233</v>
      </c>
      <c r="G1574" s="37" t="s">
        <v>60</v>
      </c>
      <c r="H1574" s="7">
        <f t="shared" si="119"/>
        <v>-93000</v>
      </c>
      <c r="I1574" s="32">
        <f t="shared" si="117"/>
        <v>1.0526315789473684</v>
      </c>
      <c r="J1574" s="25"/>
      <c r="K1574" t="s">
        <v>232</v>
      </c>
      <c r="L1574" s="25"/>
      <c r="M1574" s="2">
        <v>475</v>
      </c>
    </row>
    <row r="1575" spans="2:13" ht="12.75">
      <c r="B1575" s="281">
        <v>2000</v>
      </c>
      <c r="C1575" s="1" t="s">
        <v>261</v>
      </c>
      <c r="D1575" s="1" t="s">
        <v>19</v>
      </c>
      <c r="E1575" s="1" t="s">
        <v>178</v>
      </c>
      <c r="F1575" s="78" t="s">
        <v>233</v>
      </c>
      <c r="G1575" s="37" t="s">
        <v>103</v>
      </c>
      <c r="H1575" s="7">
        <f t="shared" si="119"/>
        <v>-95000</v>
      </c>
      <c r="I1575" s="32">
        <f t="shared" si="117"/>
        <v>4.2105263157894735</v>
      </c>
      <c r="K1575" t="s">
        <v>232</v>
      </c>
      <c r="M1575" s="2">
        <v>475</v>
      </c>
    </row>
    <row r="1576" spans="2:13" ht="12.75">
      <c r="B1576" s="281">
        <v>500</v>
      </c>
      <c r="C1576" s="1" t="s">
        <v>261</v>
      </c>
      <c r="D1576" s="1" t="s">
        <v>19</v>
      </c>
      <c r="E1576" s="1" t="s">
        <v>178</v>
      </c>
      <c r="F1576" s="78" t="s">
        <v>233</v>
      </c>
      <c r="G1576" s="37" t="s">
        <v>103</v>
      </c>
      <c r="H1576" s="7">
        <f t="shared" si="119"/>
        <v>-95500</v>
      </c>
      <c r="I1576" s="32">
        <f aca="true" t="shared" si="120" ref="I1576:I1598">+B1576/M1576</f>
        <v>1.0526315789473684</v>
      </c>
      <c r="K1576" t="s">
        <v>232</v>
      </c>
      <c r="M1576" s="2">
        <v>475</v>
      </c>
    </row>
    <row r="1577" spans="2:13" ht="12.75">
      <c r="B1577" s="281">
        <v>2000</v>
      </c>
      <c r="C1577" s="22" t="s">
        <v>261</v>
      </c>
      <c r="D1577" s="22" t="s">
        <v>19</v>
      </c>
      <c r="E1577" s="22" t="s">
        <v>178</v>
      </c>
      <c r="F1577" s="241" t="s">
        <v>233</v>
      </c>
      <c r="G1577" s="40" t="s">
        <v>62</v>
      </c>
      <c r="H1577" s="7">
        <f t="shared" si="119"/>
        <v>-97500</v>
      </c>
      <c r="I1577" s="32">
        <f t="shared" si="120"/>
        <v>4.2105263157894735</v>
      </c>
      <c r="K1577" t="s">
        <v>232</v>
      </c>
      <c r="M1577" s="2">
        <v>475</v>
      </c>
    </row>
    <row r="1578" spans="1:13" ht="12.75">
      <c r="A1578" s="22"/>
      <c r="B1578" s="281">
        <v>500</v>
      </c>
      <c r="C1578" s="22" t="s">
        <v>261</v>
      </c>
      <c r="D1578" s="1" t="s">
        <v>19</v>
      </c>
      <c r="E1578" s="1" t="s">
        <v>178</v>
      </c>
      <c r="F1578" s="78" t="s">
        <v>233</v>
      </c>
      <c r="G1578" s="37" t="s">
        <v>62</v>
      </c>
      <c r="H1578" s="7">
        <f t="shared" si="119"/>
        <v>-98000</v>
      </c>
      <c r="I1578" s="32">
        <f t="shared" si="120"/>
        <v>1.0526315789473684</v>
      </c>
      <c r="J1578" s="25"/>
      <c r="K1578" t="s">
        <v>232</v>
      </c>
      <c r="L1578" s="25"/>
      <c r="M1578" s="2">
        <v>475</v>
      </c>
    </row>
    <row r="1579" spans="1:13" ht="12.75">
      <c r="A1579" s="22"/>
      <c r="B1579" s="281">
        <v>2000</v>
      </c>
      <c r="C1579" s="1" t="s">
        <v>261</v>
      </c>
      <c r="D1579" s="1" t="s">
        <v>19</v>
      </c>
      <c r="E1579" s="1" t="s">
        <v>178</v>
      </c>
      <c r="F1579" s="78" t="s">
        <v>233</v>
      </c>
      <c r="G1579" s="37" t="s">
        <v>64</v>
      </c>
      <c r="H1579" s="7">
        <f t="shared" si="119"/>
        <v>-100000</v>
      </c>
      <c r="I1579" s="32">
        <f t="shared" si="120"/>
        <v>4.2105263157894735</v>
      </c>
      <c r="J1579" s="25"/>
      <c r="K1579" t="s">
        <v>232</v>
      </c>
      <c r="L1579" s="25"/>
      <c r="M1579" s="2">
        <v>475</v>
      </c>
    </row>
    <row r="1580" spans="1:13" s="83" customFormat="1" ht="12.75">
      <c r="A1580" s="21"/>
      <c r="B1580" s="283">
        <f>SUM(B1518:B1579)</f>
        <v>100000</v>
      </c>
      <c r="C1580" s="21" t="s">
        <v>261</v>
      </c>
      <c r="D1580" s="21"/>
      <c r="E1580" s="21"/>
      <c r="F1580" s="256"/>
      <c r="G1580" s="28"/>
      <c r="H1580" s="81">
        <v>0</v>
      </c>
      <c r="I1580" s="82">
        <f t="shared" si="120"/>
        <v>210.52631578947367</v>
      </c>
      <c r="M1580" s="2">
        <v>475</v>
      </c>
    </row>
    <row r="1581" spans="2:13" ht="12.75">
      <c r="B1581" s="281"/>
      <c r="H1581" s="7">
        <f aca="true" t="shared" si="121" ref="H1581:H1592">H1580-B1581</f>
        <v>0</v>
      </c>
      <c r="I1581" s="32">
        <f t="shared" si="120"/>
        <v>0</v>
      </c>
      <c r="M1581" s="2">
        <v>475</v>
      </c>
    </row>
    <row r="1582" spans="2:13" ht="12.75">
      <c r="B1582" s="281"/>
      <c r="H1582" s="7">
        <f t="shared" si="121"/>
        <v>0</v>
      </c>
      <c r="I1582" s="32">
        <f t="shared" si="120"/>
        <v>0</v>
      </c>
      <c r="M1582" s="2">
        <v>475</v>
      </c>
    </row>
    <row r="1583" spans="1:13" ht="12.75">
      <c r="A1583" s="22"/>
      <c r="B1583" s="282">
        <v>1000</v>
      </c>
      <c r="C1583" s="22" t="s">
        <v>262</v>
      </c>
      <c r="D1583" s="22" t="s">
        <v>19</v>
      </c>
      <c r="E1583" s="22" t="s">
        <v>263</v>
      </c>
      <c r="F1583" s="263" t="s">
        <v>264</v>
      </c>
      <c r="G1583" s="40" t="s">
        <v>43</v>
      </c>
      <c r="H1583" s="7">
        <f t="shared" si="121"/>
        <v>-1000</v>
      </c>
      <c r="I1583" s="32">
        <f t="shared" si="120"/>
        <v>2.1052631578947367</v>
      </c>
      <c r="J1583" s="25"/>
      <c r="K1583" s="25" t="s">
        <v>180</v>
      </c>
      <c r="L1583" s="25"/>
      <c r="M1583" s="2">
        <v>475</v>
      </c>
    </row>
    <row r="1584" spans="1:13" ht="12.75">
      <c r="A1584" s="22"/>
      <c r="B1584" s="282">
        <v>375</v>
      </c>
      <c r="C1584" s="22" t="s">
        <v>265</v>
      </c>
      <c r="D1584" s="22" t="s">
        <v>19</v>
      </c>
      <c r="E1584" s="22" t="s">
        <v>263</v>
      </c>
      <c r="F1584" s="263" t="s">
        <v>182</v>
      </c>
      <c r="G1584" s="40" t="s">
        <v>49</v>
      </c>
      <c r="H1584" s="7">
        <f t="shared" si="121"/>
        <v>-1375</v>
      </c>
      <c r="I1584" s="32">
        <f t="shared" si="120"/>
        <v>0.7894736842105263</v>
      </c>
      <c r="J1584" s="25"/>
      <c r="K1584" s="25" t="s">
        <v>180</v>
      </c>
      <c r="L1584" s="25"/>
      <c r="M1584" s="2">
        <v>475</v>
      </c>
    </row>
    <row r="1585" spans="1:13" ht="12.75">
      <c r="A1585" s="22"/>
      <c r="B1585" s="282">
        <v>2375</v>
      </c>
      <c r="C1585" s="22" t="s">
        <v>266</v>
      </c>
      <c r="D1585" s="22" t="s">
        <v>19</v>
      </c>
      <c r="E1585" s="22" t="s">
        <v>263</v>
      </c>
      <c r="F1585" s="263" t="s">
        <v>267</v>
      </c>
      <c r="G1585" s="40" t="s">
        <v>70</v>
      </c>
      <c r="H1585" s="7">
        <f t="shared" si="121"/>
        <v>-3750</v>
      </c>
      <c r="I1585" s="32">
        <f t="shared" si="120"/>
        <v>5</v>
      </c>
      <c r="J1585" s="25"/>
      <c r="K1585" s="25" t="s">
        <v>180</v>
      </c>
      <c r="L1585" s="25"/>
      <c r="M1585" s="2">
        <v>475</v>
      </c>
    </row>
    <row r="1586" spans="1:13" ht="12.75">
      <c r="A1586" s="22"/>
      <c r="B1586" s="282">
        <v>1600</v>
      </c>
      <c r="C1586" s="22" t="s">
        <v>268</v>
      </c>
      <c r="D1586" s="22" t="s">
        <v>19</v>
      </c>
      <c r="E1586" s="22" t="s">
        <v>263</v>
      </c>
      <c r="F1586" s="263" t="s">
        <v>269</v>
      </c>
      <c r="G1586" s="40" t="s">
        <v>70</v>
      </c>
      <c r="H1586" s="7">
        <f t="shared" si="121"/>
        <v>-5350</v>
      </c>
      <c r="I1586" s="32">
        <f t="shared" si="120"/>
        <v>3.3684210526315788</v>
      </c>
      <c r="J1586" s="25"/>
      <c r="K1586" s="25" t="s">
        <v>180</v>
      </c>
      <c r="L1586" s="25"/>
      <c r="M1586" s="2">
        <v>475</v>
      </c>
    </row>
    <row r="1587" spans="1:13" ht="12.75">
      <c r="A1587" s="22"/>
      <c r="B1587" s="282">
        <v>2500</v>
      </c>
      <c r="C1587" s="22" t="s">
        <v>598</v>
      </c>
      <c r="D1587" s="22" t="s">
        <v>19</v>
      </c>
      <c r="E1587" s="22" t="s">
        <v>263</v>
      </c>
      <c r="F1587" s="263" t="s">
        <v>269</v>
      </c>
      <c r="G1587" s="40" t="s">
        <v>70</v>
      </c>
      <c r="H1587" s="7">
        <f t="shared" si="121"/>
        <v>-7850</v>
      </c>
      <c r="I1587" s="32">
        <f t="shared" si="120"/>
        <v>5.2631578947368425</v>
      </c>
      <c r="J1587" s="25"/>
      <c r="K1587" s="25" t="s">
        <v>180</v>
      </c>
      <c r="L1587" s="25"/>
      <c r="M1587" s="2">
        <v>475</v>
      </c>
    </row>
    <row r="1588" spans="1:13" ht="12.75">
      <c r="A1588" s="22"/>
      <c r="B1588" s="282">
        <v>2000</v>
      </c>
      <c r="C1588" s="22" t="s">
        <v>270</v>
      </c>
      <c r="D1588" s="22" t="s">
        <v>19</v>
      </c>
      <c r="E1588" s="22" t="s">
        <v>263</v>
      </c>
      <c r="F1588" s="263" t="s">
        <v>269</v>
      </c>
      <c r="G1588" s="40" t="s">
        <v>70</v>
      </c>
      <c r="H1588" s="7">
        <f t="shared" si="121"/>
        <v>-9850</v>
      </c>
      <c r="I1588" s="32">
        <f t="shared" si="120"/>
        <v>4.2105263157894735</v>
      </c>
      <c r="J1588" s="25"/>
      <c r="K1588" s="25" t="s">
        <v>180</v>
      </c>
      <c r="L1588" s="25"/>
      <c r="M1588" s="2">
        <v>475</v>
      </c>
    </row>
    <row r="1589" spans="2:13" ht="12.75">
      <c r="B1589" s="281">
        <v>2600</v>
      </c>
      <c r="C1589" s="22" t="s">
        <v>271</v>
      </c>
      <c r="D1589" s="1" t="s">
        <v>19</v>
      </c>
      <c r="E1589" s="1" t="s">
        <v>263</v>
      </c>
      <c r="F1589" s="103" t="s">
        <v>272</v>
      </c>
      <c r="G1589" s="37" t="s">
        <v>86</v>
      </c>
      <c r="H1589" s="7">
        <f t="shared" si="121"/>
        <v>-12450</v>
      </c>
      <c r="I1589" s="32">
        <f t="shared" si="120"/>
        <v>5.473684210526316</v>
      </c>
      <c r="K1589" s="25" t="s">
        <v>180</v>
      </c>
      <c r="M1589" s="2">
        <v>475</v>
      </c>
    </row>
    <row r="1590" spans="2:13" ht="12.75">
      <c r="B1590" s="281">
        <v>500</v>
      </c>
      <c r="C1590" s="22" t="s">
        <v>273</v>
      </c>
      <c r="D1590" s="1" t="s">
        <v>19</v>
      </c>
      <c r="E1590" s="1" t="s">
        <v>263</v>
      </c>
      <c r="F1590" s="103" t="s">
        <v>272</v>
      </c>
      <c r="G1590" s="37" t="s">
        <v>86</v>
      </c>
      <c r="H1590" s="7">
        <f t="shared" si="121"/>
        <v>-12950</v>
      </c>
      <c r="I1590" s="32">
        <f t="shared" si="120"/>
        <v>1.0526315789473684</v>
      </c>
      <c r="K1590" s="25" t="s">
        <v>180</v>
      </c>
      <c r="M1590" s="2">
        <v>475</v>
      </c>
    </row>
    <row r="1591" spans="1:13" ht="12.75">
      <c r="A1591" s="22"/>
      <c r="B1591" s="287">
        <v>3600</v>
      </c>
      <c r="C1591" s="86" t="s">
        <v>274</v>
      </c>
      <c r="D1591" s="86" t="s">
        <v>19</v>
      </c>
      <c r="E1591" s="86" t="s">
        <v>263</v>
      </c>
      <c r="F1591" s="262" t="s">
        <v>275</v>
      </c>
      <c r="G1591" s="87" t="s">
        <v>82</v>
      </c>
      <c r="H1591" s="7">
        <f t="shared" si="121"/>
        <v>-16550</v>
      </c>
      <c r="I1591" s="32">
        <f t="shared" si="120"/>
        <v>7.578947368421052</v>
      </c>
      <c r="J1591" s="25"/>
      <c r="K1591" s="25" t="s">
        <v>140</v>
      </c>
      <c r="L1591" s="25"/>
      <c r="M1591" s="2">
        <v>475</v>
      </c>
    </row>
    <row r="1592" spans="1:13" ht="12.75">
      <c r="A1592" s="22"/>
      <c r="B1592" s="281">
        <v>1000</v>
      </c>
      <c r="C1592" s="1" t="s">
        <v>276</v>
      </c>
      <c r="D1592" s="1" t="s">
        <v>19</v>
      </c>
      <c r="E1592" s="1" t="s">
        <v>263</v>
      </c>
      <c r="F1592" s="103" t="s">
        <v>277</v>
      </c>
      <c r="G1592" s="37" t="s">
        <v>198</v>
      </c>
      <c r="H1592" s="7">
        <f t="shared" si="121"/>
        <v>-17550</v>
      </c>
      <c r="I1592" s="32">
        <f t="shared" si="120"/>
        <v>2.1052631578947367</v>
      </c>
      <c r="J1592" s="25"/>
      <c r="K1592" t="s">
        <v>217</v>
      </c>
      <c r="L1592" s="25"/>
      <c r="M1592" s="2">
        <v>475</v>
      </c>
    </row>
    <row r="1593" spans="1:13" s="83" customFormat="1" ht="12.75">
      <c r="A1593" s="21"/>
      <c r="B1593" s="283">
        <f>SUM(B1583:B1592)</f>
        <v>17550</v>
      </c>
      <c r="C1593" s="21" t="s">
        <v>263</v>
      </c>
      <c r="D1593" s="21"/>
      <c r="E1593" s="21"/>
      <c r="F1593" s="256"/>
      <c r="G1593" s="28"/>
      <c r="H1593" s="81">
        <v>0</v>
      </c>
      <c r="I1593" s="82">
        <f t="shared" si="120"/>
        <v>36.94736842105263</v>
      </c>
      <c r="M1593" s="2">
        <v>475</v>
      </c>
    </row>
    <row r="1594" spans="1:13" s="25" customFormat="1" ht="12.75">
      <c r="A1594" s="22"/>
      <c r="B1594" s="282"/>
      <c r="C1594" s="22"/>
      <c r="D1594" s="22"/>
      <c r="E1594" s="22"/>
      <c r="F1594" s="241"/>
      <c r="G1594" s="40"/>
      <c r="H1594" s="7">
        <f>H1593-B1594</f>
        <v>0</v>
      </c>
      <c r="I1594" s="32">
        <f t="shared" si="120"/>
        <v>0</v>
      </c>
      <c r="M1594" s="2">
        <v>475</v>
      </c>
    </row>
    <row r="1595" spans="1:13" s="25" customFormat="1" ht="12.75">
      <c r="A1595" s="22"/>
      <c r="B1595" s="282"/>
      <c r="C1595" s="22"/>
      <c r="D1595" s="22"/>
      <c r="E1595" s="22"/>
      <c r="F1595" s="241"/>
      <c r="G1595" s="40"/>
      <c r="H1595" s="7">
        <f>H1594-B1595</f>
        <v>0</v>
      </c>
      <c r="I1595" s="32">
        <f t="shared" si="120"/>
        <v>0</v>
      </c>
      <c r="M1595" s="2">
        <v>475</v>
      </c>
    </row>
    <row r="1596" spans="1:13" s="25" customFormat="1" ht="12.75">
      <c r="A1596" s="22"/>
      <c r="B1596" s="286">
        <v>1000</v>
      </c>
      <c r="C1596" s="79" t="s">
        <v>278</v>
      </c>
      <c r="D1596" s="79" t="s">
        <v>19</v>
      </c>
      <c r="E1596" s="79" t="s">
        <v>279</v>
      </c>
      <c r="F1596" s="253" t="s">
        <v>247</v>
      </c>
      <c r="G1596" s="80" t="s">
        <v>103</v>
      </c>
      <c r="H1596" s="7">
        <f>H1595-B1596</f>
        <v>-1000</v>
      </c>
      <c r="I1596" s="32">
        <f t="shared" si="120"/>
        <v>2.1052631578947367</v>
      </c>
      <c r="K1596" s="25" t="s">
        <v>140</v>
      </c>
      <c r="M1596" s="2">
        <v>475</v>
      </c>
    </row>
    <row r="1597" spans="1:13" s="83" customFormat="1" ht="12.75">
      <c r="A1597" s="21"/>
      <c r="B1597" s="283">
        <f>SUM(B1596)</f>
        <v>1000</v>
      </c>
      <c r="C1597" s="21" t="s">
        <v>278</v>
      </c>
      <c r="D1597" s="21"/>
      <c r="E1597" s="21"/>
      <c r="F1597" s="256"/>
      <c r="G1597" s="28"/>
      <c r="H1597" s="81">
        <v>0</v>
      </c>
      <c r="I1597" s="82">
        <f t="shared" si="120"/>
        <v>2.1052631578947367</v>
      </c>
      <c r="M1597" s="2">
        <v>475</v>
      </c>
    </row>
    <row r="1598" spans="8:13" ht="12.75">
      <c r="H1598" s="7">
        <f>H1597-B1598</f>
        <v>0</v>
      </c>
      <c r="I1598" s="32">
        <f t="shared" si="120"/>
        <v>0</v>
      </c>
      <c r="M1598" s="2">
        <v>475</v>
      </c>
    </row>
    <row r="1599" spans="9:13" ht="12.75">
      <c r="I1599" s="32"/>
      <c r="M1599" s="2"/>
    </row>
    <row r="1600" spans="1:13" s="25" customFormat="1" ht="12.75">
      <c r="A1600" s="22"/>
      <c r="B1600" s="296">
        <v>140000</v>
      </c>
      <c r="C1600" s="22" t="s">
        <v>1183</v>
      </c>
      <c r="D1600" s="22" t="s">
        <v>19</v>
      </c>
      <c r="E1600" s="22" t="s">
        <v>263</v>
      </c>
      <c r="F1600" s="263" t="s">
        <v>1177</v>
      </c>
      <c r="G1600" s="40" t="s">
        <v>54</v>
      </c>
      <c r="H1600" s="39">
        <f>H1599-B1600</f>
        <v>-140000</v>
      </c>
      <c r="I1600" s="174">
        <f>+B1600/M1600</f>
        <v>294.7368421052632</v>
      </c>
      <c r="K1600" s="25" t="s">
        <v>180</v>
      </c>
      <c r="M1600" s="50">
        <v>475</v>
      </c>
    </row>
    <row r="1601" spans="1:13" s="83" customFormat="1" ht="12.75">
      <c r="A1601" s="21"/>
      <c r="B1601" s="295">
        <f>SUM(B1600)</f>
        <v>140000</v>
      </c>
      <c r="C1601" s="21"/>
      <c r="D1601" s="21" t="s">
        <v>1204</v>
      </c>
      <c r="E1601" s="21"/>
      <c r="F1601" s="256"/>
      <c r="G1601" s="28"/>
      <c r="H1601" s="81"/>
      <c r="I1601" s="82"/>
      <c r="M1601" s="84"/>
    </row>
    <row r="1602" spans="2:13" ht="12.75">
      <c r="B1602" s="294"/>
      <c r="I1602" s="32"/>
      <c r="M1602" s="2"/>
    </row>
    <row r="1603" spans="2:13" ht="12.75">
      <c r="B1603" s="294"/>
      <c r="H1603" s="7">
        <f>H1598-B1603</f>
        <v>0</v>
      </c>
      <c r="I1603" s="32">
        <f aca="true" t="shared" si="122" ref="I1603:I1666">+B1603/M1603</f>
        <v>0</v>
      </c>
      <c r="M1603" s="2">
        <v>475</v>
      </c>
    </row>
    <row r="1604" spans="1:13" ht="12.75">
      <c r="A1604" s="22"/>
      <c r="B1604" s="296">
        <v>15000</v>
      </c>
      <c r="C1604" s="22" t="s">
        <v>280</v>
      </c>
      <c r="D1604" s="22" t="s">
        <v>19</v>
      </c>
      <c r="E1604" s="22" t="s">
        <v>281</v>
      </c>
      <c r="F1604" s="263" t="s">
        <v>282</v>
      </c>
      <c r="G1604" s="40" t="s">
        <v>70</v>
      </c>
      <c r="H1604" s="7">
        <f>H1600-B1604</f>
        <v>-155000</v>
      </c>
      <c r="I1604" s="32">
        <f t="shared" si="122"/>
        <v>31.57894736842105</v>
      </c>
      <c r="J1604" s="25"/>
      <c r="K1604" s="25" t="s">
        <v>180</v>
      </c>
      <c r="L1604" s="25"/>
      <c r="M1604" s="2">
        <v>475</v>
      </c>
    </row>
    <row r="1605" spans="1:13" ht="12.75">
      <c r="A1605" s="22"/>
      <c r="B1605" s="302">
        <v>40000</v>
      </c>
      <c r="C1605" s="96" t="s">
        <v>280</v>
      </c>
      <c r="D1605" s="96" t="s">
        <v>19</v>
      </c>
      <c r="E1605" s="96" t="s">
        <v>283</v>
      </c>
      <c r="F1605" s="269" t="s">
        <v>284</v>
      </c>
      <c r="G1605" s="97" t="s">
        <v>76</v>
      </c>
      <c r="H1605" s="7">
        <f aca="true" t="shared" si="123" ref="H1605:H1610">H1604-B1605</f>
        <v>-195000</v>
      </c>
      <c r="I1605" s="32">
        <f t="shared" si="122"/>
        <v>84.21052631578948</v>
      </c>
      <c r="J1605" s="25"/>
      <c r="K1605" s="25" t="s">
        <v>140</v>
      </c>
      <c r="L1605" s="25"/>
      <c r="M1605" s="2">
        <v>475</v>
      </c>
    </row>
    <row r="1606" spans="1:13" ht="12.75">
      <c r="A1606" s="22"/>
      <c r="B1606" s="294">
        <v>125000</v>
      </c>
      <c r="C1606" s="1" t="s">
        <v>280</v>
      </c>
      <c r="D1606" s="1" t="s">
        <v>19</v>
      </c>
      <c r="E1606" s="1" t="s">
        <v>285</v>
      </c>
      <c r="F1606" s="103" t="s">
        <v>286</v>
      </c>
      <c r="G1606" s="37" t="s">
        <v>58</v>
      </c>
      <c r="H1606" s="7">
        <f t="shared" si="123"/>
        <v>-320000</v>
      </c>
      <c r="I1606" s="32">
        <f t="shared" si="122"/>
        <v>263.1578947368421</v>
      </c>
      <c r="J1606" s="25"/>
      <c r="K1606" t="s">
        <v>217</v>
      </c>
      <c r="L1606" s="25"/>
      <c r="M1606" s="2">
        <v>475</v>
      </c>
    </row>
    <row r="1607" spans="1:13" ht="12.75">
      <c r="A1607" s="22"/>
      <c r="B1607" s="294">
        <v>125000</v>
      </c>
      <c r="C1607" s="1" t="s">
        <v>280</v>
      </c>
      <c r="D1607" s="1" t="s">
        <v>19</v>
      </c>
      <c r="E1607" s="1" t="s">
        <v>285</v>
      </c>
      <c r="F1607" s="103" t="s">
        <v>287</v>
      </c>
      <c r="G1607" s="37" t="s">
        <v>58</v>
      </c>
      <c r="H1607" s="7">
        <f t="shared" si="123"/>
        <v>-445000</v>
      </c>
      <c r="I1607" s="32">
        <f t="shared" si="122"/>
        <v>263.1578947368421</v>
      </c>
      <c r="J1607" s="25"/>
      <c r="K1607" t="s">
        <v>217</v>
      </c>
      <c r="L1607" s="25"/>
      <c r="M1607" s="2">
        <v>475</v>
      </c>
    </row>
    <row r="1608" spans="1:13" ht="12.75">
      <c r="A1608" s="22"/>
      <c r="B1608" s="294">
        <v>125000</v>
      </c>
      <c r="C1608" s="1" t="s">
        <v>280</v>
      </c>
      <c r="D1608" s="1" t="s">
        <v>19</v>
      </c>
      <c r="E1608" s="1" t="s">
        <v>288</v>
      </c>
      <c r="F1608" s="103" t="s">
        <v>289</v>
      </c>
      <c r="G1608" s="37" t="s">
        <v>64</v>
      </c>
      <c r="H1608" s="7">
        <f t="shared" si="123"/>
        <v>-570000</v>
      </c>
      <c r="I1608" s="32">
        <f t="shared" si="122"/>
        <v>263.1578947368421</v>
      </c>
      <c r="J1608" s="25"/>
      <c r="K1608" t="s">
        <v>217</v>
      </c>
      <c r="L1608" s="25"/>
      <c r="M1608" s="2">
        <v>475</v>
      </c>
    </row>
    <row r="1609" spans="1:13" ht="12.75">
      <c r="A1609" s="22"/>
      <c r="B1609" s="294">
        <v>125000</v>
      </c>
      <c r="C1609" s="1" t="s">
        <v>280</v>
      </c>
      <c r="D1609" s="1" t="s">
        <v>19</v>
      </c>
      <c r="E1609" s="1" t="s">
        <v>290</v>
      </c>
      <c r="F1609" s="103" t="s">
        <v>291</v>
      </c>
      <c r="G1609" s="37" t="s">
        <v>78</v>
      </c>
      <c r="H1609" s="7">
        <f t="shared" si="123"/>
        <v>-695000</v>
      </c>
      <c r="I1609" s="32">
        <f t="shared" si="122"/>
        <v>263.1578947368421</v>
      </c>
      <c r="J1609" s="25"/>
      <c r="K1609" t="s">
        <v>217</v>
      </c>
      <c r="L1609" s="25"/>
      <c r="M1609" s="2">
        <v>475</v>
      </c>
    </row>
    <row r="1610" spans="2:13" ht="12.75">
      <c r="B1610" s="294">
        <v>15000</v>
      </c>
      <c r="C1610" s="22" t="s">
        <v>280</v>
      </c>
      <c r="D1610" s="22" t="s">
        <v>19</v>
      </c>
      <c r="E1610" s="22" t="s">
        <v>1205</v>
      </c>
      <c r="F1610" s="103" t="s">
        <v>295</v>
      </c>
      <c r="G1610" s="37" t="s">
        <v>43</v>
      </c>
      <c r="H1610" s="7">
        <f t="shared" si="123"/>
        <v>-710000</v>
      </c>
      <c r="I1610" s="32">
        <f t="shared" si="122"/>
        <v>31.57894736842105</v>
      </c>
      <c r="K1610" t="s">
        <v>232</v>
      </c>
      <c r="M1610" s="2">
        <v>475</v>
      </c>
    </row>
    <row r="1611" spans="1:13" s="83" customFormat="1" ht="12.75">
      <c r="A1611" s="21"/>
      <c r="B1611" s="295">
        <f>SUM(B1604:B1610)</f>
        <v>570000</v>
      </c>
      <c r="C1611" s="21" t="s">
        <v>280</v>
      </c>
      <c r="D1611" s="21"/>
      <c r="E1611" s="21"/>
      <c r="F1611" s="256"/>
      <c r="G1611" s="28"/>
      <c r="H1611" s="81">
        <v>0</v>
      </c>
      <c r="I1611" s="82">
        <f t="shared" si="122"/>
        <v>1200</v>
      </c>
      <c r="M1611" s="2">
        <v>475</v>
      </c>
    </row>
    <row r="1612" spans="2:13" ht="12.75">
      <c r="B1612" s="294"/>
      <c r="H1612" s="7">
        <f>H1611-B1612</f>
        <v>0</v>
      </c>
      <c r="I1612" s="32">
        <f t="shared" si="122"/>
        <v>0</v>
      </c>
      <c r="M1612" s="2">
        <v>475</v>
      </c>
    </row>
    <row r="1613" spans="2:13" ht="12.75">
      <c r="B1613" s="294"/>
      <c r="H1613" s="7">
        <f>H1612-B1613</f>
        <v>0</v>
      </c>
      <c r="I1613" s="32">
        <f t="shared" si="122"/>
        <v>0</v>
      </c>
      <c r="M1613" s="2">
        <v>475</v>
      </c>
    </row>
    <row r="1614" spans="1:13" ht="12.75">
      <c r="A1614" s="22"/>
      <c r="B1614" s="294">
        <v>6090</v>
      </c>
      <c r="C1614" s="1" t="s">
        <v>292</v>
      </c>
      <c r="D1614" s="1" t="s">
        <v>19</v>
      </c>
      <c r="E1614" s="1" t="s">
        <v>293</v>
      </c>
      <c r="F1614" s="103" t="s">
        <v>294</v>
      </c>
      <c r="G1614" s="37" t="s">
        <v>41</v>
      </c>
      <c r="H1614" s="7">
        <f>H1613-B1614</f>
        <v>-6090</v>
      </c>
      <c r="I1614" s="32">
        <f t="shared" si="122"/>
        <v>12.821052631578947</v>
      </c>
      <c r="J1614" s="25"/>
      <c r="K1614" t="s">
        <v>217</v>
      </c>
      <c r="L1614" s="25"/>
      <c r="M1614" s="2">
        <v>475</v>
      </c>
    </row>
    <row r="1615" spans="1:13" s="83" customFormat="1" ht="12.75">
      <c r="A1615" s="21"/>
      <c r="B1615" s="295">
        <f>SUM(B1614:B1614)</f>
        <v>6090</v>
      </c>
      <c r="C1615" s="21" t="s">
        <v>292</v>
      </c>
      <c r="D1615" s="21"/>
      <c r="E1615" s="21"/>
      <c r="F1615" s="256"/>
      <c r="G1615" s="28"/>
      <c r="H1615" s="81">
        <v>0</v>
      </c>
      <c r="I1615" s="82">
        <f t="shared" si="122"/>
        <v>12.821052631578947</v>
      </c>
      <c r="M1615" s="2">
        <v>475</v>
      </c>
    </row>
    <row r="1616" spans="8:13" ht="12.75">
      <c r="H1616" s="7">
        <f aca="true" t="shared" si="124" ref="H1616:H1679">H1615-B1616</f>
        <v>0</v>
      </c>
      <c r="I1616" s="32">
        <f t="shared" si="122"/>
        <v>0</v>
      </c>
      <c r="M1616" s="2">
        <v>475</v>
      </c>
    </row>
    <row r="1617" spans="8:13" ht="12.75">
      <c r="H1617" s="7">
        <f t="shared" si="124"/>
        <v>0</v>
      </c>
      <c r="I1617" s="32">
        <f t="shared" si="122"/>
        <v>0</v>
      </c>
      <c r="M1617" s="2">
        <v>475</v>
      </c>
    </row>
    <row r="1618" spans="8:13" ht="12.75" hidden="1">
      <c r="H1618" s="7">
        <f t="shared" si="124"/>
        <v>0</v>
      </c>
      <c r="I1618" s="32">
        <f t="shared" si="122"/>
        <v>0</v>
      </c>
      <c r="M1618" s="2">
        <v>475</v>
      </c>
    </row>
    <row r="1619" spans="8:13" ht="12.75" hidden="1">
      <c r="H1619" s="7">
        <f t="shared" si="124"/>
        <v>0</v>
      </c>
      <c r="I1619" s="32">
        <f t="shared" si="122"/>
        <v>0</v>
      </c>
      <c r="M1619" s="2">
        <v>475</v>
      </c>
    </row>
    <row r="1620" spans="8:13" ht="12.75" hidden="1">
      <c r="H1620" s="7">
        <f t="shared" si="124"/>
        <v>0</v>
      </c>
      <c r="I1620" s="32">
        <f t="shared" si="122"/>
        <v>0</v>
      </c>
      <c r="M1620" s="2">
        <v>475</v>
      </c>
    </row>
    <row r="1621" spans="8:13" ht="12.75" hidden="1">
      <c r="H1621" s="7">
        <f t="shared" si="124"/>
        <v>0</v>
      </c>
      <c r="I1621" s="32">
        <f t="shared" si="122"/>
        <v>0</v>
      </c>
      <c r="M1621" s="2">
        <v>475</v>
      </c>
    </row>
    <row r="1622" spans="8:13" ht="12.75" hidden="1">
      <c r="H1622" s="7">
        <f t="shared" si="124"/>
        <v>0</v>
      </c>
      <c r="I1622" s="32">
        <f t="shared" si="122"/>
        <v>0</v>
      </c>
      <c r="M1622" s="2">
        <v>475</v>
      </c>
    </row>
    <row r="1623" spans="8:13" ht="12.75" hidden="1">
      <c r="H1623" s="7">
        <f t="shared" si="124"/>
        <v>0</v>
      </c>
      <c r="I1623" s="32">
        <f t="shared" si="122"/>
        <v>0</v>
      </c>
      <c r="M1623" s="2">
        <v>475</v>
      </c>
    </row>
    <row r="1624" spans="8:13" ht="12.75" hidden="1">
      <c r="H1624" s="7">
        <f t="shared" si="124"/>
        <v>0</v>
      </c>
      <c r="I1624" s="32">
        <f t="shared" si="122"/>
        <v>0</v>
      </c>
      <c r="M1624" s="2">
        <v>475</v>
      </c>
    </row>
    <row r="1625" spans="8:13" ht="12.75" hidden="1">
      <c r="H1625" s="7">
        <f t="shared" si="124"/>
        <v>0</v>
      </c>
      <c r="I1625" s="32">
        <f t="shared" si="122"/>
        <v>0</v>
      </c>
      <c r="M1625" s="2">
        <v>475</v>
      </c>
    </row>
    <row r="1626" spans="8:13" ht="12.75" hidden="1">
      <c r="H1626" s="7">
        <f t="shared" si="124"/>
        <v>0</v>
      </c>
      <c r="I1626" s="32">
        <f t="shared" si="122"/>
        <v>0</v>
      </c>
      <c r="M1626" s="2">
        <v>475</v>
      </c>
    </row>
    <row r="1627" spans="8:13" ht="12.75" hidden="1">
      <c r="H1627" s="7">
        <f t="shared" si="124"/>
        <v>0</v>
      </c>
      <c r="I1627" s="32">
        <f t="shared" si="122"/>
        <v>0</v>
      </c>
      <c r="M1627" s="2">
        <v>475</v>
      </c>
    </row>
    <row r="1628" spans="8:13" ht="12.75" hidden="1">
      <c r="H1628" s="7">
        <f t="shared" si="124"/>
        <v>0</v>
      </c>
      <c r="I1628" s="32">
        <f t="shared" si="122"/>
        <v>0</v>
      </c>
      <c r="M1628" s="2">
        <v>475</v>
      </c>
    </row>
    <row r="1629" spans="8:13" ht="12.75" hidden="1">
      <c r="H1629" s="7">
        <f t="shared" si="124"/>
        <v>0</v>
      </c>
      <c r="I1629" s="32">
        <f t="shared" si="122"/>
        <v>0</v>
      </c>
      <c r="M1629" s="2">
        <v>475</v>
      </c>
    </row>
    <row r="1630" spans="8:13" ht="12.75" hidden="1">
      <c r="H1630" s="7">
        <f t="shared" si="124"/>
        <v>0</v>
      </c>
      <c r="I1630" s="32">
        <f t="shared" si="122"/>
        <v>0</v>
      </c>
      <c r="M1630" s="2">
        <v>475</v>
      </c>
    </row>
    <row r="1631" spans="8:13" ht="12.75" hidden="1">
      <c r="H1631" s="7">
        <f t="shared" si="124"/>
        <v>0</v>
      </c>
      <c r="I1631" s="32">
        <f t="shared" si="122"/>
        <v>0</v>
      </c>
      <c r="M1631" s="2">
        <v>475</v>
      </c>
    </row>
    <row r="1632" spans="8:13" ht="12.75" hidden="1">
      <c r="H1632" s="7">
        <f t="shared" si="124"/>
        <v>0</v>
      </c>
      <c r="I1632" s="32">
        <f t="shared" si="122"/>
        <v>0</v>
      </c>
      <c r="M1632" s="2">
        <v>475</v>
      </c>
    </row>
    <row r="1633" spans="8:13" ht="12.75" hidden="1">
      <c r="H1633" s="7">
        <f t="shared" si="124"/>
        <v>0</v>
      </c>
      <c r="I1633" s="32">
        <f t="shared" si="122"/>
        <v>0</v>
      </c>
      <c r="M1633" s="2">
        <v>475</v>
      </c>
    </row>
    <row r="1634" spans="8:13" ht="12.75" hidden="1">
      <c r="H1634" s="7">
        <f t="shared" si="124"/>
        <v>0</v>
      </c>
      <c r="I1634" s="32">
        <f t="shared" si="122"/>
        <v>0</v>
      </c>
      <c r="M1634" s="2">
        <v>475</v>
      </c>
    </row>
    <row r="1635" spans="8:13" ht="12.75" hidden="1">
      <c r="H1635" s="7">
        <f t="shared" si="124"/>
        <v>0</v>
      </c>
      <c r="I1635" s="32">
        <f t="shared" si="122"/>
        <v>0</v>
      </c>
      <c r="M1635" s="2">
        <v>475</v>
      </c>
    </row>
    <row r="1636" spans="8:13" ht="12.75" hidden="1">
      <c r="H1636" s="7">
        <f t="shared" si="124"/>
        <v>0</v>
      </c>
      <c r="I1636" s="32">
        <f t="shared" si="122"/>
        <v>0</v>
      </c>
      <c r="M1636" s="2">
        <v>475</v>
      </c>
    </row>
    <row r="1637" spans="8:13" ht="12.75" hidden="1">
      <c r="H1637" s="7">
        <f t="shared" si="124"/>
        <v>0</v>
      </c>
      <c r="I1637" s="32">
        <f t="shared" si="122"/>
        <v>0</v>
      </c>
      <c r="M1637" s="2">
        <v>475</v>
      </c>
    </row>
    <row r="1638" spans="8:13" ht="12.75" hidden="1">
      <c r="H1638" s="7">
        <f t="shared" si="124"/>
        <v>0</v>
      </c>
      <c r="I1638" s="32">
        <f t="shared" si="122"/>
        <v>0</v>
      </c>
      <c r="M1638" s="2">
        <v>475</v>
      </c>
    </row>
    <row r="1639" spans="8:13" ht="12.75" hidden="1">
      <c r="H1639" s="7">
        <f t="shared" si="124"/>
        <v>0</v>
      </c>
      <c r="I1639" s="32">
        <f t="shared" si="122"/>
        <v>0</v>
      </c>
      <c r="M1639" s="2">
        <v>475</v>
      </c>
    </row>
    <row r="1640" spans="8:13" ht="12.75" hidden="1">
      <c r="H1640" s="7">
        <f t="shared" si="124"/>
        <v>0</v>
      </c>
      <c r="I1640" s="32">
        <f t="shared" si="122"/>
        <v>0</v>
      </c>
      <c r="M1640" s="2">
        <v>475</v>
      </c>
    </row>
    <row r="1641" spans="8:13" ht="12.75" hidden="1">
      <c r="H1641" s="7">
        <f t="shared" si="124"/>
        <v>0</v>
      </c>
      <c r="I1641" s="32">
        <f t="shared" si="122"/>
        <v>0</v>
      </c>
      <c r="M1641" s="2">
        <v>475</v>
      </c>
    </row>
    <row r="1642" spans="8:13" ht="12.75" hidden="1">
      <c r="H1642" s="7">
        <f t="shared" si="124"/>
        <v>0</v>
      </c>
      <c r="I1642" s="32">
        <f t="shared" si="122"/>
        <v>0</v>
      </c>
      <c r="M1642" s="2">
        <v>475</v>
      </c>
    </row>
    <row r="1643" spans="8:13" ht="12.75" hidden="1">
      <c r="H1643" s="7">
        <f t="shared" si="124"/>
        <v>0</v>
      </c>
      <c r="I1643" s="32">
        <f t="shared" si="122"/>
        <v>0</v>
      </c>
      <c r="M1643" s="2">
        <v>475</v>
      </c>
    </row>
    <row r="1644" spans="8:13" ht="12.75" hidden="1">
      <c r="H1644" s="7">
        <f t="shared" si="124"/>
        <v>0</v>
      </c>
      <c r="I1644" s="32">
        <f t="shared" si="122"/>
        <v>0</v>
      </c>
      <c r="M1644" s="2">
        <v>475</v>
      </c>
    </row>
    <row r="1645" spans="8:13" ht="12.75" hidden="1">
      <c r="H1645" s="7">
        <f t="shared" si="124"/>
        <v>0</v>
      </c>
      <c r="I1645" s="32">
        <f t="shared" si="122"/>
        <v>0</v>
      </c>
      <c r="M1645" s="2">
        <v>475</v>
      </c>
    </row>
    <row r="1646" spans="8:13" ht="12.75" hidden="1">
      <c r="H1646" s="7">
        <f t="shared" si="124"/>
        <v>0</v>
      </c>
      <c r="I1646" s="32">
        <f t="shared" si="122"/>
        <v>0</v>
      </c>
      <c r="M1646" s="2">
        <v>475</v>
      </c>
    </row>
    <row r="1647" spans="8:13" ht="12.75" hidden="1">
      <c r="H1647" s="7">
        <f t="shared" si="124"/>
        <v>0</v>
      </c>
      <c r="I1647" s="32">
        <f t="shared" si="122"/>
        <v>0</v>
      </c>
      <c r="M1647" s="2">
        <v>475</v>
      </c>
    </row>
    <row r="1648" spans="8:13" ht="12.75" hidden="1">
      <c r="H1648" s="7">
        <f t="shared" si="124"/>
        <v>0</v>
      </c>
      <c r="I1648" s="32">
        <f t="shared" si="122"/>
        <v>0</v>
      </c>
      <c r="M1648" s="2">
        <v>475</v>
      </c>
    </row>
    <row r="1649" spans="8:13" ht="12.75" hidden="1">
      <c r="H1649" s="7">
        <f t="shared" si="124"/>
        <v>0</v>
      </c>
      <c r="I1649" s="32">
        <f t="shared" si="122"/>
        <v>0</v>
      </c>
      <c r="M1649" s="2">
        <v>475</v>
      </c>
    </row>
    <row r="1650" spans="8:13" ht="12.75" hidden="1">
      <c r="H1650" s="7">
        <f t="shared" si="124"/>
        <v>0</v>
      </c>
      <c r="I1650" s="32">
        <f t="shared" si="122"/>
        <v>0</v>
      </c>
      <c r="M1650" s="2">
        <v>475</v>
      </c>
    </row>
    <row r="1651" spans="8:13" ht="12.75" hidden="1">
      <c r="H1651" s="7">
        <f t="shared" si="124"/>
        <v>0</v>
      </c>
      <c r="I1651" s="32">
        <f t="shared" si="122"/>
        <v>0</v>
      </c>
      <c r="M1651" s="2">
        <v>475</v>
      </c>
    </row>
    <row r="1652" spans="8:13" ht="12.75" hidden="1">
      <c r="H1652" s="7">
        <f t="shared" si="124"/>
        <v>0</v>
      </c>
      <c r="I1652" s="32">
        <f t="shared" si="122"/>
        <v>0</v>
      </c>
      <c r="M1652" s="2">
        <v>475</v>
      </c>
    </row>
    <row r="1653" spans="8:13" ht="12.75" hidden="1">
      <c r="H1653" s="7">
        <f t="shared" si="124"/>
        <v>0</v>
      </c>
      <c r="I1653" s="32">
        <f t="shared" si="122"/>
        <v>0</v>
      </c>
      <c r="M1653" s="2">
        <v>475</v>
      </c>
    </row>
    <row r="1654" spans="8:13" ht="12.75" hidden="1">
      <c r="H1654" s="7">
        <f t="shared" si="124"/>
        <v>0</v>
      </c>
      <c r="I1654" s="32">
        <f t="shared" si="122"/>
        <v>0</v>
      </c>
      <c r="M1654" s="2">
        <v>475</v>
      </c>
    </row>
    <row r="1655" spans="8:13" ht="12.75" hidden="1">
      <c r="H1655" s="7">
        <f t="shared" si="124"/>
        <v>0</v>
      </c>
      <c r="I1655" s="32">
        <f t="shared" si="122"/>
        <v>0</v>
      </c>
      <c r="M1655" s="2">
        <v>475</v>
      </c>
    </row>
    <row r="1656" spans="8:13" ht="12.75" hidden="1">
      <c r="H1656" s="7">
        <f t="shared" si="124"/>
        <v>0</v>
      </c>
      <c r="I1656" s="32">
        <f t="shared" si="122"/>
        <v>0</v>
      </c>
      <c r="M1656" s="2">
        <v>475</v>
      </c>
    </row>
    <row r="1657" spans="8:13" ht="12.75" hidden="1">
      <c r="H1657" s="7">
        <f t="shared" si="124"/>
        <v>0</v>
      </c>
      <c r="I1657" s="32">
        <f t="shared" si="122"/>
        <v>0</v>
      </c>
      <c r="M1657" s="2">
        <v>475</v>
      </c>
    </row>
    <row r="1658" spans="8:13" ht="12.75" hidden="1">
      <c r="H1658" s="7">
        <f t="shared" si="124"/>
        <v>0</v>
      </c>
      <c r="I1658" s="32">
        <f t="shared" si="122"/>
        <v>0</v>
      </c>
      <c r="M1658" s="2">
        <v>475</v>
      </c>
    </row>
    <row r="1659" spans="8:13" ht="12.75" hidden="1">
      <c r="H1659" s="7">
        <f t="shared" si="124"/>
        <v>0</v>
      </c>
      <c r="I1659" s="32">
        <f t="shared" si="122"/>
        <v>0</v>
      </c>
      <c r="M1659" s="2">
        <v>475</v>
      </c>
    </row>
    <row r="1660" spans="8:13" ht="12.75" hidden="1">
      <c r="H1660" s="7">
        <f t="shared" si="124"/>
        <v>0</v>
      </c>
      <c r="I1660" s="32">
        <f t="shared" si="122"/>
        <v>0</v>
      </c>
      <c r="M1660" s="2">
        <v>475</v>
      </c>
    </row>
    <row r="1661" spans="8:13" ht="12.75" hidden="1">
      <c r="H1661" s="7">
        <f t="shared" si="124"/>
        <v>0</v>
      </c>
      <c r="I1661" s="32">
        <f t="shared" si="122"/>
        <v>0</v>
      </c>
      <c r="M1661" s="2">
        <v>475</v>
      </c>
    </row>
    <row r="1662" spans="8:13" ht="12.75" hidden="1">
      <c r="H1662" s="7">
        <f t="shared" si="124"/>
        <v>0</v>
      </c>
      <c r="I1662" s="32">
        <f t="shared" si="122"/>
        <v>0</v>
      </c>
      <c r="M1662" s="2">
        <v>475</v>
      </c>
    </row>
    <row r="1663" spans="8:13" ht="12.75" hidden="1">
      <c r="H1663" s="7">
        <f t="shared" si="124"/>
        <v>0</v>
      </c>
      <c r="I1663" s="32">
        <f t="shared" si="122"/>
        <v>0</v>
      </c>
      <c r="M1663" s="2">
        <v>475</v>
      </c>
    </row>
    <row r="1664" spans="8:13" ht="12.75" hidden="1">
      <c r="H1664" s="7">
        <f t="shared" si="124"/>
        <v>0</v>
      </c>
      <c r="I1664" s="32">
        <f t="shared" si="122"/>
        <v>0</v>
      </c>
      <c r="M1664" s="2">
        <v>475</v>
      </c>
    </row>
    <row r="1665" spans="8:13" ht="12.75" hidden="1">
      <c r="H1665" s="7">
        <f t="shared" si="124"/>
        <v>0</v>
      </c>
      <c r="I1665" s="32">
        <f t="shared" si="122"/>
        <v>0</v>
      </c>
      <c r="M1665" s="2">
        <v>475</v>
      </c>
    </row>
    <row r="1666" spans="8:13" ht="12.75" hidden="1">
      <c r="H1666" s="7">
        <f t="shared" si="124"/>
        <v>0</v>
      </c>
      <c r="I1666" s="32">
        <f t="shared" si="122"/>
        <v>0</v>
      </c>
      <c r="M1666" s="2">
        <v>475</v>
      </c>
    </row>
    <row r="1667" spans="8:13" ht="12.75" hidden="1">
      <c r="H1667" s="7">
        <f t="shared" si="124"/>
        <v>0</v>
      </c>
      <c r="I1667" s="32">
        <f aca="true" t="shared" si="125" ref="I1667:I1730">+B1667/M1667</f>
        <v>0</v>
      </c>
      <c r="M1667" s="2">
        <v>475</v>
      </c>
    </row>
    <row r="1668" spans="8:13" ht="12.75" hidden="1">
      <c r="H1668" s="7">
        <f t="shared" si="124"/>
        <v>0</v>
      </c>
      <c r="I1668" s="32">
        <f t="shared" si="125"/>
        <v>0</v>
      </c>
      <c r="M1668" s="2">
        <v>475</v>
      </c>
    </row>
    <row r="1669" spans="8:13" ht="12.75" hidden="1">
      <c r="H1669" s="7">
        <f t="shared" si="124"/>
        <v>0</v>
      </c>
      <c r="I1669" s="32">
        <f t="shared" si="125"/>
        <v>0</v>
      </c>
      <c r="M1669" s="2">
        <v>475</v>
      </c>
    </row>
    <row r="1670" spans="8:13" ht="12.75" hidden="1">
      <c r="H1670" s="7">
        <f t="shared" si="124"/>
        <v>0</v>
      </c>
      <c r="I1670" s="32">
        <f t="shared" si="125"/>
        <v>0</v>
      </c>
      <c r="M1670" s="2">
        <v>475</v>
      </c>
    </row>
    <row r="1671" spans="8:13" ht="12.75" hidden="1">
      <c r="H1671" s="7">
        <f t="shared" si="124"/>
        <v>0</v>
      </c>
      <c r="I1671" s="32">
        <f t="shared" si="125"/>
        <v>0</v>
      </c>
      <c r="M1671" s="2">
        <v>475</v>
      </c>
    </row>
    <row r="1672" spans="8:13" ht="12.75" hidden="1">
      <c r="H1672" s="7">
        <f t="shared" si="124"/>
        <v>0</v>
      </c>
      <c r="I1672" s="32">
        <f t="shared" si="125"/>
        <v>0</v>
      </c>
      <c r="M1672" s="2">
        <v>475</v>
      </c>
    </row>
    <row r="1673" spans="8:13" ht="12.75" hidden="1">
      <c r="H1673" s="7">
        <f t="shared" si="124"/>
        <v>0</v>
      </c>
      <c r="I1673" s="32">
        <f t="shared" si="125"/>
        <v>0</v>
      </c>
      <c r="M1673" s="2">
        <v>475</v>
      </c>
    </row>
    <row r="1674" spans="8:13" ht="12.75" hidden="1">
      <c r="H1674" s="7">
        <f t="shared" si="124"/>
        <v>0</v>
      </c>
      <c r="I1674" s="32">
        <f t="shared" si="125"/>
        <v>0</v>
      </c>
      <c r="M1674" s="2">
        <v>475</v>
      </c>
    </row>
    <row r="1675" spans="8:13" ht="12.75" hidden="1">
      <c r="H1675" s="7">
        <f t="shared" si="124"/>
        <v>0</v>
      </c>
      <c r="I1675" s="32">
        <f t="shared" si="125"/>
        <v>0</v>
      </c>
      <c r="M1675" s="2">
        <v>475</v>
      </c>
    </row>
    <row r="1676" spans="8:13" ht="12.75" hidden="1">
      <c r="H1676" s="7">
        <f t="shared" si="124"/>
        <v>0</v>
      </c>
      <c r="I1676" s="32">
        <f t="shared" si="125"/>
        <v>0</v>
      </c>
      <c r="M1676" s="2">
        <v>475</v>
      </c>
    </row>
    <row r="1677" spans="8:13" ht="12.75" hidden="1">
      <c r="H1677" s="7">
        <f t="shared" si="124"/>
        <v>0</v>
      </c>
      <c r="I1677" s="32">
        <f t="shared" si="125"/>
        <v>0</v>
      </c>
      <c r="M1677" s="2">
        <v>475</v>
      </c>
    </row>
    <row r="1678" spans="8:13" ht="12.75" hidden="1">
      <c r="H1678" s="7">
        <f t="shared" si="124"/>
        <v>0</v>
      </c>
      <c r="I1678" s="32">
        <f t="shared" si="125"/>
        <v>0</v>
      </c>
      <c r="M1678" s="2">
        <v>475</v>
      </c>
    </row>
    <row r="1679" spans="8:13" ht="12.75" hidden="1">
      <c r="H1679" s="7">
        <f t="shared" si="124"/>
        <v>0</v>
      </c>
      <c r="I1679" s="32">
        <f t="shared" si="125"/>
        <v>0</v>
      </c>
      <c r="M1679" s="2">
        <v>475</v>
      </c>
    </row>
    <row r="1680" spans="8:13" ht="12.75" hidden="1">
      <c r="H1680" s="7">
        <f aca="true" t="shared" si="126" ref="H1680:H1743">H1679-B1680</f>
        <v>0</v>
      </c>
      <c r="I1680" s="32">
        <f t="shared" si="125"/>
        <v>0</v>
      </c>
      <c r="M1680" s="2">
        <v>475</v>
      </c>
    </row>
    <row r="1681" spans="8:13" ht="12.75" hidden="1">
      <c r="H1681" s="7">
        <f t="shared" si="126"/>
        <v>0</v>
      </c>
      <c r="I1681" s="32">
        <f t="shared" si="125"/>
        <v>0</v>
      </c>
      <c r="M1681" s="2">
        <v>475</v>
      </c>
    </row>
    <row r="1682" spans="8:13" ht="12.75" hidden="1">
      <c r="H1682" s="7">
        <f t="shared" si="126"/>
        <v>0</v>
      </c>
      <c r="I1682" s="32">
        <f t="shared" si="125"/>
        <v>0</v>
      </c>
      <c r="M1682" s="2">
        <v>475</v>
      </c>
    </row>
    <row r="1683" spans="8:13" ht="12.75" hidden="1">
      <c r="H1683" s="7">
        <f t="shared" si="126"/>
        <v>0</v>
      </c>
      <c r="I1683" s="32">
        <f t="shared" si="125"/>
        <v>0</v>
      </c>
      <c r="M1683" s="2">
        <v>475</v>
      </c>
    </row>
    <row r="1684" spans="8:13" ht="12.75" hidden="1">
      <c r="H1684" s="7">
        <f t="shared" si="126"/>
        <v>0</v>
      </c>
      <c r="I1684" s="32">
        <f t="shared" si="125"/>
        <v>0</v>
      </c>
      <c r="M1684" s="2">
        <v>475</v>
      </c>
    </row>
    <row r="1685" spans="8:13" ht="12.75" hidden="1">
      <c r="H1685" s="7">
        <f t="shared" si="126"/>
        <v>0</v>
      </c>
      <c r="I1685" s="32">
        <f t="shared" si="125"/>
        <v>0</v>
      </c>
      <c r="M1685" s="2">
        <v>475</v>
      </c>
    </row>
    <row r="1686" spans="8:13" ht="12.75" hidden="1">
      <c r="H1686" s="7">
        <f t="shared" si="126"/>
        <v>0</v>
      </c>
      <c r="I1686" s="32">
        <f t="shared" si="125"/>
        <v>0</v>
      </c>
      <c r="M1686" s="2">
        <v>475</v>
      </c>
    </row>
    <row r="1687" spans="8:13" ht="12.75" hidden="1">
      <c r="H1687" s="7">
        <f t="shared" si="126"/>
        <v>0</v>
      </c>
      <c r="I1687" s="32">
        <f t="shared" si="125"/>
        <v>0</v>
      </c>
      <c r="M1687" s="2">
        <v>475</v>
      </c>
    </row>
    <row r="1688" spans="8:13" ht="12.75" hidden="1">
      <c r="H1688" s="7">
        <f t="shared" si="126"/>
        <v>0</v>
      </c>
      <c r="I1688" s="32">
        <f t="shared" si="125"/>
        <v>0</v>
      </c>
      <c r="M1688" s="2">
        <v>475</v>
      </c>
    </row>
    <row r="1689" spans="8:13" ht="12.75" hidden="1">
      <c r="H1689" s="7">
        <f t="shared" si="126"/>
        <v>0</v>
      </c>
      <c r="I1689" s="32">
        <f t="shared" si="125"/>
        <v>0</v>
      </c>
      <c r="M1689" s="2">
        <v>475</v>
      </c>
    </row>
    <row r="1690" spans="8:13" ht="12.75" hidden="1">
      <c r="H1690" s="7">
        <f t="shared" si="126"/>
        <v>0</v>
      </c>
      <c r="I1690" s="32">
        <f t="shared" si="125"/>
        <v>0</v>
      </c>
      <c r="M1690" s="2">
        <v>475</v>
      </c>
    </row>
    <row r="1691" spans="8:13" ht="12.75" hidden="1">
      <c r="H1691" s="7">
        <f t="shared" si="126"/>
        <v>0</v>
      </c>
      <c r="I1691" s="32">
        <f t="shared" si="125"/>
        <v>0</v>
      </c>
      <c r="M1691" s="2">
        <v>475</v>
      </c>
    </row>
    <row r="1692" spans="8:13" ht="12.75" hidden="1">
      <c r="H1692" s="7">
        <f t="shared" si="126"/>
        <v>0</v>
      </c>
      <c r="I1692" s="32">
        <f t="shared" si="125"/>
        <v>0</v>
      </c>
      <c r="M1692" s="2">
        <v>475</v>
      </c>
    </row>
    <row r="1693" spans="8:13" ht="12.75" hidden="1">
      <c r="H1693" s="7">
        <f t="shared" si="126"/>
        <v>0</v>
      </c>
      <c r="I1693" s="32">
        <f t="shared" si="125"/>
        <v>0</v>
      </c>
      <c r="M1693" s="2">
        <v>475</v>
      </c>
    </row>
    <row r="1694" spans="8:13" ht="12.75" hidden="1">
      <c r="H1694" s="7">
        <f t="shared" si="126"/>
        <v>0</v>
      </c>
      <c r="I1694" s="32">
        <f t="shared" si="125"/>
        <v>0</v>
      </c>
      <c r="M1694" s="2">
        <v>475</v>
      </c>
    </row>
    <row r="1695" spans="8:13" ht="12.75" hidden="1">
      <c r="H1695" s="7">
        <f t="shared" si="126"/>
        <v>0</v>
      </c>
      <c r="I1695" s="32">
        <f t="shared" si="125"/>
        <v>0</v>
      </c>
      <c r="M1695" s="2">
        <v>475</v>
      </c>
    </row>
    <row r="1696" spans="8:13" ht="12.75" hidden="1">
      <c r="H1696" s="7">
        <f t="shared" si="126"/>
        <v>0</v>
      </c>
      <c r="I1696" s="32">
        <f t="shared" si="125"/>
        <v>0</v>
      </c>
      <c r="M1696" s="2">
        <v>475</v>
      </c>
    </row>
    <row r="1697" spans="8:13" ht="12.75" hidden="1">
      <c r="H1697" s="7">
        <f t="shared" si="126"/>
        <v>0</v>
      </c>
      <c r="I1697" s="32">
        <f t="shared" si="125"/>
        <v>0</v>
      </c>
      <c r="M1697" s="2">
        <v>475</v>
      </c>
    </row>
    <row r="1698" spans="8:13" ht="12.75" hidden="1">
      <c r="H1698" s="7">
        <f t="shared" si="126"/>
        <v>0</v>
      </c>
      <c r="I1698" s="32">
        <f t="shared" si="125"/>
        <v>0</v>
      </c>
      <c r="M1698" s="2">
        <v>475</v>
      </c>
    </row>
    <row r="1699" spans="8:13" ht="12.75" hidden="1">
      <c r="H1699" s="7">
        <f t="shared" si="126"/>
        <v>0</v>
      </c>
      <c r="I1699" s="32">
        <f t="shared" si="125"/>
        <v>0</v>
      </c>
      <c r="M1699" s="2">
        <v>475</v>
      </c>
    </row>
    <row r="1700" spans="8:13" ht="12.75" hidden="1">
      <c r="H1700" s="7">
        <f t="shared" si="126"/>
        <v>0</v>
      </c>
      <c r="I1700" s="32">
        <f t="shared" si="125"/>
        <v>0</v>
      </c>
      <c r="M1700" s="2">
        <v>475</v>
      </c>
    </row>
    <row r="1701" spans="8:13" ht="12.75" hidden="1">
      <c r="H1701" s="7">
        <f t="shared" si="126"/>
        <v>0</v>
      </c>
      <c r="I1701" s="32">
        <f t="shared" si="125"/>
        <v>0</v>
      </c>
      <c r="M1701" s="2">
        <v>475</v>
      </c>
    </row>
    <row r="1702" spans="8:13" ht="12.75" hidden="1">
      <c r="H1702" s="7">
        <f t="shared" si="126"/>
        <v>0</v>
      </c>
      <c r="I1702" s="32">
        <f t="shared" si="125"/>
        <v>0</v>
      </c>
      <c r="M1702" s="2">
        <v>475</v>
      </c>
    </row>
    <row r="1703" spans="8:13" ht="12.75" hidden="1">
      <c r="H1703" s="7">
        <f t="shared" si="126"/>
        <v>0</v>
      </c>
      <c r="I1703" s="32">
        <f t="shared" si="125"/>
        <v>0</v>
      </c>
      <c r="M1703" s="2">
        <v>475</v>
      </c>
    </row>
    <row r="1704" spans="8:13" ht="12.75" hidden="1">
      <c r="H1704" s="7">
        <f t="shared" si="126"/>
        <v>0</v>
      </c>
      <c r="I1704" s="32">
        <f t="shared" si="125"/>
        <v>0</v>
      </c>
      <c r="M1704" s="2">
        <v>475</v>
      </c>
    </row>
    <row r="1705" spans="8:13" ht="12.75" hidden="1">
      <c r="H1705" s="7">
        <f t="shared" si="126"/>
        <v>0</v>
      </c>
      <c r="I1705" s="32">
        <f t="shared" si="125"/>
        <v>0</v>
      </c>
      <c r="M1705" s="2">
        <v>475</v>
      </c>
    </row>
    <row r="1706" spans="8:13" ht="12.75" hidden="1">
      <c r="H1706" s="7">
        <f t="shared" si="126"/>
        <v>0</v>
      </c>
      <c r="I1706" s="32">
        <f t="shared" si="125"/>
        <v>0</v>
      </c>
      <c r="M1706" s="2">
        <v>475</v>
      </c>
    </row>
    <row r="1707" spans="8:13" ht="12.75" hidden="1">
      <c r="H1707" s="7">
        <f t="shared" si="126"/>
        <v>0</v>
      </c>
      <c r="I1707" s="32">
        <f t="shared" si="125"/>
        <v>0</v>
      </c>
      <c r="M1707" s="2">
        <v>475</v>
      </c>
    </row>
    <row r="1708" spans="8:13" ht="12.75" hidden="1">
      <c r="H1708" s="7">
        <f t="shared" si="126"/>
        <v>0</v>
      </c>
      <c r="I1708" s="32">
        <f t="shared" si="125"/>
        <v>0</v>
      </c>
      <c r="M1708" s="2">
        <v>475</v>
      </c>
    </row>
    <row r="1709" spans="8:13" ht="12.75" hidden="1">
      <c r="H1709" s="7">
        <f t="shared" si="126"/>
        <v>0</v>
      </c>
      <c r="I1709" s="32">
        <f t="shared" si="125"/>
        <v>0</v>
      </c>
      <c r="M1709" s="2">
        <v>475</v>
      </c>
    </row>
    <row r="1710" spans="8:13" ht="12.75" hidden="1">
      <c r="H1710" s="7">
        <f t="shared" si="126"/>
        <v>0</v>
      </c>
      <c r="I1710" s="32">
        <f t="shared" si="125"/>
        <v>0</v>
      </c>
      <c r="M1710" s="2">
        <v>475</v>
      </c>
    </row>
    <row r="1711" spans="8:13" ht="12.75" hidden="1">
      <c r="H1711" s="7">
        <f t="shared" si="126"/>
        <v>0</v>
      </c>
      <c r="I1711" s="32">
        <f t="shared" si="125"/>
        <v>0</v>
      </c>
      <c r="M1711" s="2">
        <v>475</v>
      </c>
    </row>
    <row r="1712" spans="8:13" ht="12.75" hidden="1">
      <c r="H1712" s="7">
        <f t="shared" si="126"/>
        <v>0</v>
      </c>
      <c r="I1712" s="32">
        <f t="shared" si="125"/>
        <v>0</v>
      </c>
      <c r="M1712" s="2">
        <v>475</v>
      </c>
    </row>
    <row r="1713" spans="8:13" ht="12.75" hidden="1">
      <c r="H1713" s="7">
        <f t="shared" si="126"/>
        <v>0</v>
      </c>
      <c r="I1713" s="32">
        <f t="shared" si="125"/>
        <v>0</v>
      </c>
      <c r="M1713" s="2">
        <v>475</v>
      </c>
    </row>
    <row r="1714" spans="8:13" ht="12.75" hidden="1">
      <c r="H1714" s="7">
        <f t="shared" si="126"/>
        <v>0</v>
      </c>
      <c r="I1714" s="32">
        <f t="shared" si="125"/>
        <v>0</v>
      </c>
      <c r="M1714" s="2">
        <v>475</v>
      </c>
    </row>
    <row r="1715" spans="8:13" ht="12.75" hidden="1">
      <c r="H1715" s="7">
        <f t="shared" si="126"/>
        <v>0</v>
      </c>
      <c r="I1715" s="32">
        <f t="shared" si="125"/>
        <v>0</v>
      </c>
      <c r="M1715" s="2">
        <v>475</v>
      </c>
    </row>
    <row r="1716" spans="8:13" ht="12.75" hidden="1">
      <c r="H1716" s="7">
        <f t="shared" si="126"/>
        <v>0</v>
      </c>
      <c r="I1716" s="32">
        <f t="shared" si="125"/>
        <v>0</v>
      </c>
      <c r="M1716" s="2">
        <v>475</v>
      </c>
    </row>
    <row r="1717" spans="8:13" ht="12.75" hidden="1">
      <c r="H1717" s="7">
        <f t="shared" si="126"/>
        <v>0</v>
      </c>
      <c r="I1717" s="32">
        <f t="shared" si="125"/>
        <v>0</v>
      </c>
      <c r="M1717" s="2">
        <v>475</v>
      </c>
    </row>
    <row r="1718" spans="8:13" ht="12.75" hidden="1">
      <c r="H1718" s="7">
        <f t="shared" si="126"/>
        <v>0</v>
      </c>
      <c r="I1718" s="32">
        <f t="shared" si="125"/>
        <v>0</v>
      </c>
      <c r="M1718" s="2">
        <v>475</v>
      </c>
    </row>
    <row r="1719" spans="8:13" ht="12.75" hidden="1">
      <c r="H1719" s="7">
        <f t="shared" si="126"/>
        <v>0</v>
      </c>
      <c r="I1719" s="32">
        <f t="shared" si="125"/>
        <v>0</v>
      </c>
      <c r="M1719" s="2">
        <v>475</v>
      </c>
    </row>
    <row r="1720" spans="8:13" ht="12.75" hidden="1">
      <c r="H1720" s="7">
        <f t="shared" si="126"/>
        <v>0</v>
      </c>
      <c r="I1720" s="32">
        <f t="shared" si="125"/>
        <v>0</v>
      </c>
      <c r="M1720" s="2">
        <v>475</v>
      </c>
    </row>
    <row r="1721" spans="8:13" ht="12.75" hidden="1">
      <c r="H1721" s="7">
        <f t="shared" si="126"/>
        <v>0</v>
      </c>
      <c r="I1721" s="32">
        <f t="shared" si="125"/>
        <v>0</v>
      </c>
      <c r="M1721" s="2">
        <v>475</v>
      </c>
    </row>
    <row r="1722" spans="8:13" ht="12.75" hidden="1">
      <c r="H1722" s="7">
        <f t="shared" si="126"/>
        <v>0</v>
      </c>
      <c r="I1722" s="32">
        <f t="shared" si="125"/>
        <v>0</v>
      </c>
      <c r="M1722" s="2">
        <v>475</v>
      </c>
    </row>
    <row r="1723" spans="8:13" ht="12.75" hidden="1">
      <c r="H1723" s="7">
        <f t="shared" si="126"/>
        <v>0</v>
      </c>
      <c r="I1723" s="32">
        <f t="shared" si="125"/>
        <v>0</v>
      </c>
      <c r="M1723" s="2">
        <v>475</v>
      </c>
    </row>
    <row r="1724" spans="8:13" ht="12.75" hidden="1">
      <c r="H1724" s="7">
        <f t="shared" si="126"/>
        <v>0</v>
      </c>
      <c r="I1724" s="32">
        <f t="shared" si="125"/>
        <v>0</v>
      </c>
      <c r="M1724" s="2">
        <v>475</v>
      </c>
    </row>
    <row r="1725" spans="8:13" ht="12.75" hidden="1">
      <c r="H1725" s="7">
        <f t="shared" si="126"/>
        <v>0</v>
      </c>
      <c r="I1725" s="32">
        <f t="shared" si="125"/>
        <v>0</v>
      </c>
      <c r="M1725" s="2">
        <v>475</v>
      </c>
    </row>
    <row r="1726" spans="8:13" ht="12.75" hidden="1">
      <c r="H1726" s="7">
        <f t="shared" si="126"/>
        <v>0</v>
      </c>
      <c r="I1726" s="32">
        <f t="shared" si="125"/>
        <v>0</v>
      </c>
      <c r="M1726" s="2">
        <v>475</v>
      </c>
    </row>
    <row r="1727" spans="8:13" ht="12.75" hidden="1">
      <c r="H1727" s="7">
        <f t="shared" si="126"/>
        <v>0</v>
      </c>
      <c r="I1727" s="32">
        <f t="shared" si="125"/>
        <v>0</v>
      </c>
      <c r="M1727" s="2">
        <v>475</v>
      </c>
    </row>
    <row r="1728" spans="8:13" ht="12.75" hidden="1">
      <c r="H1728" s="7">
        <f t="shared" si="126"/>
        <v>0</v>
      </c>
      <c r="I1728" s="32">
        <f t="shared" si="125"/>
        <v>0</v>
      </c>
      <c r="M1728" s="2">
        <v>475</v>
      </c>
    </row>
    <row r="1729" spans="8:13" ht="12.75" hidden="1">
      <c r="H1729" s="7">
        <f t="shared" si="126"/>
        <v>0</v>
      </c>
      <c r="I1729" s="32">
        <f t="shared" si="125"/>
        <v>0</v>
      </c>
      <c r="M1729" s="2">
        <v>475</v>
      </c>
    </row>
    <row r="1730" spans="8:13" ht="12.75" hidden="1">
      <c r="H1730" s="7">
        <f t="shared" si="126"/>
        <v>0</v>
      </c>
      <c r="I1730" s="32">
        <f t="shared" si="125"/>
        <v>0</v>
      </c>
      <c r="M1730" s="2">
        <v>475</v>
      </c>
    </row>
    <row r="1731" spans="8:13" ht="12.75" hidden="1">
      <c r="H1731" s="7">
        <f t="shared" si="126"/>
        <v>0</v>
      </c>
      <c r="I1731" s="32">
        <f aca="true" t="shared" si="127" ref="I1731:I1794">+B1731/M1731</f>
        <v>0</v>
      </c>
      <c r="M1731" s="2">
        <v>475</v>
      </c>
    </row>
    <row r="1732" spans="8:13" ht="12.75" hidden="1">
      <c r="H1732" s="7">
        <f t="shared" si="126"/>
        <v>0</v>
      </c>
      <c r="I1732" s="32">
        <f t="shared" si="127"/>
        <v>0</v>
      </c>
      <c r="M1732" s="2">
        <v>475</v>
      </c>
    </row>
    <row r="1733" spans="8:13" ht="12.75" hidden="1">
      <c r="H1733" s="7">
        <f t="shared" si="126"/>
        <v>0</v>
      </c>
      <c r="I1733" s="32">
        <f t="shared" si="127"/>
        <v>0</v>
      </c>
      <c r="M1733" s="2">
        <v>475</v>
      </c>
    </row>
    <row r="1734" spans="8:13" ht="12.75" hidden="1">
      <c r="H1734" s="7">
        <f t="shared" si="126"/>
        <v>0</v>
      </c>
      <c r="I1734" s="32">
        <f t="shared" si="127"/>
        <v>0</v>
      </c>
      <c r="M1734" s="2">
        <v>475</v>
      </c>
    </row>
    <row r="1735" spans="8:13" ht="12.75" hidden="1">
      <c r="H1735" s="7">
        <f t="shared" si="126"/>
        <v>0</v>
      </c>
      <c r="I1735" s="32">
        <f t="shared" si="127"/>
        <v>0</v>
      </c>
      <c r="M1735" s="2">
        <v>475</v>
      </c>
    </row>
    <row r="1736" spans="8:13" ht="12.75" hidden="1">
      <c r="H1736" s="7">
        <f t="shared" si="126"/>
        <v>0</v>
      </c>
      <c r="I1736" s="32">
        <f t="shared" si="127"/>
        <v>0</v>
      </c>
      <c r="M1736" s="2">
        <v>475</v>
      </c>
    </row>
    <row r="1737" spans="8:13" ht="12.75" hidden="1">
      <c r="H1737" s="7">
        <f t="shared" si="126"/>
        <v>0</v>
      </c>
      <c r="I1737" s="32">
        <f t="shared" si="127"/>
        <v>0</v>
      </c>
      <c r="M1737" s="2">
        <v>475</v>
      </c>
    </row>
    <row r="1738" spans="8:13" ht="12.75" hidden="1">
      <c r="H1738" s="7">
        <f t="shared" si="126"/>
        <v>0</v>
      </c>
      <c r="I1738" s="32">
        <f t="shared" si="127"/>
        <v>0</v>
      </c>
      <c r="M1738" s="2">
        <v>475</v>
      </c>
    </row>
    <row r="1739" spans="8:13" ht="12.75" hidden="1">
      <c r="H1739" s="7">
        <f t="shared" si="126"/>
        <v>0</v>
      </c>
      <c r="I1739" s="32">
        <f t="shared" si="127"/>
        <v>0</v>
      </c>
      <c r="M1739" s="2">
        <v>475</v>
      </c>
    </row>
    <row r="1740" spans="8:13" ht="12.75" hidden="1">
      <c r="H1740" s="7">
        <f t="shared" si="126"/>
        <v>0</v>
      </c>
      <c r="I1740" s="32">
        <f t="shared" si="127"/>
        <v>0</v>
      </c>
      <c r="M1740" s="2">
        <v>475</v>
      </c>
    </row>
    <row r="1741" spans="8:13" ht="12.75" hidden="1">
      <c r="H1741" s="7">
        <f t="shared" si="126"/>
        <v>0</v>
      </c>
      <c r="I1741" s="32">
        <f t="shared" si="127"/>
        <v>0</v>
      </c>
      <c r="M1741" s="2">
        <v>475</v>
      </c>
    </row>
    <row r="1742" spans="8:13" ht="12.75" hidden="1">
      <c r="H1742" s="7">
        <f t="shared" si="126"/>
        <v>0</v>
      </c>
      <c r="I1742" s="32">
        <f t="shared" si="127"/>
        <v>0</v>
      </c>
      <c r="M1742" s="2">
        <v>475</v>
      </c>
    </row>
    <row r="1743" spans="8:13" ht="12.75" hidden="1">
      <c r="H1743" s="7">
        <f t="shared" si="126"/>
        <v>0</v>
      </c>
      <c r="I1743" s="32">
        <f t="shared" si="127"/>
        <v>0</v>
      </c>
      <c r="M1743" s="2">
        <v>475</v>
      </c>
    </row>
    <row r="1744" spans="8:13" ht="12.75" hidden="1">
      <c r="H1744" s="7">
        <f aca="true" t="shared" si="128" ref="H1744:H1807">H1743-B1744</f>
        <v>0</v>
      </c>
      <c r="I1744" s="32">
        <f t="shared" si="127"/>
        <v>0</v>
      </c>
      <c r="M1744" s="2">
        <v>475</v>
      </c>
    </row>
    <row r="1745" spans="8:13" ht="12.75" hidden="1">
      <c r="H1745" s="7">
        <f t="shared" si="128"/>
        <v>0</v>
      </c>
      <c r="I1745" s="32">
        <f t="shared" si="127"/>
        <v>0</v>
      </c>
      <c r="M1745" s="2">
        <v>475</v>
      </c>
    </row>
    <row r="1746" spans="8:13" ht="12.75" hidden="1">
      <c r="H1746" s="7">
        <f t="shared" si="128"/>
        <v>0</v>
      </c>
      <c r="I1746" s="32">
        <f t="shared" si="127"/>
        <v>0</v>
      </c>
      <c r="M1746" s="2">
        <v>475</v>
      </c>
    </row>
    <row r="1747" spans="8:13" ht="12.75" hidden="1">
      <c r="H1747" s="7">
        <f t="shared" si="128"/>
        <v>0</v>
      </c>
      <c r="I1747" s="32">
        <f t="shared" si="127"/>
        <v>0</v>
      </c>
      <c r="M1747" s="2">
        <v>475</v>
      </c>
    </row>
    <row r="1748" spans="8:13" ht="12.75" hidden="1">
      <c r="H1748" s="7">
        <f t="shared" si="128"/>
        <v>0</v>
      </c>
      <c r="I1748" s="32">
        <f t="shared" si="127"/>
        <v>0</v>
      </c>
      <c r="M1748" s="2">
        <v>475</v>
      </c>
    </row>
    <row r="1749" spans="8:13" ht="12.75" hidden="1">
      <c r="H1749" s="7">
        <f t="shared" si="128"/>
        <v>0</v>
      </c>
      <c r="I1749" s="32">
        <f t="shared" si="127"/>
        <v>0</v>
      </c>
      <c r="M1749" s="2">
        <v>475</v>
      </c>
    </row>
    <row r="1750" spans="8:13" ht="12.75" hidden="1">
      <c r="H1750" s="7">
        <f t="shared" si="128"/>
        <v>0</v>
      </c>
      <c r="I1750" s="32">
        <f t="shared" si="127"/>
        <v>0</v>
      </c>
      <c r="M1750" s="2">
        <v>475</v>
      </c>
    </row>
    <row r="1751" spans="8:13" ht="12.75" hidden="1">
      <c r="H1751" s="7">
        <f t="shared" si="128"/>
        <v>0</v>
      </c>
      <c r="I1751" s="32">
        <f t="shared" si="127"/>
        <v>0</v>
      </c>
      <c r="M1751" s="2">
        <v>475</v>
      </c>
    </row>
    <row r="1752" spans="8:13" ht="12.75" hidden="1">
      <c r="H1752" s="7">
        <f t="shared" si="128"/>
        <v>0</v>
      </c>
      <c r="I1752" s="32">
        <f t="shared" si="127"/>
        <v>0</v>
      </c>
      <c r="M1752" s="2">
        <v>475</v>
      </c>
    </row>
    <row r="1753" spans="8:13" ht="12.75" hidden="1">
      <c r="H1753" s="7">
        <f t="shared" si="128"/>
        <v>0</v>
      </c>
      <c r="I1753" s="32">
        <f t="shared" si="127"/>
        <v>0</v>
      </c>
      <c r="M1753" s="2">
        <v>475</v>
      </c>
    </row>
    <row r="1754" spans="8:13" ht="12.75" hidden="1">
      <c r="H1754" s="7">
        <f t="shared" si="128"/>
        <v>0</v>
      </c>
      <c r="I1754" s="32">
        <f t="shared" si="127"/>
        <v>0</v>
      </c>
      <c r="M1754" s="2">
        <v>475</v>
      </c>
    </row>
    <row r="1755" spans="8:13" ht="12.75" hidden="1">
      <c r="H1755" s="7">
        <f t="shared" si="128"/>
        <v>0</v>
      </c>
      <c r="I1755" s="32">
        <f t="shared" si="127"/>
        <v>0</v>
      </c>
      <c r="M1755" s="2">
        <v>475</v>
      </c>
    </row>
    <row r="1756" spans="8:13" ht="12.75" hidden="1">
      <c r="H1756" s="7">
        <f t="shared" si="128"/>
        <v>0</v>
      </c>
      <c r="I1756" s="32">
        <f t="shared" si="127"/>
        <v>0</v>
      </c>
      <c r="M1756" s="2">
        <v>475</v>
      </c>
    </row>
    <row r="1757" spans="8:13" ht="12.75" hidden="1">
      <c r="H1757" s="7">
        <f t="shared" si="128"/>
        <v>0</v>
      </c>
      <c r="I1757" s="32">
        <f t="shared" si="127"/>
        <v>0</v>
      </c>
      <c r="M1757" s="2">
        <v>475</v>
      </c>
    </row>
    <row r="1758" spans="8:13" ht="12.75" hidden="1">
      <c r="H1758" s="7">
        <f t="shared" si="128"/>
        <v>0</v>
      </c>
      <c r="I1758" s="32">
        <f t="shared" si="127"/>
        <v>0</v>
      </c>
      <c r="M1758" s="2">
        <v>475</v>
      </c>
    </row>
    <row r="1759" spans="8:13" ht="12.75" hidden="1">
      <c r="H1759" s="7">
        <f t="shared" si="128"/>
        <v>0</v>
      </c>
      <c r="I1759" s="32">
        <f t="shared" si="127"/>
        <v>0</v>
      </c>
      <c r="M1759" s="2">
        <v>475</v>
      </c>
    </row>
    <row r="1760" spans="8:13" ht="12.75" hidden="1">
      <c r="H1760" s="7">
        <f t="shared" si="128"/>
        <v>0</v>
      </c>
      <c r="I1760" s="32">
        <f t="shared" si="127"/>
        <v>0</v>
      </c>
      <c r="M1760" s="2">
        <v>475</v>
      </c>
    </row>
    <row r="1761" spans="8:13" ht="12.75" hidden="1">
      <c r="H1761" s="7">
        <f t="shared" si="128"/>
        <v>0</v>
      </c>
      <c r="I1761" s="32">
        <f t="shared" si="127"/>
        <v>0</v>
      </c>
      <c r="M1761" s="2">
        <v>475</v>
      </c>
    </row>
    <row r="1762" spans="8:13" ht="12.75" hidden="1">
      <c r="H1762" s="7">
        <f t="shared" si="128"/>
        <v>0</v>
      </c>
      <c r="I1762" s="32">
        <f t="shared" si="127"/>
        <v>0</v>
      </c>
      <c r="M1762" s="2">
        <v>475</v>
      </c>
    </row>
    <row r="1763" spans="8:13" ht="12.75" hidden="1">
      <c r="H1763" s="7">
        <f t="shared" si="128"/>
        <v>0</v>
      </c>
      <c r="I1763" s="32">
        <f t="shared" si="127"/>
        <v>0</v>
      </c>
      <c r="M1763" s="2">
        <v>475</v>
      </c>
    </row>
    <row r="1764" spans="8:13" ht="12.75" hidden="1">
      <c r="H1764" s="7">
        <f t="shared" si="128"/>
        <v>0</v>
      </c>
      <c r="I1764" s="32">
        <f t="shared" si="127"/>
        <v>0</v>
      </c>
      <c r="M1764" s="2">
        <v>475</v>
      </c>
    </row>
    <row r="1765" spans="8:13" ht="12.75" hidden="1">
      <c r="H1765" s="7">
        <f t="shared" si="128"/>
        <v>0</v>
      </c>
      <c r="I1765" s="32">
        <f t="shared" si="127"/>
        <v>0</v>
      </c>
      <c r="M1765" s="2">
        <v>475</v>
      </c>
    </row>
    <row r="1766" spans="8:13" ht="12.75" hidden="1">
      <c r="H1766" s="7">
        <f t="shared" si="128"/>
        <v>0</v>
      </c>
      <c r="I1766" s="32">
        <f t="shared" si="127"/>
        <v>0</v>
      </c>
      <c r="M1766" s="2">
        <v>475</v>
      </c>
    </row>
    <row r="1767" spans="8:13" ht="12.75" hidden="1">
      <c r="H1767" s="7">
        <f t="shared" si="128"/>
        <v>0</v>
      </c>
      <c r="I1767" s="32">
        <f t="shared" si="127"/>
        <v>0</v>
      </c>
      <c r="M1767" s="2">
        <v>475</v>
      </c>
    </row>
    <row r="1768" spans="8:13" ht="12.75" hidden="1">
      <c r="H1768" s="7">
        <f t="shared" si="128"/>
        <v>0</v>
      </c>
      <c r="I1768" s="32">
        <f t="shared" si="127"/>
        <v>0</v>
      </c>
      <c r="M1768" s="2">
        <v>475</v>
      </c>
    </row>
    <row r="1769" spans="8:13" ht="12.75" hidden="1">
      <c r="H1769" s="7">
        <f t="shared" si="128"/>
        <v>0</v>
      </c>
      <c r="I1769" s="32">
        <f t="shared" si="127"/>
        <v>0</v>
      </c>
      <c r="M1769" s="2">
        <v>475</v>
      </c>
    </row>
    <row r="1770" spans="8:13" ht="12.75" hidden="1">
      <c r="H1770" s="7">
        <f t="shared" si="128"/>
        <v>0</v>
      </c>
      <c r="I1770" s="32">
        <f t="shared" si="127"/>
        <v>0</v>
      </c>
      <c r="M1770" s="2">
        <v>475</v>
      </c>
    </row>
    <row r="1771" spans="8:13" ht="12.75" hidden="1">
      <c r="H1771" s="7">
        <f t="shared" si="128"/>
        <v>0</v>
      </c>
      <c r="I1771" s="32">
        <f t="shared" si="127"/>
        <v>0</v>
      </c>
      <c r="M1771" s="2">
        <v>475</v>
      </c>
    </row>
    <row r="1772" spans="8:13" ht="12.75" hidden="1">
      <c r="H1772" s="7">
        <f t="shared" si="128"/>
        <v>0</v>
      </c>
      <c r="I1772" s="32">
        <f t="shared" si="127"/>
        <v>0</v>
      </c>
      <c r="M1772" s="2">
        <v>475</v>
      </c>
    </row>
    <row r="1773" spans="8:13" ht="12.75" hidden="1">
      <c r="H1773" s="7">
        <f t="shared" si="128"/>
        <v>0</v>
      </c>
      <c r="I1773" s="32">
        <f t="shared" si="127"/>
        <v>0</v>
      </c>
      <c r="M1773" s="2">
        <v>475</v>
      </c>
    </row>
    <row r="1774" spans="8:13" ht="12.75" hidden="1">
      <c r="H1774" s="7">
        <f t="shared" si="128"/>
        <v>0</v>
      </c>
      <c r="I1774" s="32">
        <f t="shared" si="127"/>
        <v>0</v>
      </c>
      <c r="M1774" s="2">
        <v>475</v>
      </c>
    </row>
    <row r="1775" spans="8:13" ht="12.75" hidden="1">
      <c r="H1775" s="7">
        <f t="shared" si="128"/>
        <v>0</v>
      </c>
      <c r="I1775" s="32">
        <f t="shared" si="127"/>
        <v>0</v>
      </c>
      <c r="M1775" s="2">
        <v>475</v>
      </c>
    </row>
    <row r="1776" spans="8:13" ht="12.75" hidden="1">
      <c r="H1776" s="7">
        <f t="shared" si="128"/>
        <v>0</v>
      </c>
      <c r="I1776" s="32">
        <f t="shared" si="127"/>
        <v>0</v>
      </c>
      <c r="M1776" s="2">
        <v>475</v>
      </c>
    </row>
    <row r="1777" spans="8:13" ht="12.75" hidden="1">
      <c r="H1777" s="7">
        <f t="shared" si="128"/>
        <v>0</v>
      </c>
      <c r="I1777" s="32">
        <f t="shared" si="127"/>
        <v>0</v>
      </c>
      <c r="M1777" s="2">
        <v>475</v>
      </c>
    </row>
    <row r="1778" spans="8:13" ht="12.75" hidden="1">
      <c r="H1778" s="7">
        <f t="shared" si="128"/>
        <v>0</v>
      </c>
      <c r="I1778" s="32">
        <f t="shared" si="127"/>
        <v>0</v>
      </c>
      <c r="M1778" s="2">
        <v>475</v>
      </c>
    </row>
    <row r="1779" spans="8:13" ht="12.75" hidden="1">
      <c r="H1779" s="7">
        <f t="shared" si="128"/>
        <v>0</v>
      </c>
      <c r="I1779" s="32">
        <f t="shared" si="127"/>
        <v>0</v>
      </c>
      <c r="M1779" s="2">
        <v>475</v>
      </c>
    </row>
    <row r="1780" spans="8:13" ht="12.75" hidden="1">
      <c r="H1780" s="7">
        <f t="shared" si="128"/>
        <v>0</v>
      </c>
      <c r="I1780" s="32">
        <f t="shared" si="127"/>
        <v>0</v>
      </c>
      <c r="M1780" s="2">
        <v>475</v>
      </c>
    </row>
    <row r="1781" spans="8:13" ht="12.75" hidden="1">
      <c r="H1781" s="7">
        <f t="shared" si="128"/>
        <v>0</v>
      </c>
      <c r="I1781" s="32">
        <f t="shared" si="127"/>
        <v>0</v>
      </c>
      <c r="M1781" s="2">
        <v>475</v>
      </c>
    </row>
    <row r="1782" spans="8:13" ht="12.75" hidden="1">
      <c r="H1782" s="7">
        <f t="shared" si="128"/>
        <v>0</v>
      </c>
      <c r="I1782" s="32">
        <f t="shared" si="127"/>
        <v>0</v>
      </c>
      <c r="M1782" s="2">
        <v>475</v>
      </c>
    </row>
    <row r="1783" spans="8:13" ht="12.75" hidden="1">
      <c r="H1783" s="7">
        <f t="shared" si="128"/>
        <v>0</v>
      </c>
      <c r="I1783" s="32">
        <f t="shared" si="127"/>
        <v>0</v>
      </c>
      <c r="M1783" s="2">
        <v>475</v>
      </c>
    </row>
    <row r="1784" spans="8:13" ht="12.75" hidden="1">
      <c r="H1784" s="7">
        <f t="shared" si="128"/>
        <v>0</v>
      </c>
      <c r="I1784" s="32">
        <f t="shared" si="127"/>
        <v>0</v>
      </c>
      <c r="M1784" s="2">
        <v>475</v>
      </c>
    </row>
    <row r="1785" spans="8:13" ht="12.75" hidden="1">
      <c r="H1785" s="7">
        <f t="shared" si="128"/>
        <v>0</v>
      </c>
      <c r="I1785" s="32">
        <f t="shared" si="127"/>
        <v>0</v>
      </c>
      <c r="M1785" s="2">
        <v>475</v>
      </c>
    </row>
    <row r="1786" spans="8:13" ht="12.75" hidden="1">
      <c r="H1786" s="7">
        <f t="shared" si="128"/>
        <v>0</v>
      </c>
      <c r="I1786" s="32">
        <f t="shared" si="127"/>
        <v>0</v>
      </c>
      <c r="M1786" s="2">
        <v>475</v>
      </c>
    </row>
    <row r="1787" spans="8:13" ht="12.75" hidden="1">
      <c r="H1787" s="7">
        <f t="shared" si="128"/>
        <v>0</v>
      </c>
      <c r="I1787" s="32">
        <f t="shared" si="127"/>
        <v>0</v>
      </c>
      <c r="M1787" s="2">
        <v>475</v>
      </c>
    </row>
    <row r="1788" spans="8:13" ht="12.75" hidden="1">
      <c r="H1788" s="7">
        <f t="shared" si="128"/>
        <v>0</v>
      </c>
      <c r="I1788" s="32">
        <f t="shared" si="127"/>
        <v>0</v>
      </c>
      <c r="M1788" s="2">
        <v>475</v>
      </c>
    </row>
    <row r="1789" spans="8:13" ht="12.75" hidden="1">
      <c r="H1789" s="7">
        <f t="shared" si="128"/>
        <v>0</v>
      </c>
      <c r="I1789" s="32">
        <f t="shared" si="127"/>
        <v>0</v>
      </c>
      <c r="M1789" s="2">
        <v>475</v>
      </c>
    </row>
    <row r="1790" spans="8:13" ht="12.75" hidden="1">
      <c r="H1790" s="7">
        <f t="shared" si="128"/>
        <v>0</v>
      </c>
      <c r="I1790" s="32">
        <f t="shared" si="127"/>
        <v>0</v>
      </c>
      <c r="M1790" s="2">
        <v>475</v>
      </c>
    </row>
    <row r="1791" spans="8:13" ht="12.75" hidden="1">
      <c r="H1791" s="7">
        <f t="shared" si="128"/>
        <v>0</v>
      </c>
      <c r="I1791" s="32">
        <f t="shared" si="127"/>
        <v>0</v>
      </c>
      <c r="M1791" s="2">
        <v>475</v>
      </c>
    </row>
    <row r="1792" spans="8:13" ht="12.75" hidden="1">
      <c r="H1792" s="7">
        <f t="shared" si="128"/>
        <v>0</v>
      </c>
      <c r="I1792" s="32">
        <f t="shared" si="127"/>
        <v>0</v>
      </c>
      <c r="M1792" s="2">
        <v>475</v>
      </c>
    </row>
    <row r="1793" spans="8:13" ht="12.75" hidden="1">
      <c r="H1793" s="7">
        <f t="shared" si="128"/>
        <v>0</v>
      </c>
      <c r="I1793" s="32">
        <f t="shared" si="127"/>
        <v>0</v>
      </c>
      <c r="M1793" s="2">
        <v>475</v>
      </c>
    </row>
    <row r="1794" spans="8:13" ht="12.75" hidden="1">
      <c r="H1794" s="7">
        <f t="shared" si="128"/>
        <v>0</v>
      </c>
      <c r="I1794" s="32">
        <f t="shared" si="127"/>
        <v>0</v>
      </c>
      <c r="M1794" s="2">
        <v>475</v>
      </c>
    </row>
    <row r="1795" spans="8:13" ht="12.75" hidden="1">
      <c r="H1795" s="7">
        <f t="shared" si="128"/>
        <v>0</v>
      </c>
      <c r="I1795" s="32">
        <f aca="true" t="shared" si="129" ref="I1795:I1858">+B1795/M1795</f>
        <v>0</v>
      </c>
      <c r="M1795" s="2">
        <v>475</v>
      </c>
    </row>
    <row r="1796" spans="8:13" ht="12.75" hidden="1">
      <c r="H1796" s="7">
        <f t="shared" si="128"/>
        <v>0</v>
      </c>
      <c r="I1796" s="32">
        <f t="shared" si="129"/>
        <v>0</v>
      </c>
      <c r="M1796" s="2">
        <v>475</v>
      </c>
    </row>
    <row r="1797" spans="8:13" ht="12.75" hidden="1">
      <c r="H1797" s="7">
        <f t="shared" si="128"/>
        <v>0</v>
      </c>
      <c r="I1797" s="32">
        <f t="shared" si="129"/>
        <v>0</v>
      </c>
      <c r="M1797" s="2">
        <v>475</v>
      </c>
    </row>
    <row r="1798" spans="8:13" ht="12.75" hidden="1">
      <c r="H1798" s="7">
        <f t="shared" si="128"/>
        <v>0</v>
      </c>
      <c r="I1798" s="32">
        <f t="shared" si="129"/>
        <v>0</v>
      </c>
      <c r="M1798" s="2">
        <v>475</v>
      </c>
    </row>
    <row r="1799" spans="8:13" ht="12.75" hidden="1">
      <c r="H1799" s="7">
        <f t="shared" si="128"/>
        <v>0</v>
      </c>
      <c r="I1799" s="32">
        <f t="shared" si="129"/>
        <v>0</v>
      </c>
      <c r="M1799" s="2">
        <v>475</v>
      </c>
    </row>
    <row r="1800" spans="8:13" ht="12.75" hidden="1">
      <c r="H1800" s="7">
        <f t="shared" si="128"/>
        <v>0</v>
      </c>
      <c r="I1800" s="32">
        <f t="shared" si="129"/>
        <v>0</v>
      </c>
      <c r="M1800" s="2">
        <v>475</v>
      </c>
    </row>
    <row r="1801" spans="8:13" ht="12.75" hidden="1">
      <c r="H1801" s="7">
        <f t="shared" si="128"/>
        <v>0</v>
      </c>
      <c r="I1801" s="32">
        <f t="shared" si="129"/>
        <v>0</v>
      </c>
      <c r="M1801" s="2">
        <v>475</v>
      </c>
    </row>
    <row r="1802" spans="8:13" ht="12.75" hidden="1">
      <c r="H1802" s="7">
        <f t="shared" si="128"/>
        <v>0</v>
      </c>
      <c r="I1802" s="32">
        <f t="shared" si="129"/>
        <v>0</v>
      </c>
      <c r="M1802" s="2">
        <v>475</v>
      </c>
    </row>
    <row r="1803" spans="8:13" ht="12.75" hidden="1">
      <c r="H1803" s="7">
        <f t="shared" si="128"/>
        <v>0</v>
      </c>
      <c r="I1803" s="32">
        <f t="shared" si="129"/>
        <v>0</v>
      </c>
      <c r="M1803" s="2">
        <v>475</v>
      </c>
    </row>
    <row r="1804" spans="8:13" ht="12.75" hidden="1">
      <c r="H1804" s="7">
        <f t="shared" si="128"/>
        <v>0</v>
      </c>
      <c r="I1804" s="32">
        <f t="shared" si="129"/>
        <v>0</v>
      </c>
      <c r="M1804" s="2">
        <v>475</v>
      </c>
    </row>
    <row r="1805" spans="8:13" ht="12.75" hidden="1">
      <c r="H1805" s="7">
        <f t="shared" si="128"/>
        <v>0</v>
      </c>
      <c r="I1805" s="32">
        <f t="shared" si="129"/>
        <v>0</v>
      </c>
      <c r="M1805" s="2">
        <v>475</v>
      </c>
    </row>
    <row r="1806" spans="8:13" ht="12.75" hidden="1">
      <c r="H1806" s="7">
        <f t="shared" si="128"/>
        <v>0</v>
      </c>
      <c r="I1806" s="32">
        <f t="shared" si="129"/>
        <v>0</v>
      </c>
      <c r="M1806" s="2">
        <v>475</v>
      </c>
    </row>
    <row r="1807" spans="8:13" ht="12.75" hidden="1">
      <c r="H1807" s="7">
        <f t="shared" si="128"/>
        <v>0</v>
      </c>
      <c r="I1807" s="32">
        <f t="shared" si="129"/>
        <v>0</v>
      </c>
      <c r="M1807" s="2">
        <v>475</v>
      </c>
    </row>
    <row r="1808" spans="8:13" ht="12.75" hidden="1">
      <c r="H1808" s="7">
        <f aca="true" t="shared" si="130" ref="H1808:H1871">H1807-B1808</f>
        <v>0</v>
      </c>
      <c r="I1808" s="32">
        <f t="shared" si="129"/>
        <v>0</v>
      </c>
      <c r="M1808" s="2">
        <v>475</v>
      </c>
    </row>
    <row r="1809" spans="8:13" ht="12.75" hidden="1">
      <c r="H1809" s="7">
        <f t="shared" si="130"/>
        <v>0</v>
      </c>
      <c r="I1809" s="32">
        <f t="shared" si="129"/>
        <v>0</v>
      </c>
      <c r="M1809" s="2">
        <v>475</v>
      </c>
    </row>
    <row r="1810" spans="8:13" ht="12.75" hidden="1">
      <c r="H1810" s="7">
        <f t="shared" si="130"/>
        <v>0</v>
      </c>
      <c r="I1810" s="32">
        <f t="shared" si="129"/>
        <v>0</v>
      </c>
      <c r="M1810" s="2">
        <v>475</v>
      </c>
    </row>
    <row r="1811" spans="8:13" ht="12.75" hidden="1">
      <c r="H1811" s="7">
        <f t="shared" si="130"/>
        <v>0</v>
      </c>
      <c r="I1811" s="32">
        <f t="shared" si="129"/>
        <v>0</v>
      </c>
      <c r="M1811" s="2">
        <v>475</v>
      </c>
    </row>
    <row r="1812" spans="8:13" ht="12.75" hidden="1">
      <c r="H1812" s="7">
        <f t="shared" si="130"/>
        <v>0</v>
      </c>
      <c r="I1812" s="32">
        <f t="shared" si="129"/>
        <v>0</v>
      </c>
      <c r="M1812" s="2">
        <v>475</v>
      </c>
    </row>
    <row r="1813" spans="8:13" ht="12.75" hidden="1">
      <c r="H1813" s="7">
        <f t="shared" si="130"/>
        <v>0</v>
      </c>
      <c r="I1813" s="32">
        <f t="shared" si="129"/>
        <v>0</v>
      </c>
      <c r="M1813" s="2">
        <v>475</v>
      </c>
    </row>
    <row r="1814" spans="8:13" ht="12.75" hidden="1">
      <c r="H1814" s="7">
        <f t="shared" si="130"/>
        <v>0</v>
      </c>
      <c r="I1814" s="32">
        <f t="shared" si="129"/>
        <v>0</v>
      </c>
      <c r="M1814" s="2">
        <v>475</v>
      </c>
    </row>
    <row r="1815" spans="8:13" ht="12.75" hidden="1">
      <c r="H1815" s="7">
        <f t="shared" si="130"/>
        <v>0</v>
      </c>
      <c r="I1815" s="32">
        <f t="shared" si="129"/>
        <v>0</v>
      </c>
      <c r="M1815" s="2">
        <v>475</v>
      </c>
    </row>
    <row r="1816" spans="8:13" ht="12.75" hidden="1">
      <c r="H1816" s="7">
        <f t="shared" si="130"/>
        <v>0</v>
      </c>
      <c r="I1816" s="32">
        <f t="shared" si="129"/>
        <v>0</v>
      </c>
      <c r="M1816" s="2">
        <v>475</v>
      </c>
    </row>
    <row r="1817" spans="8:13" ht="12.75" hidden="1">
      <c r="H1817" s="7">
        <f t="shared" si="130"/>
        <v>0</v>
      </c>
      <c r="I1817" s="32">
        <f t="shared" si="129"/>
        <v>0</v>
      </c>
      <c r="M1817" s="2">
        <v>475</v>
      </c>
    </row>
    <row r="1818" spans="8:13" ht="12.75" hidden="1">
      <c r="H1818" s="7">
        <f t="shared" si="130"/>
        <v>0</v>
      </c>
      <c r="I1818" s="32">
        <f t="shared" si="129"/>
        <v>0</v>
      </c>
      <c r="M1818" s="2">
        <v>475</v>
      </c>
    </row>
    <row r="1819" spans="8:13" ht="12.75" hidden="1">
      <c r="H1819" s="7">
        <f t="shared" si="130"/>
        <v>0</v>
      </c>
      <c r="I1819" s="32">
        <f t="shared" si="129"/>
        <v>0</v>
      </c>
      <c r="M1819" s="2">
        <v>475</v>
      </c>
    </row>
    <row r="1820" spans="8:13" ht="12.75" hidden="1">
      <c r="H1820" s="7">
        <f t="shared" si="130"/>
        <v>0</v>
      </c>
      <c r="I1820" s="32">
        <f t="shared" si="129"/>
        <v>0</v>
      </c>
      <c r="M1820" s="2">
        <v>475</v>
      </c>
    </row>
    <row r="1821" spans="8:13" ht="12.75" hidden="1">
      <c r="H1821" s="7">
        <f t="shared" si="130"/>
        <v>0</v>
      </c>
      <c r="I1821" s="32">
        <f t="shared" si="129"/>
        <v>0</v>
      </c>
      <c r="M1821" s="2">
        <v>475</v>
      </c>
    </row>
    <row r="1822" spans="8:13" ht="12.75" hidden="1">
      <c r="H1822" s="7">
        <f t="shared" si="130"/>
        <v>0</v>
      </c>
      <c r="I1822" s="32">
        <f t="shared" si="129"/>
        <v>0</v>
      </c>
      <c r="M1822" s="2">
        <v>475</v>
      </c>
    </row>
    <row r="1823" spans="8:13" ht="12.75" hidden="1">
      <c r="H1823" s="7">
        <f t="shared" si="130"/>
        <v>0</v>
      </c>
      <c r="I1823" s="32">
        <f t="shared" si="129"/>
        <v>0</v>
      </c>
      <c r="M1823" s="2">
        <v>475</v>
      </c>
    </row>
    <row r="1824" spans="8:13" ht="12.75" hidden="1">
      <c r="H1824" s="7">
        <f t="shared" si="130"/>
        <v>0</v>
      </c>
      <c r="I1824" s="32">
        <f t="shared" si="129"/>
        <v>0</v>
      </c>
      <c r="M1824" s="2">
        <v>475</v>
      </c>
    </row>
    <row r="1825" spans="8:13" ht="12.75" hidden="1">
      <c r="H1825" s="7">
        <f t="shared" si="130"/>
        <v>0</v>
      </c>
      <c r="I1825" s="32">
        <f t="shared" si="129"/>
        <v>0</v>
      </c>
      <c r="M1825" s="2">
        <v>475</v>
      </c>
    </row>
    <row r="1826" spans="8:13" ht="12.75" hidden="1">
      <c r="H1826" s="7">
        <f t="shared" si="130"/>
        <v>0</v>
      </c>
      <c r="I1826" s="32">
        <f t="shared" si="129"/>
        <v>0</v>
      </c>
      <c r="M1826" s="2">
        <v>475</v>
      </c>
    </row>
    <row r="1827" spans="8:13" ht="12.75" hidden="1">
      <c r="H1827" s="7">
        <f t="shared" si="130"/>
        <v>0</v>
      </c>
      <c r="I1827" s="32">
        <f t="shared" si="129"/>
        <v>0</v>
      </c>
      <c r="M1827" s="2">
        <v>475</v>
      </c>
    </row>
    <row r="1828" spans="8:13" ht="12.75" hidden="1">
      <c r="H1828" s="7">
        <f t="shared" si="130"/>
        <v>0</v>
      </c>
      <c r="I1828" s="32">
        <f t="shared" si="129"/>
        <v>0</v>
      </c>
      <c r="M1828" s="2">
        <v>475</v>
      </c>
    </row>
    <row r="1829" spans="8:13" ht="12.75" hidden="1">
      <c r="H1829" s="7">
        <f t="shared" si="130"/>
        <v>0</v>
      </c>
      <c r="I1829" s="32">
        <f t="shared" si="129"/>
        <v>0</v>
      </c>
      <c r="M1829" s="2">
        <v>475</v>
      </c>
    </row>
    <row r="1830" spans="8:13" ht="12.75" hidden="1">
      <c r="H1830" s="7">
        <f t="shared" si="130"/>
        <v>0</v>
      </c>
      <c r="I1830" s="32">
        <f t="shared" si="129"/>
        <v>0</v>
      </c>
      <c r="M1830" s="2">
        <v>475</v>
      </c>
    </row>
    <row r="1831" spans="8:13" ht="12.75" hidden="1">
      <c r="H1831" s="7">
        <f t="shared" si="130"/>
        <v>0</v>
      </c>
      <c r="I1831" s="32">
        <f t="shared" si="129"/>
        <v>0</v>
      </c>
      <c r="M1831" s="2">
        <v>475</v>
      </c>
    </row>
    <row r="1832" spans="8:13" ht="12.75" hidden="1">
      <c r="H1832" s="7">
        <f t="shared" si="130"/>
        <v>0</v>
      </c>
      <c r="I1832" s="32">
        <f t="shared" si="129"/>
        <v>0</v>
      </c>
      <c r="M1832" s="2">
        <v>475</v>
      </c>
    </row>
    <row r="1833" spans="8:13" ht="12.75" hidden="1">
      <c r="H1833" s="7">
        <f t="shared" si="130"/>
        <v>0</v>
      </c>
      <c r="I1833" s="32">
        <f t="shared" si="129"/>
        <v>0</v>
      </c>
      <c r="M1833" s="2">
        <v>475</v>
      </c>
    </row>
    <row r="1834" spans="8:13" ht="12.75" hidden="1">
      <c r="H1834" s="7">
        <f t="shared" si="130"/>
        <v>0</v>
      </c>
      <c r="I1834" s="32">
        <f t="shared" si="129"/>
        <v>0</v>
      </c>
      <c r="M1834" s="2">
        <v>475</v>
      </c>
    </row>
    <row r="1835" spans="8:13" ht="12.75" hidden="1">
      <c r="H1835" s="7">
        <f t="shared" si="130"/>
        <v>0</v>
      </c>
      <c r="I1835" s="32">
        <f t="shared" si="129"/>
        <v>0</v>
      </c>
      <c r="M1835" s="2">
        <v>475</v>
      </c>
    </row>
    <row r="1836" spans="8:13" ht="12.75" hidden="1">
      <c r="H1836" s="7">
        <f t="shared" si="130"/>
        <v>0</v>
      </c>
      <c r="I1836" s="32">
        <f t="shared" si="129"/>
        <v>0</v>
      </c>
      <c r="M1836" s="2">
        <v>475</v>
      </c>
    </row>
    <row r="1837" spans="8:13" ht="12.75" hidden="1">
      <c r="H1837" s="7">
        <f t="shared" si="130"/>
        <v>0</v>
      </c>
      <c r="I1837" s="32">
        <f t="shared" si="129"/>
        <v>0</v>
      </c>
      <c r="M1837" s="2">
        <v>475</v>
      </c>
    </row>
    <row r="1838" spans="8:13" ht="12.75" hidden="1">
      <c r="H1838" s="7">
        <f t="shared" si="130"/>
        <v>0</v>
      </c>
      <c r="I1838" s="32">
        <f t="shared" si="129"/>
        <v>0</v>
      </c>
      <c r="M1838" s="2">
        <v>475</v>
      </c>
    </row>
    <row r="1839" spans="8:13" ht="12.75" hidden="1">
      <c r="H1839" s="7">
        <f t="shared" si="130"/>
        <v>0</v>
      </c>
      <c r="I1839" s="32">
        <f t="shared" si="129"/>
        <v>0</v>
      </c>
      <c r="M1839" s="2">
        <v>475</v>
      </c>
    </row>
    <row r="1840" spans="8:13" ht="12.75" hidden="1">
      <c r="H1840" s="7">
        <f t="shared" si="130"/>
        <v>0</v>
      </c>
      <c r="I1840" s="32">
        <f t="shared" si="129"/>
        <v>0</v>
      </c>
      <c r="M1840" s="2">
        <v>475</v>
      </c>
    </row>
    <row r="1841" spans="8:13" ht="12.75" hidden="1">
      <c r="H1841" s="7">
        <f t="shared" si="130"/>
        <v>0</v>
      </c>
      <c r="I1841" s="32">
        <f t="shared" si="129"/>
        <v>0</v>
      </c>
      <c r="M1841" s="2">
        <v>475</v>
      </c>
    </row>
    <row r="1842" spans="8:13" ht="12.75" hidden="1">
      <c r="H1842" s="7">
        <f t="shared" si="130"/>
        <v>0</v>
      </c>
      <c r="I1842" s="32">
        <f t="shared" si="129"/>
        <v>0</v>
      </c>
      <c r="M1842" s="2">
        <v>475</v>
      </c>
    </row>
    <row r="1843" spans="8:13" ht="12.75" hidden="1">
      <c r="H1843" s="7">
        <f t="shared" si="130"/>
        <v>0</v>
      </c>
      <c r="I1843" s="32">
        <f t="shared" si="129"/>
        <v>0</v>
      </c>
      <c r="M1843" s="2">
        <v>475</v>
      </c>
    </row>
    <row r="1844" spans="8:13" ht="12.75" hidden="1">
      <c r="H1844" s="7">
        <f t="shared" si="130"/>
        <v>0</v>
      </c>
      <c r="I1844" s="32">
        <f t="shared" si="129"/>
        <v>0</v>
      </c>
      <c r="M1844" s="2">
        <v>475</v>
      </c>
    </row>
    <row r="1845" spans="8:13" ht="12.75" hidden="1">
      <c r="H1845" s="7">
        <f t="shared" si="130"/>
        <v>0</v>
      </c>
      <c r="I1845" s="32">
        <f t="shared" si="129"/>
        <v>0</v>
      </c>
      <c r="M1845" s="2">
        <v>475</v>
      </c>
    </row>
    <row r="1846" spans="8:13" ht="12.75" hidden="1">
      <c r="H1846" s="7">
        <f t="shared" si="130"/>
        <v>0</v>
      </c>
      <c r="I1846" s="32">
        <f t="shared" si="129"/>
        <v>0</v>
      </c>
      <c r="M1846" s="2">
        <v>475</v>
      </c>
    </row>
    <row r="1847" spans="8:13" ht="12.75" hidden="1">
      <c r="H1847" s="7">
        <f t="shared" si="130"/>
        <v>0</v>
      </c>
      <c r="I1847" s="32">
        <f t="shared" si="129"/>
        <v>0</v>
      </c>
      <c r="M1847" s="2">
        <v>475</v>
      </c>
    </row>
    <row r="1848" spans="8:13" ht="12.75" hidden="1">
      <c r="H1848" s="7">
        <f t="shared" si="130"/>
        <v>0</v>
      </c>
      <c r="I1848" s="32">
        <f t="shared" si="129"/>
        <v>0</v>
      </c>
      <c r="M1848" s="2">
        <v>475</v>
      </c>
    </row>
    <row r="1849" spans="8:13" ht="12.75" hidden="1">
      <c r="H1849" s="7">
        <f t="shared" si="130"/>
        <v>0</v>
      </c>
      <c r="I1849" s="32">
        <f t="shared" si="129"/>
        <v>0</v>
      </c>
      <c r="M1849" s="2">
        <v>475</v>
      </c>
    </row>
    <row r="1850" spans="8:13" ht="12.75" hidden="1">
      <c r="H1850" s="7">
        <f t="shared" si="130"/>
        <v>0</v>
      </c>
      <c r="I1850" s="32">
        <f t="shared" si="129"/>
        <v>0</v>
      </c>
      <c r="M1850" s="2">
        <v>475</v>
      </c>
    </row>
    <row r="1851" spans="8:13" ht="12.75" hidden="1">
      <c r="H1851" s="7">
        <f t="shared" si="130"/>
        <v>0</v>
      </c>
      <c r="I1851" s="32">
        <f t="shared" si="129"/>
        <v>0</v>
      </c>
      <c r="M1851" s="2">
        <v>475</v>
      </c>
    </row>
    <row r="1852" spans="8:13" ht="12.75" hidden="1">
      <c r="H1852" s="7">
        <f t="shared" si="130"/>
        <v>0</v>
      </c>
      <c r="I1852" s="32">
        <f t="shared" si="129"/>
        <v>0</v>
      </c>
      <c r="M1852" s="2">
        <v>475</v>
      </c>
    </row>
    <row r="1853" spans="8:13" ht="12.75" hidden="1">
      <c r="H1853" s="7">
        <f t="shared" si="130"/>
        <v>0</v>
      </c>
      <c r="I1853" s="32">
        <f t="shared" si="129"/>
        <v>0</v>
      </c>
      <c r="M1853" s="2">
        <v>475</v>
      </c>
    </row>
    <row r="1854" spans="8:13" ht="12.75" hidden="1">
      <c r="H1854" s="7">
        <f t="shared" si="130"/>
        <v>0</v>
      </c>
      <c r="I1854" s="32">
        <f t="shared" si="129"/>
        <v>0</v>
      </c>
      <c r="M1854" s="2">
        <v>475</v>
      </c>
    </row>
    <row r="1855" spans="8:13" ht="12.75" hidden="1">
      <c r="H1855" s="7">
        <f t="shared" si="130"/>
        <v>0</v>
      </c>
      <c r="I1855" s="32">
        <f t="shared" si="129"/>
        <v>0</v>
      </c>
      <c r="M1855" s="2">
        <v>475</v>
      </c>
    </row>
    <row r="1856" spans="8:13" ht="12.75" hidden="1">
      <c r="H1856" s="7">
        <f t="shared" si="130"/>
        <v>0</v>
      </c>
      <c r="I1856" s="32">
        <f t="shared" si="129"/>
        <v>0</v>
      </c>
      <c r="M1856" s="2">
        <v>475</v>
      </c>
    </row>
    <row r="1857" spans="8:13" ht="12.75" hidden="1">
      <c r="H1857" s="7">
        <f t="shared" si="130"/>
        <v>0</v>
      </c>
      <c r="I1857" s="32">
        <f t="shared" si="129"/>
        <v>0</v>
      </c>
      <c r="M1857" s="2">
        <v>475</v>
      </c>
    </row>
    <row r="1858" spans="8:13" ht="12.75" hidden="1">
      <c r="H1858" s="7">
        <f t="shared" si="130"/>
        <v>0</v>
      </c>
      <c r="I1858" s="32">
        <f t="shared" si="129"/>
        <v>0</v>
      </c>
      <c r="M1858" s="2">
        <v>475</v>
      </c>
    </row>
    <row r="1859" spans="8:13" ht="12.75" hidden="1">
      <c r="H1859" s="7">
        <f t="shared" si="130"/>
        <v>0</v>
      </c>
      <c r="I1859" s="32">
        <f aca="true" t="shared" si="131" ref="I1859:I1922">+B1859/M1859</f>
        <v>0</v>
      </c>
      <c r="M1859" s="2">
        <v>475</v>
      </c>
    </row>
    <row r="1860" spans="8:13" ht="12.75" hidden="1">
      <c r="H1860" s="7">
        <f t="shared" si="130"/>
        <v>0</v>
      </c>
      <c r="I1860" s="32">
        <f t="shared" si="131"/>
        <v>0</v>
      </c>
      <c r="M1860" s="2">
        <v>475</v>
      </c>
    </row>
    <row r="1861" spans="8:13" ht="12.75" hidden="1">
      <c r="H1861" s="7">
        <f t="shared" si="130"/>
        <v>0</v>
      </c>
      <c r="I1861" s="32">
        <f t="shared" si="131"/>
        <v>0</v>
      </c>
      <c r="M1861" s="2">
        <v>475</v>
      </c>
    </row>
    <row r="1862" spans="8:13" ht="12.75" hidden="1">
      <c r="H1862" s="7">
        <f t="shared" si="130"/>
        <v>0</v>
      </c>
      <c r="I1862" s="32">
        <f t="shared" si="131"/>
        <v>0</v>
      </c>
      <c r="M1862" s="2">
        <v>475</v>
      </c>
    </row>
    <row r="1863" spans="8:13" ht="12.75" hidden="1">
      <c r="H1863" s="7">
        <f t="shared" si="130"/>
        <v>0</v>
      </c>
      <c r="I1863" s="32">
        <f t="shared" si="131"/>
        <v>0</v>
      </c>
      <c r="M1863" s="2">
        <v>475</v>
      </c>
    </row>
    <row r="1864" spans="8:13" ht="12.75" hidden="1">
      <c r="H1864" s="7">
        <f t="shared" si="130"/>
        <v>0</v>
      </c>
      <c r="I1864" s="32">
        <f t="shared" si="131"/>
        <v>0</v>
      </c>
      <c r="M1864" s="2">
        <v>475</v>
      </c>
    </row>
    <row r="1865" spans="8:13" ht="12.75" hidden="1">
      <c r="H1865" s="7">
        <f t="shared" si="130"/>
        <v>0</v>
      </c>
      <c r="I1865" s="32">
        <f t="shared" si="131"/>
        <v>0</v>
      </c>
      <c r="M1865" s="2">
        <v>475</v>
      </c>
    </row>
    <row r="1866" spans="8:13" ht="12.75" hidden="1">
      <c r="H1866" s="7">
        <f t="shared" si="130"/>
        <v>0</v>
      </c>
      <c r="I1866" s="32">
        <f t="shared" si="131"/>
        <v>0</v>
      </c>
      <c r="M1866" s="2">
        <v>475</v>
      </c>
    </row>
    <row r="1867" spans="8:13" ht="12.75" hidden="1">
      <c r="H1867" s="7">
        <f t="shared" si="130"/>
        <v>0</v>
      </c>
      <c r="I1867" s="32">
        <f t="shared" si="131"/>
        <v>0</v>
      </c>
      <c r="M1867" s="2">
        <v>475</v>
      </c>
    </row>
    <row r="1868" spans="8:13" ht="12.75" hidden="1">
      <c r="H1868" s="7">
        <f t="shared" si="130"/>
        <v>0</v>
      </c>
      <c r="I1868" s="32">
        <f t="shared" si="131"/>
        <v>0</v>
      </c>
      <c r="M1868" s="2">
        <v>475</v>
      </c>
    </row>
    <row r="1869" spans="8:13" ht="12.75" hidden="1">
      <c r="H1869" s="7">
        <f t="shared" si="130"/>
        <v>0</v>
      </c>
      <c r="I1869" s="32">
        <f t="shared" si="131"/>
        <v>0</v>
      </c>
      <c r="M1869" s="2">
        <v>475</v>
      </c>
    </row>
    <row r="1870" spans="8:13" ht="12.75" hidden="1">
      <c r="H1870" s="7">
        <f t="shared" si="130"/>
        <v>0</v>
      </c>
      <c r="I1870" s="32">
        <f t="shared" si="131"/>
        <v>0</v>
      </c>
      <c r="M1870" s="2">
        <v>475</v>
      </c>
    </row>
    <row r="1871" spans="8:13" ht="12.75" hidden="1">
      <c r="H1871" s="7">
        <f t="shared" si="130"/>
        <v>0</v>
      </c>
      <c r="I1871" s="32">
        <f t="shared" si="131"/>
        <v>0</v>
      </c>
      <c r="M1871" s="2">
        <v>475</v>
      </c>
    </row>
    <row r="1872" spans="8:13" ht="12.75" hidden="1">
      <c r="H1872" s="7">
        <f aca="true" t="shared" si="132" ref="H1872:H1935">H1871-B1872</f>
        <v>0</v>
      </c>
      <c r="I1872" s="32">
        <f t="shared" si="131"/>
        <v>0</v>
      </c>
      <c r="M1872" s="2">
        <v>475</v>
      </c>
    </row>
    <row r="1873" spans="8:13" ht="12.75" hidden="1">
      <c r="H1873" s="7">
        <f t="shared" si="132"/>
        <v>0</v>
      </c>
      <c r="I1873" s="32">
        <f t="shared" si="131"/>
        <v>0</v>
      </c>
      <c r="M1873" s="2">
        <v>475</v>
      </c>
    </row>
    <row r="1874" spans="8:13" ht="12.75" hidden="1">
      <c r="H1874" s="7">
        <f t="shared" si="132"/>
        <v>0</v>
      </c>
      <c r="I1874" s="32">
        <f t="shared" si="131"/>
        <v>0</v>
      </c>
      <c r="M1874" s="2">
        <v>475</v>
      </c>
    </row>
    <row r="1875" spans="8:13" ht="12.75" hidden="1">
      <c r="H1875" s="7">
        <f t="shared" si="132"/>
        <v>0</v>
      </c>
      <c r="I1875" s="32">
        <f t="shared" si="131"/>
        <v>0</v>
      </c>
      <c r="M1875" s="2">
        <v>475</v>
      </c>
    </row>
    <row r="1876" spans="8:13" ht="12.75" hidden="1">
      <c r="H1876" s="7">
        <f t="shared" si="132"/>
        <v>0</v>
      </c>
      <c r="I1876" s="32">
        <f t="shared" si="131"/>
        <v>0</v>
      </c>
      <c r="M1876" s="2">
        <v>475</v>
      </c>
    </row>
    <row r="1877" spans="8:13" ht="12.75" hidden="1">
      <c r="H1877" s="7">
        <f t="shared" si="132"/>
        <v>0</v>
      </c>
      <c r="I1877" s="32">
        <f t="shared" si="131"/>
        <v>0</v>
      </c>
      <c r="M1877" s="2">
        <v>475</v>
      </c>
    </row>
    <row r="1878" spans="8:13" ht="12.75" hidden="1">
      <c r="H1878" s="7">
        <f t="shared" si="132"/>
        <v>0</v>
      </c>
      <c r="I1878" s="32">
        <f t="shared" si="131"/>
        <v>0</v>
      </c>
      <c r="M1878" s="2">
        <v>475</v>
      </c>
    </row>
    <row r="1879" spans="8:13" ht="12.75" hidden="1">
      <c r="H1879" s="7">
        <f t="shared" si="132"/>
        <v>0</v>
      </c>
      <c r="I1879" s="32">
        <f t="shared" si="131"/>
        <v>0</v>
      </c>
      <c r="M1879" s="2">
        <v>475</v>
      </c>
    </row>
    <row r="1880" spans="8:13" ht="12.75" hidden="1">
      <c r="H1880" s="7">
        <f t="shared" si="132"/>
        <v>0</v>
      </c>
      <c r="I1880" s="32">
        <f t="shared" si="131"/>
        <v>0</v>
      </c>
      <c r="M1880" s="2">
        <v>475</v>
      </c>
    </row>
    <row r="1881" spans="8:13" ht="12.75" hidden="1">
      <c r="H1881" s="7">
        <f t="shared" si="132"/>
        <v>0</v>
      </c>
      <c r="I1881" s="32">
        <f t="shared" si="131"/>
        <v>0</v>
      </c>
      <c r="M1881" s="2">
        <v>475</v>
      </c>
    </row>
    <row r="1882" spans="8:13" ht="12.75" hidden="1">
      <c r="H1882" s="7">
        <f t="shared" si="132"/>
        <v>0</v>
      </c>
      <c r="I1882" s="32">
        <f t="shared" si="131"/>
        <v>0</v>
      </c>
      <c r="M1882" s="2">
        <v>475</v>
      </c>
    </row>
    <row r="1883" spans="8:13" ht="12.75" hidden="1">
      <c r="H1883" s="7">
        <f t="shared" si="132"/>
        <v>0</v>
      </c>
      <c r="I1883" s="32">
        <f t="shared" si="131"/>
        <v>0</v>
      </c>
      <c r="M1883" s="2">
        <v>475</v>
      </c>
    </row>
    <row r="1884" spans="8:13" ht="12.75" hidden="1">
      <c r="H1884" s="7">
        <f t="shared" si="132"/>
        <v>0</v>
      </c>
      <c r="I1884" s="32">
        <f t="shared" si="131"/>
        <v>0</v>
      </c>
      <c r="M1884" s="2">
        <v>475</v>
      </c>
    </row>
    <row r="1885" spans="8:13" ht="12.75" hidden="1">
      <c r="H1885" s="7">
        <f t="shared" si="132"/>
        <v>0</v>
      </c>
      <c r="I1885" s="32">
        <f t="shared" si="131"/>
        <v>0</v>
      </c>
      <c r="M1885" s="2">
        <v>475</v>
      </c>
    </row>
    <row r="1886" spans="8:13" ht="12.75" hidden="1">
      <c r="H1886" s="7">
        <f t="shared" si="132"/>
        <v>0</v>
      </c>
      <c r="I1886" s="32">
        <f t="shared" si="131"/>
        <v>0</v>
      </c>
      <c r="M1886" s="2">
        <v>475</v>
      </c>
    </row>
    <row r="1887" spans="8:13" ht="12.75" hidden="1">
      <c r="H1887" s="7">
        <f t="shared" si="132"/>
        <v>0</v>
      </c>
      <c r="I1887" s="32">
        <f t="shared" si="131"/>
        <v>0</v>
      </c>
      <c r="M1887" s="2">
        <v>475</v>
      </c>
    </row>
    <row r="1888" spans="8:13" ht="12.75" hidden="1">
      <c r="H1888" s="7">
        <f t="shared" si="132"/>
        <v>0</v>
      </c>
      <c r="I1888" s="32">
        <f t="shared" si="131"/>
        <v>0</v>
      </c>
      <c r="M1888" s="2">
        <v>475</v>
      </c>
    </row>
    <row r="1889" spans="8:13" ht="12.75" hidden="1">
      <c r="H1889" s="7">
        <f t="shared" si="132"/>
        <v>0</v>
      </c>
      <c r="I1889" s="32">
        <f t="shared" si="131"/>
        <v>0</v>
      </c>
      <c r="M1889" s="2">
        <v>475</v>
      </c>
    </row>
    <row r="1890" spans="8:13" ht="12.75" hidden="1">
      <c r="H1890" s="7">
        <f t="shared" si="132"/>
        <v>0</v>
      </c>
      <c r="I1890" s="32">
        <f t="shared" si="131"/>
        <v>0</v>
      </c>
      <c r="M1890" s="2">
        <v>475</v>
      </c>
    </row>
    <row r="1891" spans="8:13" ht="12.75" hidden="1">
      <c r="H1891" s="7">
        <f t="shared" si="132"/>
        <v>0</v>
      </c>
      <c r="I1891" s="32">
        <f t="shared" si="131"/>
        <v>0</v>
      </c>
      <c r="M1891" s="2">
        <v>475</v>
      </c>
    </row>
    <row r="1892" spans="8:13" ht="12.75" hidden="1">
      <c r="H1892" s="7">
        <f t="shared" si="132"/>
        <v>0</v>
      </c>
      <c r="I1892" s="32">
        <f t="shared" si="131"/>
        <v>0</v>
      </c>
      <c r="M1892" s="2">
        <v>475</v>
      </c>
    </row>
    <row r="1893" spans="8:13" ht="12.75" hidden="1">
      <c r="H1893" s="7">
        <f t="shared" si="132"/>
        <v>0</v>
      </c>
      <c r="I1893" s="32">
        <f t="shared" si="131"/>
        <v>0</v>
      </c>
      <c r="M1893" s="2">
        <v>475</v>
      </c>
    </row>
    <row r="1894" spans="8:13" ht="12.75" hidden="1">
      <c r="H1894" s="7">
        <f t="shared" si="132"/>
        <v>0</v>
      </c>
      <c r="I1894" s="32">
        <f t="shared" si="131"/>
        <v>0</v>
      </c>
      <c r="M1894" s="2">
        <v>475</v>
      </c>
    </row>
    <row r="1895" spans="8:13" ht="12.75" hidden="1">
      <c r="H1895" s="7">
        <f t="shared" si="132"/>
        <v>0</v>
      </c>
      <c r="I1895" s="32">
        <f t="shared" si="131"/>
        <v>0</v>
      </c>
      <c r="M1895" s="2">
        <v>475</v>
      </c>
    </row>
    <row r="1896" spans="8:13" ht="12.75" hidden="1">
      <c r="H1896" s="7">
        <f t="shared" si="132"/>
        <v>0</v>
      </c>
      <c r="I1896" s="32">
        <f t="shared" si="131"/>
        <v>0</v>
      </c>
      <c r="M1896" s="2">
        <v>475</v>
      </c>
    </row>
    <row r="1897" spans="8:13" ht="12.75" hidden="1">
      <c r="H1897" s="7">
        <f t="shared" si="132"/>
        <v>0</v>
      </c>
      <c r="I1897" s="32">
        <f t="shared" si="131"/>
        <v>0</v>
      </c>
      <c r="M1897" s="2">
        <v>475</v>
      </c>
    </row>
    <row r="1898" spans="8:13" ht="12.75" hidden="1">
      <c r="H1898" s="7">
        <f t="shared" si="132"/>
        <v>0</v>
      </c>
      <c r="I1898" s="32">
        <f t="shared" si="131"/>
        <v>0</v>
      </c>
      <c r="M1898" s="2">
        <v>475</v>
      </c>
    </row>
    <row r="1899" spans="8:13" ht="12.75" hidden="1">
      <c r="H1899" s="7">
        <f t="shared" si="132"/>
        <v>0</v>
      </c>
      <c r="I1899" s="32">
        <f t="shared" si="131"/>
        <v>0</v>
      </c>
      <c r="M1899" s="2">
        <v>475</v>
      </c>
    </row>
    <row r="1900" spans="8:13" ht="12.75" hidden="1">
      <c r="H1900" s="7">
        <f t="shared" si="132"/>
        <v>0</v>
      </c>
      <c r="I1900" s="32">
        <f t="shared" si="131"/>
        <v>0</v>
      </c>
      <c r="M1900" s="2">
        <v>475</v>
      </c>
    </row>
    <row r="1901" spans="8:13" ht="12.75" hidden="1">
      <c r="H1901" s="7">
        <f t="shared" si="132"/>
        <v>0</v>
      </c>
      <c r="I1901" s="32">
        <f t="shared" si="131"/>
        <v>0</v>
      </c>
      <c r="M1901" s="2">
        <v>475</v>
      </c>
    </row>
    <row r="1902" spans="8:13" ht="12.75" hidden="1">
      <c r="H1902" s="7">
        <f t="shared" si="132"/>
        <v>0</v>
      </c>
      <c r="I1902" s="32">
        <f t="shared" si="131"/>
        <v>0</v>
      </c>
      <c r="M1902" s="2">
        <v>475</v>
      </c>
    </row>
    <row r="1903" spans="8:13" ht="12.75" hidden="1">
      <c r="H1903" s="7">
        <f t="shared" si="132"/>
        <v>0</v>
      </c>
      <c r="I1903" s="32">
        <f t="shared" si="131"/>
        <v>0</v>
      </c>
      <c r="M1903" s="2">
        <v>475</v>
      </c>
    </row>
    <row r="1904" spans="8:13" ht="12.75" hidden="1">
      <c r="H1904" s="7">
        <f t="shared" si="132"/>
        <v>0</v>
      </c>
      <c r="I1904" s="32">
        <f t="shared" si="131"/>
        <v>0</v>
      </c>
      <c r="M1904" s="2">
        <v>475</v>
      </c>
    </row>
    <row r="1905" spans="8:13" ht="12.75" hidden="1">
      <c r="H1905" s="7">
        <f t="shared" si="132"/>
        <v>0</v>
      </c>
      <c r="I1905" s="32">
        <f t="shared" si="131"/>
        <v>0</v>
      </c>
      <c r="M1905" s="2">
        <v>475</v>
      </c>
    </row>
    <row r="1906" spans="8:13" ht="12.75" hidden="1">
      <c r="H1906" s="7">
        <f t="shared" si="132"/>
        <v>0</v>
      </c>
      <c r="I1906" s="32">
        <f t="shared" si="131"/>
        <v>0</v>
      </c>
      <c r="M1906" s="2">
        <v>475</v>
      </c>
    </row>
    <row r="1907" spans="8:13" ht="12.75" hidden="1">
      <c r="H1907" s="7">
        <f t="shared" si="132"/>
        <v>0</v>
      </c>
      <c r="I1907" s="32">
        <f t="shared" si="131"/>
        <v>0</v>
      </c>
      <c r="M1907" s="2">
        <v>475</v>
      </c>
    </row>
    <row r="1908" spans="8:13" ht="12.75" hidden="1">
      <c r="H1908" s="7">
        <f t="shared" si="132"/>
        <v>0</v>
      </c>
      <c r="I1908" s="32">
        <f t="shared" si="131"/>
        <v>0</v>
      </c>
      <c r="M1908" s="2">
        <v>475</v>
      </c>
    </row>
    <row r="1909" spans="8:13" ht="12.75" hidden="1">
      <c r="H1909" s="7">
        <f t="shared" si="132"/>
        <v>0</v>
      </c>
      <c r="I1909" s="32">
        <f t="shared" si="131"/>
        <v>0</v>
      </c>
      <c r="M1909" s="2">
        <v>475</v>
      </c>
    </row>
    <row r="1910" spans="8:13" ht="12.75" hidden="1">
      <c r="H1910" s="7">
        <f t="shared" si="132"/>
        <v>0</v>
      </c>
      <c r="I1910" s="32">
        <f t="shared" si="131"/>
        <v>0</v>
      </c>
      <c r="M1910" s="2">
        <v>475</v>
      </c>
    </row>
    <row r="1911" spans="8:13" ht="12.75" hidden="1">
      <c r="H1911" s="7">
        <f t="shared" si="132"/>
        <v>0</v>
      </c>
      <c r="I1911" s="32">
        <f t="shared" si="131"/>
        <v>0</v>
      </c>
      <c r="M1911" s="2">
        <v>475</v>
      </c>
    </row>
    <row r="1912" spans="8:13" ht="12.75" hidden="1">
      <c r="H1912" s="7">
        <f t="shared" si="132"/>
        <v>0</v>
      </c>
      <c r="I1912" s="32">
        <f t="shared" si="131"/>
        <v>0</v>
      </c>
      <c r="M1912" s="2">
        <v>475</v>
      </c>
    </row>
    <row r="1913" spans="8:13" ht="12.75" hidden="1">
      <c r="H1913" s="7">
        <f t="shared" si="132"/>
        <v>0</v>
      </c>
      <c r="I1913" s="32">
        <f t="shared" si="131"/>
        <v>0</v>
      </c>
      <c r="M1913" s="2">
        <v>475</v>
      </c>
    </row>
    <row r="1914" spans="8:13" ht="12.75" hidden="1">
      <c r="H1914" s="7">
        <f t="shared" si="132"/>
        <v>0</v>
      </c>
      <c r="I1914" s="32">
        <f t="shared" si="131"/>
        <v>0</v>
      </c>
      <c r="M1914" s="2">
        <v>475</v>
      </c>
    </row>
    <row r="1915" spans="8:13" ht="12.75" hidden="1">
      <c r="H1915" s="7">
        <f t="shared" si="132"/>
        <v>0</v>
      </c>
      <c r="I1915" s="32">
        <f t="shared" si="131"/>
        <v>0</v>
      </c>
      <c r="M1915" s="2">
        <v>475</v>
      </c>
    </row>
    <row r="1916" spans="8:13" ht="12.75" hidden="1">
      <c r="H1916" s="7">
        <f t="shared" si="132"/>
        <v>0</v>
      </c>
      <c r="I1916" s="32">
        <f t="shared" si="131"/>
        <v>0</v>
      </c>
      <c r="M1916" s="2">
        <v>475</v>
      </c>
    </row>
    <row r="1917" spans="8:13" ht="12.75" hidden="1">
      <c r="H1917" s="7">
        <f t="shared" si="132"/>
        <v>0</v>
      </c>
      <c r="I1917" s="32">
        <f t="shared" si="131"/>
        <v>0</v>
      </c>
      <c r="M1917" s="2">
        <v>475</v>
      </c>
    </row>
    <row r="1918" spans="8:13" ht="12.75" hidden="1">
      <c r="H1918" s="7">
        <f t="shared" si="132"/>
        <v>0</v>
      </c>
      <c r="I1918" s="32">
        <f t="shared" si="131"/>
        <v>0</v>
      </c>
      <c r="M1918" s="2">
        <v>475</v>
      </c>
    </row>
    <row r="1919" spans="8:13" ht="12.75" hidden="1">
      <c r="H1919" s="7">
        <f t="shared" si="132"/>
        <v>0</v>
      </c>
      <c r="I1919" s="32">
        <f t="shared" si="131"/>
        <v>0</v>
      </c>
      <c r="M1919" s="2">
        <v>475</v>
      </c>
    </row>
    <row r="1920" spans="8:13" ht="12.75" hidden="1">
      <c r="H1920" s="7">
        <f t="shared" si="132"/>
        <v>0</v>
      </c>
      <c r="I1920" s="32">
        <f t="shared" si="131"/>
        <v>0</v>
      </c>
      <c r="M1920" s="2">
        <v>475</v>
      </c>
    </row>
    <row r="1921" spans="8:13" ht="12.75" hidden="1">
      <c r="H1921" s="7">
        <f t="shared" si="132"/>
        <v>0</v>
      </c>
      <c r="I1921" s="32">
        <f t="shared" si="131"/>
        <v>0</v>
      </c>
      <c r="M1921" s="2">
        <v>475</v>
      </c>
    </row>
    <row r="1922" spans="8:13" ht="12.75" hidden="1">
      <c r="H1922" s="7">
        <f t="shared" si="132"/>
        <v>0</v>
      </c>
      <c r="I1922" s="32">
        <f t="shared" si="131"/>
        <v>0</v>
      </c>
      <c r="M1922" s="2">
        <v>475</v>
      </c>
    </row>
    <row r="1923" spans="8:13" ht="12.75" hidden="1">
      <c r="H1923" s="7">
        <f t="shared" si="132"/>
        <v>0</v>
      </c>
      <c r="I1923" s="32">
        <f aca="true" t="shared" si="133" ref="I1923:I1986">+B1923/M1923</f>
        <v>0</v>
      </c>
      <c r="M1923" s="2">
        <v>475</v>
      </c>
    </row>
    <row r="1924" spans="8:13" ht="12.75" hidden="1">
      <c r="H1924" s="7">
        <f t="shared" si="132"/>
        <v>0</v>
      </c>
      <c r="I1924" s="32">
        <f t="shared" si="133"/>
        <v>0</v>
      </c>
      <c r="M1924" s="2">
        <v>475</v>
      </c>
    </row>
    <row r="1925" spans="8:13" ht="12.75" hidden="1">
      <c r="H1925" s="7">
        <f t="shared" si="132"/>
        <v>0</v>
      </c>
      <c r="I1925" s="32">
        <f t="shared" si="133"/>
        <v>0</v>
      </c>
      <c r="M1925" s="2">
        <v>475</v>
      </c>
    </row>
    <row r="1926" spans="8:13" ht="12.75" hidden="1">
      <c r="H1926" s="7">
        <f t="shared" si="132"/>
        <v>0</v>
      </c>
      <c r="I1926" s="32">
        <f t="shared" si="133"/>
        <v>0</v>
      </c>
      <c r="M1926" s="2">
        <v>475</v>
      </c>
    </row>
    <row r="1927" spans="8:13" ht="12.75" hidden="1">
      <c r="H1927" s="7">
        <f t="shared" si="132"/>
        <v>0</v>
      </c>
      <c r="I1927" s="32">
        <f t="shared" si="133"/>
        <v>0</v>
      </c>
      <c r="M1927" s="2">
        <v>475</v>
      </c>
    </row>
    <row r="1928" spans="8:13" ht="12.75" hidden="1">
      <c r="H1928" s="7">
        <f t="shared" si="132"/>
        <v>0</v>
      </c>
      <c r="I1928" s="32">
        <f t="shared" si="133"/>
        <v>0</v>
      </c>
      <c r="M1928" s="2">
        <v>475</v>
      </c>
    </row>
    <row r="1929" spans="8:13" ht="12.75" hidden="1">
      <c r="H1929" s="7">
        <f t="shared" si="132"/>
        <v>0</v>
      </c>
      <c r="I1929" s="32">
        <f t="shared" si="133"/>
        <v>0</v>
      </c>
      <c r="M1929" s="2">
        <v>475</v>
      </c>
    </row>
    <row r="1930" spans="8:13" ht="12.75" hidden="1">
      <c r="H1930" s="7">
        <f t="shared" si="132"/>
        <v>0</v>
      </c>
      <c r="I1930" s="32">
        <f t="shared" si="133"/>
        <v>0</v>
      </c>
      <c r="M1930" s="2">
        <v>475</v>
      </c>
    </row>
    <row r="1931" spans="8:13" ht="12.75" hidden="1">
      <c r="H1931" s="7">
        <f t="shared" si="132"/>
        <v>0</v>
      </c>
      <c r="I1931" s="32">
        <f t="shared" si="133"/>
        <v>0</v>
      </c>
      <c r="M1931" s="2">
        <v>475</v>
      </c>
    </row>
    <row r="1932" spans="8:13" ht="12.75" hidden="1">
      <c r="H1932" s="7">
        <f t="shared" si="132"/>
        <v>0</v>
      </c>
      <c r="I1932" s="32">
        <f t="shared" si="133"/>
        <v>0</v>
      </c>
      <c r="M1932" s="2">
        <v>475</v>
      </c>
    </row>
    <row r="1933" spans="8:13" ht="12.75" hidden="1">
      <c r="H1933" s="7">
        <f t="shared" si="132"/>
        <v>0</v>
      </c>
      <c r="I1933" s="32">
        <f t="shared" si="133"/>
        <v>0</v>
      </c>
      <c r="M1933" s="2">
        <v>475</v>
      </c>
    </row>
    <row r="1934" spans="8:13" ht="12.75" hidden="1">
      <c r="H1934" s="7">
        <f t="shared" si="132"/>
        <v>0</v>
      </c>
      <c r="I1934" s="32">
        <f t="shared" si="133"/>
        <v>0</v>
      </c>
      <c r="M1934" s="2">
        <v>475</v>
      </c>
    </row>
    <row r="1935" spans="8:13" ht="12.75" hidden="1">
      <c r="H1935" s="7">
        <f t="shared" si="132"/>
        <v>0</v>
      </c>
      <c r="I1935" s="32">
        <f t="shared" si="133"/>
        <v>0</v>
      </c>
      <c r="M1935" s="2">
        <v>475</v>
      </c>
    </row>
    <row r="1936" spans="8:13" ht="12.75" hidden="1">
      <c r="H1936" s="7">
        <f aca="true" t="shared" si="134" ref="H1936:H1954">H1935-B1936</f>
        <v>0</v>
      </c>
      <c r="I1936" s="32">
        <f t="shared" si="133"/>
        <v>0</v>
      </c>
      <c r="M1936" s="2">
        <v>475</v>
      </c>
    </row>
    <row r="1937" spans="8:13" ht="12.75" hidden="1">
      <c r="H1937" s="7">
        <f t="shared" si="134"/>
        <v>0</v>
      </c>
      <c r="I1937" s="32">
        <f t="shared" si="133"/>
        <v>0</v>
      </c>
      <c r="M1937" s="2">
        <v>475</v>
      </c>
    </row>
    <row r="1938" spans="8:13" ht="12.75" hidden="1">
      <c r="H1938" s="7">
        <f t="shared" si="134"/>
        <v>0</v>
      </c>
      <c r="I1938" s="32">
        <f t="shared" si="133"/>
        <v>0</v>
      </c>
      <c r="M1938" s="2">
        <v>475</v>
      </c>
    </row>
    <row r="1939" spans="8:13" ht="12.75" hidden="1">
      <c r="H1939" s="7">
        <f t="shared" si="134"/>
        <v>0</v>
      </c>
      <c r="I1939" s="32">
        <f t="shared" si="133"/>
        <v>0</v>
      </c>
      <c r="M1939" s="2">
        <v>475</v>
      </c>
    </row>
    <row r="1940" spans="8:13" ht="12.75" hidden="1">
      <c r="H1940" s="7">
        <f t="shared" si="134"/>
        <v>0</v>
      </c>
      <c r="I1940" s="32">
        <f t="shared" si="133"/>
        <v>0</v>
      </c>
      <c r="M1940" s="2">
        <v>475</v>
      </c>
    </row>
    <row r="1941" spans="8:13" ht="12.75" hidden="1">
      <c r="H1941" s="7">
        <f t="shared" si="134"/>
        <v>0</v>
      </c>
      <c r="I1941" s="32">
        <f t="shared" si="133"/>
        <v>0</v>
      </c>
      <c r="M1941" s="2">
        <v>475</v>
      </c>
    </row>
    <row r="1942" spans="8:13" ht="12.75" hidden="1">
      <c r="H1942" s="7">
        <f t="shared" si="134"/>
        <v>0</v>
      </c>
      <c r="I1942" s="32">
        <f t="shared" si="133"/>
        <v>0</v>
      </c>
      <c r="M1942" s="2">
        <v>475</v>
      </c>
    </row>
    <row r="1943" spans="8:13" ht="12.75" hidden="1">
      <c r="H1943" s="7">
        <f t="shared" si="134"/>
        <v>0</v>
      </c>
      <c r="I1943" s="32">
        <f t="shared" si="133"/>
        <v>0</v>
      </c>
      <c r="M1943" s="2">
        <v>475</v>
      </c>
    </row>
    <row r="1944" spans="8:13" ht="12.75" hidden="1">
      <c r="H1944" s="7">
        <f t="shared" si="134"/>
        <v>0</v>
      </c>
      <c r="I1944" s="32">
        <f t="shared" si="133"/>
        <v>0</v>
      </c>
      <c r="M1944" s="2">
        <v>475</v>
      </c>
    </row>
    <row r="1945" spans="8:13" ht="12.75" hidden="1">
      <c r="H1945" s="7">
        <f t="shared" si="134"/>
        <v>0</v>
      </c>
      <c r="I1945" s="32">
        <f t="shared" si="133"/>
        <v>0</v>
      </c>
      <c r="M1945" s="2">
        <v>475</v>
      </c>
    </row>
    <row r="1946" spans="8:13" ht="12.75" hidden="1">
      <c r="H1946" s="7">
        <f t="shared" si="134"/>
        <v>0</v>
      </c>
      <c r="I1946" s="32">
        <f t="shared" si="133"/>
        <v>0</v>
      </c>
      <c r="M1946" s="2">
        <v>475</v>
      </c>
    </row>
    <row r="1947" spans="8:13" ht="12.75" hidden="1">
      <c r="H1947" s="7">
        <f t="shared" si="134"/>
        <v>0</v>
      </c>
      <c r="I1947" s="32">
        <f t="shared" si="133"/>
        <v>0</v>
      </c>
      <c r="M1947" s="2">
        <v>475</v>
      </c>
    </row>
    <row r="1948" spans="8:13" ht="12.75" hidden="1">
      <c r="H1948" s="7">
        <f t="shared" si="134"/>
        <v>0</v>
      </c>
      <c r="I1948" s="32">
        <f t="shared" si="133"/>
        <v>0</v>
      </c>
      <c r="M1948" s="2">
        <v>475</v>
      </c>
    </row>
    <row r="1949" spans="8:13" ht="12.75" hidden="1">
      <c r="H1949" s="7">
        <f t="shared" si="134"/>
        <v>0</v>
      </c>
      <c r="I1949" s="32">
        <f t="shared" si="133"/>
        <v>0</v>
      </c>
      <c r="M1949" s="2">
        <v>475</v>
      </c>
    </row>
    <row r="1950" spans="8:13" ht="12.75" hidden="1">
      <c r="H1950" s="7">
        <f t="shared" si="134"/>
        <v>0</v>
      </c>
      <c r="I1950" s="32">
        <f t="shared" si="133"/>
        <v>0</v>
      </c>
      <c r="M1950" s="2">
        <v>475</v>
      </c>
    </row>
    <row r="1951" spans="8:13" ht="12.75" hidden="1">
      <c r="H1951" s="7">
        <f t="shared" si="134"/>
        <v>0</v>
      </c>
      <c r="I1951" s="32">
        <f t="shared" si="133"/>
        <v>0</v>
      </c>
      <c r="M1951" s="2">
        <v>475</v>
      </c>
    </row>
    <row r="1952" spans="8:13" ht="12.75" hidden="1">
      <c r="H1952" s="7">
        <f t="shared" si="134"/>
        <v>0</v>
      </c>
      <c r="I1952" s="32">
        <f t="shared" si="133"/>
        <v>0</v>
      </c>
      <c r="M1952" s="2">
        <v>475</v>
      </c>
    </row>
    <row r="1953" spans="8:13" ht="12.75" hidden="1">
      <c r="H1953" s="17">
        <f t="shared" si="134"/>
        <v>0</v>
      </c>
      <c r="I1953" s="32">
        <f t="shared" si="133"/>
        <v>0</v>
      </c>
      <c r="M1953" s="2">
        <v>475</v>
      </c>
    </row>
    <row r="1954" spans="8:13" ht="13.5" hidden="1" thickBot="1">
      <c r="H1954" s="12">
        <f t="shared" si="134"/>
        <v>0</v>
      </c>
      <c r="I1954" s="32">
        <f t="shared" si="133"/>
        <v>0</v>
      </c>
      <c r="M1954" s="2">
        <v>475</v>
      </c>
    </row>
    <row r="1955" spans="2:13" ht="13.5" hidden="1" thickBot="1">
      <c r="B1955" s="12"/>
      <c r="H1955" s="9"/>
      <c r="I1955" s="32">
        <f t="shared" si="133"/>
        <v>0</v>
      </c>
      <c r="M1955" s="2">
        <v>475</v>
      </c>
    </row>
    <row r="1956" spans="2:13" ht="13.5" hidden="1" thickBot="1">
      <c r="B1956" s="13">
        <f>SUM(B1207:B1955)</f>
        <v>5863390</v>
      </c>
      <c r="H1956" s="9"/>
      <c r="I1956" s="32">
        <f t="shared" si="133"/>
        <v>12343.978947368421</v>
      </c>
      <c r="M1956" s="2">
        <v>475</v>
      </c>
    </row>
    <row r="1957" spans="2:13" ht="12.75" hidden="1">
      <c r="B1957" s="14"/>
      <c r="H1957" s="9"/>
      <c r="I1957" s="32">
        <f t="shared" si="133"/>
        <v>0</v>
      </c>
      <c r="M1957" s="2">
        <v>475</v>
      </c>
    </row>
    <row r="1958" spans="1:13" ht="13.5" hidden="1" thickBot="1">
      <c r="A1958" s="3"/>
      <c r="B1958" s="15"/>
      <c r="C1958" s="3"/>
      <c r="D1958" s="3"/>
      <c r="E1958" s="3"/>
      <c r="F1958" s="270"/>
      <c r="G1958" s="38"/>
      <c r="H1958" s="12"/>
      <c r="I1958" s="32">
        <f t="shared" si="133"/>
        <v>0</v>
      </c>
      <c r="M1958" s="2">
        <v>475</v>
      </c>
    </row>
    <row r="1959" spans="9:13" ht="12.75" hidden="1">
      <c r="I1959" s="32">
        <f t="shared" si="133"/>
        <v>0</v>
      </c>
      <c r="M1959" s="2">
        <v>475</v>
      </c>
    </row>
    <row r="1960" spans="2:13" ht="12.75" hidden="1">
      <c r="B1960" s="11">
        <v>0</v>
      </c>
      <c r="C1960" s="1" t="s">
        <v>0</v>
      </c>
      <c r="E1960" s="1" t="s">
        <v>2</v>
      </c>
      <c r="I1960" s="32">
        <f t="shared" si="133"/>
        <v>0</v>
      </c>
      <c r="M1960" s="2">
        <v>475</v>
      </c>
    </row>
    <row r="1961" spans="2:13" ht="12.75" hidden="1">
      <c r="B1961" s="11">
        <v>0</v>
      </c>
      <c r="C1961" s="1" t="s">
        <v>1</v>
      </c>
      <c r="E1961" s="1" t="s">
        <v>2</v>
      </c>
      <c r="I1961" s="32">
        <f t="shared" si="133"/>
        <v>0</v>
      </c>
      <c r="M1961" s="2">
        <v>475</v>
      </c>
    </row>
    <row r="1962" spans="2:13" ht="12.75" hidden="1">
      <c r="B1962" s="11"/>
      <c r="I1962" s="32">
        <f t="shared" si="133"/>
        <v>0</v>
      </c>
      <c r="M1962" s="2">
        <v>475</v>
      </c>
    </row>
    <row r="1963" spans="2:13" ht="12.75" hidden="1">
      <c r="B1963" s="11"/>
      <c r="I1963" s="32">
        <f t="shared" si="133"/>
        <v>0</v>
      </c>
      <c r="M1963" s="2">
        <v>475</v>
      </c>
    </row>
    <row r="1964" spans="2:13" ht="12.75" hidden="1">
      <c r="B1964" s="11">
        <v>0</v>
      </c>
      <c r="I1964" s="32">
        <f t="shared" si="133"/>
        <v>0</v>
      </c>
      <c r="M1964" s="2">
        <v>475</v>
      </c>
    </row>
    <row r="1965" spans="2:13" ht="12.75" hidden="1">
      <c r="B1965" s="11">
        <v>0</v>
      </c>
      <c r="I1965" s="32">
        <f t="shared" si="133"/>
        <v>0</v>
      </c>
      <c r="M1965" s="2">
        <v>475</v>
      </c>
    </row>
    <row r="1966" spans="2:13" ht="12.75" hidden="1">
      <c r="B1966" s="11">
        <v>0</v>
      </c>
      <c r="I1966" s="32">
        <f t="shared" si="133"/>
        <v>0</v>
      </c>
      <c r="M1966" s="2">
        <v>475</v>
      </c>
    </row>
    <row r="1967" spans="2:13" ht="12.75" hidden="1">
      <c r="B1967" s="11">
        <v>0</v>
      </c>
      <c r="I1967" s="32">
        <f t="shared" si="133"/>
        <v>0</v>
      </c>
      <c r="M1967" s="2">
        <v>475</v>
      </c>
    </row>
    <row r="1968" spans="2:13" ht="12.75" hidden="1">
      <c r="B1968" s="11">
        <v>0</v>
      </c>
      <c r="I1968" s="32">
        <f t="shared" si="133"/>
        <v>0</v>
      </c>
      <c r="M1968" s="2">
        <v>475</v>
      </c>
    </row>
    <row r="1969" spans="2:13" ht="12.75" hidden="1">
      <c r="B1969" s="11">
        <v>0</v>
      </c>
      <c r="I1969" s="32">
        <f t="shared" si="133"/>
        <v>0</v>
      </c>
      <c r="M1969" s="2">
        <v>475</v>
      </c>
    </row>
    <row r="1970" spans="2:13" ht="12.75" hidden="1">
      <c r="B1970" s="11">
        <v>0</v>
      </c>
      <c r="I1970" s="32">
        <f t="shared" si="133"/>
        <v>0</v>
      </c>
      <c r="M1970" s="2">
        <v>475</v>
      </c>
    </row>
    <row r="1971" spans="2:13" ht="12.75" hidden="1">
      <c r="B1971" s="11">
        <v>0</v>
      </c>
      <c r="I1971" s="32">
        <f t="shared" si="133"/>
        <v>0</v>
      </c>
      <c r="M1971" s="2">
        <v>475</v>
      </c>
    </row>
    <row r="1972" spans="2:13" ht="12.75" hidden="1">
      <c r="B1972" s="11">
        <v>0</v>
      </c>
      <c r="I1972" s="32">
        <f t="shared" si="133"/>
        <v>0</v>
      </c>
      <c r="M1972" s="2">
        <v>475</v>
      </c>
    </row>
    <row r="1973" spans="2:13" ht="12.75" hidden="1">
      <c r="B1973" s="11">
        <v>0</v>
      </c>
      <c r="I1973" s="32">
        <f t="shared" si="133"/>
        <v>0</v>
      </c>
      <c r="M1973" s="2">
        <v>475</v>
      </c>
    </row>
    <row r="1974" spans="2:13" ht="12.75" hidden="1">
      <c r="B1974" s="11">
        <v>0</v>
      </c>
      <c r="I1974" s="32">
        <f t="shared" si="133"/>
        <v>0</v>
      </c>
      <c r="M1974" s="2">
        <v>475</v>
      </c>
    </row>
    <row r="1975" spans="2:13" ht="12.75" hidden="1">
      <c r="B1975" s="11">
        <v>0</v>
      </c>
      <c r="I1975" s="32">
        <f t="shared" si="133"/>
        <v>0</v>
      </c>
      <c r="M1975" s="2">
        <v>475</v>
      </c>
    </row>
    <row r="1976" spans="2:13" ht="12.75" hidden="1">
      <c r="B1976" s="11">
        <v>0</v>
      </c>
      <c r="I1976" s="32">
        <f t="shared" si="133"/>
        <v>0</v>
      </c>
      <c r="M1976" s="2">
        <v>475</v>
      </c>
    </row>
    <row r="1977" spans="2:13" ht="12.75" hidden="1">
      <c r="B1977" s="11">
        <v>0</v>
      </c>
      <c r="I1977" s="32">
        <f t="shared" si="133"/>
        <v>0</v>
      </c>
      <c r="M1977" s="2">
        <v>475</v>
      </c>
    </row>
    <row r="1978" spans="9:13" ht="12.75" hidden="1">
      <c r="I1978" s="32">
        <f t="shared" si="133"/>
        <v>0</v>
      </c>
      <c r="M1978" s="2">
        <v>475</v>
      </c>
    </row>
    <row r="1979" spans="2:13" ht="13.5" hidden="1" thickBot="1">
      <c r="B1979" s="15"/>
      <c r="I1979" s="32">
        <f t="shared" si="133"/>
        <v>0</v>
      </c>
      <c r="M1979" s="2">
        <v>475</v>
      </c>
    </row>
    <row r="1980" spans="2:13" ht="13.5" hidden="1" thickBot="1">
      <c r="B1980" s="16"/>
      <c r="I1980" s="32">
        <f t="shared" si="133"/>
        <v>0</v>
      </c>
      <c r="M1980" s="2">
        <v>475</v>
      </c>
    </row>
    <row r="1981" spans="1:13" s="83" customFormat="1" ht="12.75">
      <c r="A1981" s="22"/>
      <c r="B1981" s="305">
        <v>140000</v>
      </c>
      <c r="C1981" s="98" t="s">
        <v>296</v>
      </c>
      <c r="D1981" s="1" t="s">
        <v>19</v>
      </c>
      <c r="E1981" s="22" t="s">
        <v>297</v>
      </c>
      <c r="F1981" s="164" t="s">
        <v>298</v>
      </c>
      <c r="G1981" s="40" t="s">
        <v>84</v>
      </c>
      <c r="H1981" s="39">
        <f aca="true" t="shared" si="135" ref="H1981:H1992">H1980-B1981</f>
        <v>-140000</v>
      </c>
      <c r="I1981" s="32">
        <f t="shared" si="133"/>
        <v>294.7368421052632</v>
      </c>
      <c r="J1981"/>
      <c r="K1981"/>
      <c r="L1981"/>
      <c r="M1981" s="2">
        <v>475</v>
      </c>
    </row>
    <row r="1982" spans="1:13" s="83" customFormat="1" ht="12.75">
      <c r="A1982" s="22"/>
      <c r="B1982" s="305">
        <v>18130</v>
      </c>
      <c r="C1982" s="98" t="s">
        <v>296</v>
      </c>
      <c r="D1982" s="1" t="s">
        <v>19</v>
      </c>
      <c r="E1982" s="22" t="s">
        <v>299</v>
      </c>
      <c r="F1982" s="164"/>
      <c r="G1982" s="40" t="s">
        <v>84</v>
      </c>
      <c r="H1982" s="39">
        <f t="shared" si="135"/>
        <v>-158130</v>
      </c>
      <c r="I1982" s="32">
        <f t="shared" si="133"/>
        <v>38.16842105263158</v>
      </c>
      <c r="J1982"/>
      <c r="K1982"/>
      <c r="L1982"/>
      <c r="M1982" s="2">
        <v>475</v>
      </c>
    </row>
    <row r="1983" spans="1:13" ht="12.75">
      <c r="A1983" s="22"/>
      <c r="B1983" s="305">
        <v>160000</v>
      </c>
      <c r="C1983" s="43" t="s">
        <v>300</v>
      </c>
      <c r="D1983" s="1" t="s">
        <v>19</v>
      </c>
      <c r="E1983" s="22"/>
      <c r="F1983" s="164" t="s">
        <v>298</v>
      </c>
      <c r="G1983" s="40" t="s">
        <v>84</v>
      </c>
      <c r="H1983" s="39">
        <f t="shared" si="135"/>
        <v>-318130</v>
      </c>
      <c r="I1983" s="32">
        <f t="shared" si="133"/>
        <v>336.8421052631579</v>
      </c>
      <c r="M1983" s="2">
        <v>475</v>
      </c>
    </row>
    <row r="1984" spans="1:13" ht="12.75">
      <c r="A1984" s="22"/>
      <c r="B1984" s="305">
        <v>20720</v>
      </c>
      <c r="C1984" s="43" t="s">
        <v>300</v>
      </c>
      <c r="D1984" s="1" t="s">
        <v>19</v>
      </c>
      <c r="E1984" s="22" t="s">
        <v>299</v>
      </c>
      <c r="F1984" s="164"/>
      <c r="G1984" s="40" t="s">
        <v>84</v>
      </c>
      <c r="H1984" s="39">
        <f t="shared" si="135"/>
        <v>-338850</v>
      </c>
      <c r="I1984" s="32">
        <f t="shared" si="133"/>
        <v>43.62105263157895</v>
      </c>
      <c r="M1984" s="2">
        <v>475</v>
      </c>
    </row>
    <row r="1985" spans="1:13" s="83" customFormat="1" ht="12.75">
      <c r="A1985" s="22"/>
      <c r="B1985" s="306">
        <v>30000</v>
      </c>
      <c r="C1985" s="43" t="s">
        <v>300</v>
      </c>
      <c r="D1985" s="1" t="s">
        <v>19</v>
      </c>
      <c r="E1985" s="22" t="s">
        <v>301</v>
      </c>
      <c r="F1985" s="164"/>
      <c r="G1985" s="40" t="s">
        <v>84</v>
      </c>
      <c r="H1985" s="39">
        <f t="shared" si="135"/>
        <v>-368850</v>
      </c>
      <c r="I1985" s="32">
        <f t="shared" si="133"/>
        <v>63.1578947368421</v>
      </c>
      <c r="J1985"/>
      <c r="K1985"/>
      <c r="L1985"/>
      <c r="M1985" s="2">
        <v>475</v>
      </c>
    </row>
    <row r="1986" spans="1:13" s="83" customFormat="1" ht="12.75">
      <c r="A1986" s="22"/>
      <c r="B1986" s="305">
        <v>160000</v>
      </c>
      <c r="C1986" s="100" t="s">
        <v>302</v>
      </c>
      <c r="D1986" s="1" t="s">
        <v>19</v>
      </c>
      <c r="E1986" s="22"/>
      <c r="F1986" s="164"/>
      <c r="G1986" s="40" t="s">
        <v>84</v>
      </c>
      <c r="H1986" s="39">
        <f t="shared" si="135"/>
        <v>-528850</v>
      </c>
      <c r="I1986" s="32">
        <f t="shared" si="133"/>
        <v>336.8421052631579</v>
      </c>
      <c r="J1986"/>
      <c r="K1986"/>
      <c r="L1986"/>
      <c r="M1986" s="2">
        <v>475</v>
      </c>
    </row>
    <row r="1987" spans="1:13" s="83" customFormat="1" ht="12.75">
      <c r="A1987" s="22"/>
      <c r="B1987" s="305">
        <v>40000</v>
      </c>
      <c r="C1987" s="100" t="s">
        <v>302</v>
      </c>
      <c r="D1987" s="1" t="s">
        <v>19</v>
      </c>
      <c r="E1987" s="22" t="s">
        <v>301</v>
      </c>
      <c r="F1987" s="164"/>
      <c r="G1987" s="40" t="s">
        <v>84</v>
      </c>
      <c r="H1987" s="39">
        <f t="shared" si="135"/>
        <v>-568850</v>
      </c>
      <c r="I1987" s="32">
        <f aca="true" t="shared" si="136" ref="I1987:I2050">+B1987/M1987</f>
        <v>84.21052631578948</v>
      </c>
      <c r="J1987"/>
      <c r="K1987"/>
      <c r="L1987"/>
      <c r="M1987" s="2">
        <v>475</v>
      </c>
    </row>
    <row r="1988" spans="1:13" s="83" customFormat="1" ht="12.75">
      <c r="A1988" s="22"/>
      <c r="B1988" s="305">
        <v>50000</v>
      </c>
      <c r="C1988" s="100" t="s">
        <v>302</v>
      </c>
      <c r="D1988" s="1" t="s">
        <v>19</v>
      </c>
      <c r="E1988" s="22" t="s">
        <v>301</v>
      </c>
      <c r="F1988" s="164"/>
      <c r="G1988" s="40" t="s">
        <v>84</v>
      </c>
      <c r="H1988" s="39">
        <f t="shared" si="135"/>
        <v>-618850</v>
      </c>
      <c r="I1988" s="32">
        <f t="shared" si="136"/>
        <v>105.26315789473684</v>
      </c>
      <c r="J1988"/>
      <c r="K1988"/>
      <c r="L1988"/>
      <c r="M1988" s="2">
        <v>475</v>
      </c>
    </row>
    <row r="1989" spans="1:13" s="83" customFormat="1" ht="12.75">
      <c r="A1989" s="22"/>
      <c r="B1989" s="305">
        <v>30000</v>
      </c>
      <c r="C1989" s="100" t="s">
        <v>302</v>
      </c>
      <c r="D1989" s="1" t="s">
        <v>19</v>
      </c>
      <c r="E1989" s="22" t="s">
        <v>301</v>
      </c>
      <c r="F1989" s="164"/>
      <c r="G1989" s="40" t="s">
        <v>84</v>
      </c>
      <c r="H1989" s="39">
        <f t="shared" si="135"/>
        <v>-648850</v>
      </c>
      <c r="I1989" s="32">
        <f t="shared" si="136"/>
        <v>63.1578947368421</v>
      </c>
      <c r="J1989"/>
      <c r="K1989"/>
      <c r="L1989"/>
      <c r="M1989" s="2">
        <v>475</v>
      </c>
    </row>
    <row r="1990" spans="1:13" s="83" customFormat="1" ht="12.75">
      <c r="A1990" s="22"/>
      <c r="B1990" s="305">
        <v>20720</v>
      </c>
      <c r="C1990" s="100" t="s">
        <v>302</v>
      </c>
      <c r="D1990" s="1" t="s">
        <v>19</v>
      </c>
      <c r="E1990" s="22" t="s">
        <v>299</v>
      </c>
      <c r="F1990" s="164"/>
      <c r="G1990" s="40" t="s">
        <v>84</v>
      </c>
      <c r="H1990" s="39">
        <f t="shared" si="135"/>
        <v>-669570</v>
      </c>
      <c r="I1990" s="32">
        <f t="shared" si="136"/>
        <v>43.62105263157895</v>
      </c>
      <c r="J1990"/>
      <c r="K1990"/>
      <c r="L1990"/>
      <c r="M1990" s="2">
        <v>475</v>
      </c>
    </row>
    <row r="1991" spans="1:13" s="83" customFormat="1" ht="12.75">
      <c r="A1991" s="22"/>
      <c r="B1991" s="306">
        <v>130000</v>
      </c>
      <c r="C1991" s="43" t="s">
        <v>118</v>
      </c>
      <c r="D1991" s="1" t="s">
        <v>19</v>
      </c>
      <c r="E1991" s="22"/>
      <c r="F1991" s="164"/>
      <c r="G1991" s="40" t="s">
        <v>84</v>
      </c>
      <c r="H1991" s="39">
        <f t="shared" si="135"/>
        <v>-799570</v>
      </c>
      <c r="I1991" s="32">
        <f t="shared" si="136"/>
        <v>273.6842105263158</v>
      </c>
      <c r="J1991"/>
      <c r="K1991"/>
      <c r="L1991"/>
      <c r="M1991" s="2">
        <v>475</v>
      </c>
    </row>
    <row r="1992" spans="1:13" s="83" customFormat="1" ht="12.75">
      <c r="A1992" s="22"/>
      <c r="B1992" s="306">
        <v>30000</v>
      </c>
      <c r="C1992" s="43" t="s">
        <v>118</v>
      </c>
      <c r="D1992" s="1" t="s">
        <v>19</v>
      </c>
      <c r="E1992" s="22" t="s">
        <v>301</v>
      </c>
      <c r="F1992" s="164"/>
      <c r="G1992" s="40" t="s">
        <v>84</v>
      </c>
      <c r="H1992" s="39">
        <f t="shared" si="135"/>
        <v>-829570</v>
      </c>
      <c r="I1992" s="32">
        <f t="shared" si="136"/>
        <v>63.1578947368421</v>
      </c>
      <c r="J1992"/>
      <c r="K1992"/>
      <c r="L1992"/>
      <c r="M1992" s="2">
        <v>475</v>
      </c>
    </row>
    <row r="1993" spans="1:13" ht="12.75">
      <c r="A1993" s="21"/>
      <c r="B1993" s="307">
        <f>SUM(B1981:B1992)</f>
        <v>829570</v>
      </c>
      <c r="C1993" s="21" t="s">
        <v>303</v>
      </c>
      <c r="D1993" s="21"/>
      <c r="E1993" s="21"/>
      <c r="F1993" s="256"/>
      <c r="G1993" s="28"/>
      <c r="H1993" s="81">
        <v>0</v>
      </c>
      <c r="I1993" s="82">
        <f t="shared" si="136"/>
        <v>1746.463157894737</v>
      </c>
      <c r="J1993" s="83"/>
      <c r="K1993" s="83"/>
      <c r="L1993" s="83"/>
      <c r="M1993" s="2">
        <v>475</v>
      </c>
    </row>
    <row r="1994" spans="8:13" ht="12.75">
      <c r="H1994" s="7">
        <f>H1993-B1994</f>
        <v>0</v>
      </c>
      <c r="I1994" s="32">
        <f t="shared" si="136"/>
        <v>0</v>
      </c>
      <c r="M1994" s="2">
        <v>475</v>
      </c>
    </row>
    <row r="1995" spans="8:13" ht="12.75">
      <c r="H1995" s="7">
        <f>H1994-B1995</f>
        <v>0</v>
      </c>
      <c r="I1995" s="32">
        <f t="shared" si="136"/>
        <v>0</v>
      </c>
      <c r="M1995" s="2">
        <v>475</v>
      </c>
    </row>
    <row r="1996" spans="8:13" ht="12.75">
      <c r="H1996" s="7">
        <f>H1995-B1996</f>
        <v>0</v>
      </c>
      <c r="I1996" s="32">
        <f t="shared" si="136"/>
        <v>0</v>
      </c>
      <c r="M1996" s="2">
        <v>475</v>
      </c>
    </row>
    <row r="1997" spans="8:13" ht="12.75">
      <c r="H1997" s="7">
        <f>H1996-B1997</f>
        <v>0</v>
      </c>
      <c r="I1997" s="32">
        <f t="shared" si="136"/>
        <v>0</v>
      </c>
      <c r="M1997" s="2">
        <v>475</v>
      </c>
    </row>
    <row r="1998" spans="1:13" ht="13.5" thickBot="1">
      <c r="A1998" s="67"/>
      <c r="B1998" s="68">
        <f>+B2069+B2154+B2158+B2204+B2226+B2240+B2231</f>
        <v>1543034</v>
      </c>
      <c r="C1998" s="70"/>
      <c r="D1998" s="102" t="s">
        <v>20</v>
      </c>
      <c r="E1998" s="67"/>
      <c r="F1998" s="122"/>
      <c r="G1998" s="71"/>
      <c r="H1998" s="72">
        <f>H1997-B1998</f>
        <v>-1543034</v>
      </c>
      <c r="I1998" s="73">
        <f t="shared" si="136"/>
        <v>3248.4926315789476</v>
      </c>
      <c r="J1998" s="74"/>
      <c r="K1998" s="74"/>
      <c r="L1998" s="74"/>
      <c r="M1998" s="2">
        <v>475</v>
      </c>
    </row>
    <row r="1999" spans="2:13" ht="12.75">
      <c r="B1999" s="42"/>
      <c r="C1999" s="43"/>
      <c r="D1999" s="22"/>
      <c r="E1999" s="43"/>
      <c r="G1999" s="41"/>
      <c r="H1999" s="7">
        <v>0</v>
      </c>
      <c r="I1999" s="32">
        <f t="shared" si="136"/>
        <v>0</v>
      </c>
      <c r="M1999" s="2">
        <v>475</v>
      </c>
    </row>
    <row r="2000" spans="2:13" ht="12.75">
      <c r="B2000" s="44"/>
      <c r="C2000" s="22"/>
      <c r="D2000" s="22"/>
      <c r="E2000" s="45"/>
      <c r="G2000" s="46"/>
      <c r="H2000" s="7">
        <f aca="true" t="shared" si="137" ref="H2000:H2031">H1999-B2000</f>
        <v>0</v>
      </c>
      <c r="I2000" s="32">
        <f t="shared" si="136"/>
        <v>0</v>
      </c>
      <c r="M2000" s="2">
        <v>475</v>
      </c>
    </row>
    <row r="2001" spans="2:13" ht="12.75">
      <c r="B2001" s="281">
        <v>2500</v>
      </c>
      <c r="C2001" s="22" t="s">
        <v>0</v>
      </c>
      <c r="D2001" s="22" t="s">
        <v>304</v>
      </c>
      <c r="E2001" s="1" t="s">
        <v>305</v>
      </c>
      <c r="F2001" s="78" t="s">
        <v>306</v>
      </c>
      <c r="G2001" s="37" t="s">
        <v>35</v>
      </c>
      <c r="H2001" s="7">
        <f t="shared" si="137"/>
        <v>-2500</v>
      </c>
      <c r="I2001" s="32">
        <f t="shared" si="136"/>
        <v>5.2631578947368425</v>
      </c>
      <c r="K2001" t="s">
        <v>33</v>
      </c>
      <c r="M2001" s="2">
        <v>475</v>
      </c>
    </row>
    <row r="2002" spans="1:13" s="25" customFormat="1" ht="12.75">
      <c r="A2002" s="1"/>
      <c r="B2002" s="281">
        <v>5000</v>
      </c>
      <c r="C2002" s="22" t="s">
        <v>0</v>
      </c>
      <c r="D2002" s="22" t="s">
        <v>304</v>
      </c>
      <c r="E2002" s="1" t="s">
        <v>305</v>
      </c>
      <c r="F2002" s="78" t="s">
        <v>307</v>
      </c>
      <c r="G2002" s="37" t="s">
        <v>37</v>
      </c>
      <c r="H2002" s="7">
        <f t="shared" si="137"/>
        <v>-7500</v>
      </c>
      <c r="I2002" s="32">
        <f t="shared" si="136"/>
        <v>10.526315789473685</v>
      </c>
      <c r="J2002"/>
      <c r="K2002" t="s">
        <v>33</v>
      </c>
      <c r="L2002"/>
      <c r="M2002" s="2">
        <v>475</v>
      </c>
    </row>
    <row r="2003" spans="2:13" ht="12.75">
      <c r="B2003" s="281">
        <v>2500</v>
      </c>
      <c r="C2003" s="22" t="s">
        <v>0</v>
      </c>
      <c r="D2003" s="22" t="s">
        <v>304</v>
      </c>
      <c r="E2003" s="1" t="s">
        <v>305</v>
      </c>
      <c r="F2003" s="78" t="s">
        <v>308</v>
      </c>
      <c r="G2003" s="37" t="s">
        <v>39</v>
      </c>
      <c r="H2003" s="7">
        <f t="shared" si="137"/>
        <v>-10000</v>
      </c>
      <c r="I2003" s="32">
        <f t="shared" si="136"/>
        <v>5.2631578947368425</v>
      </c>
      <c r="K2003" t="s">
        <v>33</v>
      </c>
      <c r="M2003" s="2">
        <v>475</v>
      </c>
    </row>
    <row r="2004" spans="2:13" ht="12.75">
      <c r="B2004" s="281">
        <v>2500</v>
      </c>
      <c r="C2004" s="22" t="s">
        <v>0</v>
      </c>
      <c r="D2004" s="22" t="s">
        <v>304</v>
      </c>
      <c r="E2004" s="1" t="s">
        <v>305</v>
      </c>
      <c r="F2004" s="78" t="s">
        <v>309</v>
      </c>
      <c r="G2004" s="37" t="s">
        <v>41</v>
      </c>
      <c r="H2004" s="7">
        <f t="shared" si="137"/>
        <v>-12500</v>
      </c>
      <c r="I2004" s="32">
        <f t="shared" si="136"/>
        <v>5.2631578947368425</v>
      </c>
      <c r="K2004" t="s">
        <v>33</v>
      </c>
      <c r="M2004" s="2">
        <v>475</v>
      </c>
    </row>
    <row r="2005" spans="2:13" ht="12.75">
      <c r="B2005" s="281">
        <v>2500</v>
      </c>
      <c r="C2005" s="22" t="s">
        <v>0</v>
      </c>
      <c r="D2005" s="22" t="s">
        <v>304</v>
      </c>
      <c r="E2005" s="1" t="s">
        <v>305</v>
      </c>
      <c r="F2005" s="78" t="s">
        <v>310</v>
      </c>
      <c r="G2005" s="37" t="s">
        <v>43</v>
      </c>
      <c r="H2005" s="7">
        <f t="shared" si="137"/>
        <v>-15000</v>
      </c>
      <c r="I2005" s="32">
        <f t="shared" si="136"/>
        <v>5.2631578947368425</v>
      </c>
      <c r="K2005" t="s">
        <v>33</v>
      </c>
      <c r="M2005" s="2">
        <v>475</v>
      </c>
    </row>
    <row r="2006" spans="2:14" ht="12.75">
      <c r="B2006" s="281">
        <v>5000</v>
      </c>
      <c r="C2006" s="22" t="s">
        <v>0</v>
      </c>
      <c r="D2006" s="1" t="s">
        <v>304</v>
      </c>
      <c r="E2006" s="1" t="s">
        <v>305</v>
      </c>
      <c r="F2006" s="78" t="s">
        <v>311</v>
      </c>
      <c r="G2006" s="37" t="s">
        <v>45</v>
      </c>
      <c r="H2006" s="7">
        <f t="shared" si="137"/>
        <v>-20000</v>
      </c>
      <c r="I2006" s="32">
        <f t="shared" si="136"/>
        <v>10.526315789473685</v>
      </c>
      <c r="K2006" t="s">
        <v>33</v>
      </c>
      <c r="M2006" s="2">
        <v>475</v>
      </c>
      <c r="N2006" s="49"/>
    </row>
    <row r="2007" spans="2:13" ht="12.75">
      <c r="B2007" s="281">
        <v>2500</v>
      </c>
      <c r="C2007" s="22" t="s">
        <v>0</v>
      </c>
      <c r="D2007" s="1" t="s">
        <v>304</v>
      </c>
      <c r="E2007" s="1" t="s">
        <v>305</v>
      </c>
      <c r="F2007" s="78" t="s">
        <v>312</v>
      </c>
      <c r="G2007" s="37" t="s">
        <v>49</v>
      </c>
      <c r="H2007" s="7">
        <f t="shared" si="137"/>
        <v>-22500</v>
      </c>
      <c r="I2007" s="32">
        <f t="shared" si="136"/>
        <v>5.2631578947368425</v>
      </c>
      <c r="K2007" t="s">
        <v>33</v>
      </c>
      <c r="M2007" s="2">
        <v>475</v>
      </c>
    </row>
    <row r="2008" spans="2:13" ht="12.75">
      <c r="B2008" s="281">
        <v>2500</v>
      </c>
      <c r="C2008" s="22" t="s">
        <v>0</v>
      </c>
      <c r="D2008" s="1" t="s">
        <v>304</v>
      </c>
      <c r="E2008" s="1" t="s">
        <v>305</v>
      </c>
      <c r="F2008" s="78" t="s">
        <v>313</v>
      </c>
      <c r="G2008" s="37" t="s">
        <v>52</v>
      </c>
      <c r="H2008" s="7">
        <f t="shared" si="137"/>
        <v>-25000</v>
      </c>
      <c r="I2008" s="32">
        <f t="shared" si="136"/>
        <v>5.2631578947368425</v>
      </c>
      <c r="K2008" t="s">
        <v>33</v>
      </c>
      <c r="M2008" s="2">
        <v>475</v>
      </c>
    </row>
    <row r="2009" spans="2:13" ht="12.75">
      <c r="B2009" s="281">
        <v>2500</v>
      </c>
      <c r="C2009" s="22" t="s">
        <v>0</v>
      </c>
      <c r="D2009" s="1" t="s">
        <v>304</v>
      </c>
      <c r="E2009" s="1" t="s">
        <v>305</v>
      </c>
      <c r="F2009" s="78" t="s">
        <v>314</v>
      </c>
      <c r="G2009" s="37" t="s">
        <v>54</v>
      </c>
      <c r="H2009" s="7">
        <f t="shared" si="137"/>
        <v>-27500</v>
      </c>
      <c r="I2009" s="32">
        <f t="shared" si="136"/>
        <v>5.2631578947368425</v>
      </c>
      <c r="K2009" t="s">
        <v>33</v>
      </c>
      <c r="M2009" s="2">
        <v>475</v>
      </c>
    </row>
    <row r="2010" spans="2:13" ht="12.75">
      <c r="B2010" s="281">
        <v>2500</v>
      </c>
      <c r="C2010" s="22" t="s">
        <v>0</v>
      </c>
      <c r="D2010" s="1" t="s">
        <v>304</v>
      </c>
      <c r="E2010" s="1" t="s">
        <v>305</v>
      </c>
      <c r="F2010" s="78" t="s">
        <v>315</v>
      </c>
      <c r="G2010" s="37" t="s">
        <v>56</v>
      </c>
      <c r="H2010" s="7">
        <f t="shared" si="137"/>
        <v>-30000</v>
      </c>
      <c r="I2010" s="32">
        <f t="shared" si="136"/>
        <v>5.2631578947368425</v>
      </c>
      <c r="K2010" t="s">
        <v>33</v>
      </c>
      <c r="M2010" s="2">
        <v>475</v>
      </c>
    </row>
    <row r="2011" spans="2:13" ht="12.75">
      <c r="B2011" s="281">
        <v>5000</v>
      </c>
      <c r="C2011" s="22" t="s">
        <v>0</v>
      </c>
      <c r="D2011" s="1" t="s">
        <v>304</v>
      </c>
      <c r="E2011" s="1" t="s">
        <v>305</v>
      </c>
      <c r="F2011" s="78" t="s">
        <v>316</v>
      </c>
      <c r="G2011" s="37" t="s">
        <v>58</v>
      </c>
      <c r="H2011" s="7">
        <f t="shared" si="137"/>
        <v>-35000</v>
      </c>
      <c r="I2011" s="32">
        <f t="shared" si="136"/>
        <v>10.526315789473685</v>
      </c>
      <c r="K2011" t="s">
        <v>33</v>
      </c>
      <c r="M2011" s="2">
        <v>475</v>
      </c>
    </row>
    <row r="2012" spans="2:13" ht="12.75">
      <c r="B2012" s="281">
        <v>2500</v>
      </c>
      <c r="C2012" s="22" t="s">
        <v>0</v>
      </c>
      <c r="D2012" s="1" t="s">
        <v>304</v>
      </c>
      <c r="E2012" s="1" t="s">
        <v>305</v>
      </c>
      <c r="F2012" s="78" t="s">
        <v>317</v>
      </c>
      <c r="G2012" s="37" t="s">
        <v>60</v>
      </c>
      <c r="H2012" s="7">
        <f t="shared" si="137"/>
        <v>-37500</v>
      </c>
      <c r="I2012" s="32">
        <f t="shared" si="136"/>
        <v>5.2631578947368425</v>
      </c>
      <c r="K2012" t="s">
        <v>33</v>
      </c>
      <c r="M2012" s="2">
        <v>475</v>
      </c>
    </row>
    <row r="2013" spans="2:13" ht="12.75">
      <c r="B2013" s="281">
        <v>5000</v>
      </c>
      <c r="C2013" s="22" t="s">
        <v>0</v>
      </c>
      <c r="D2013" s="1" t="s">
        <v>304</v>
      </c>
      <c r="E2013" s="1" t="s">
        <v>305</v>
      </c>
      <c r="F2013" s="78" t="s">
        <v>318</v>
      </c>
      <c r="G2013" s="37" t="s">
        <v>62</v>
      </c>
      <c r="H2013" s="7">
        <f t="shared" si="137"/>
        <v>-42500</v>
      </c>
      <c r="I2013" s="32">
        <f t="shared" si="136"/>
        <v>10.526315789473685</v>
      </c>
      <c r="K2013" t="s">
        <v>33</v>
      </c>
      <c r="M2013" s="2">
        <v>475</v>
      </c>
    </row>
    <row r="2014" spans="2:13" ht="12.75">
      <c r="B2014" s="281">
        <v>2500</v>
      </c>
      <c r="C2014" s="22" t="s">
        <v>0</v>
      </c>
      <c r="D2014" s="1" t="s">
        <v>304</v>
      </c>
      <c r="E2014" s="1" t="s">
        <v>305</v>
      </c>
      <c r="F2014" s="78" t="s">
        <v>319</v>
      </c>
      <c r="G2014" s="37" t="s">
        <v>64</v>
      </c>
      <c r="H2014" s="7">
        <f t="shared" si="137"/>
        <v>-45000</v>
      </c>
      <c r="I2014" s="32">
        <f t="shared" si="136"/>
        <v>5.2631578947368425</v>
      </c>
      <c r="K2014" t="s">
        <v>33</v>
      </c>
      <c r="M2014" s="2">
        <v>475</v>
      </c>
    </row>
    <row r="2015" spans="2:13" ht="12.75">
      <c r="B2015" s="281">
        <v>5000</v>
      </c>
      <c r="C2015" s="22" t="s">
        <v>0</v>
      </c>
      <c r="D2015" s="1" t="s">
        <v>304</v>
      </c>
      <c r="E2015" s="1" t="s">
        <v>305</v>
      </c>
      <c r="F2015" s="103" t="s">
        <v>320</v>
      </c>
      <c r="G2015" s="37" t="s">
        <v>66</v>
      </c>
      <c r="H2015" s="7">
        <f t="shared" si="137"/>
        <v>-50000</v>
      </c>
      <c r="I2015" s="32">
        <f t="shared" si="136"/>
        <v>10.526315789473685</v>
      </c>
      <c r="K2015" t="s">
        <v>33</v>
      </c>
      <c r="M2015" s="2">
        <v>475</v>
      </c>
    </row>
    <row r="2016" spans="2:13" ht="12.75">
      <c r="B2016" s="281">
        <v>5000</v>
      </c>
      <c r="C2016" s="22" t="s">
        <v>0</v>
      </c>
      <c r="D2016" s="1" t="s">
        <v>304</v>
      </c>
      <c r="E2016" s="1" t="s">
        <v>305</v>
      </c>
      <c r="F2016" s="103" t="s">
        <v>321</v>
      </c>
      <c r="G2016" s="37" t="s">
        <v>68</v>
      </c>
      <c r="H2016" s="7">
        <f t="shared" si="137"/>
        <v>-55000</v>
      </c>
      <c r="I2016" s="32">
        <f t="shared" si="136"/>
        <v>10.526315789473685</v>
      </c>
      <c r="K2016" t="s">
        <v>33</v>
      </c>
      <c r="M2016" s="2">
        <v>475</v>
      </c>
    </row>
    <row r="2017" spans="2:13" ht="12.75">
      <c r="B2017" s="281">
        <v>5000</v>
      </c>
      <c r="C2017" s="22" t="s">
        <v>0</v>
      </c>
      <c r="D2017" s="1" t="s">
        <v>304</v>
      </c>
      <c r="E2017" s="1" t="s">
        <v>305</v>
      </c>
      <c r="F2017" s="78" t="s">
        <v>323</v>
      </c>
      <c r="G2017" s="37" t="s">
        <v>70</v>
      </c>
      <c r="H2017" s="7">
        <f t="shared" si="137"/>
        <v>-60000</v>
      </c>
      <c r="I2017" s="32">
        <f t="shared" si="136"/>
        <v>10.526315789473685</v>
      </c>
      <c r="K2017" t="s">
        <v>33</v>
      </c>
      <c r="M2017" s="2">
        <v>475</v>
      </c>
    </row>
    <row r="2018" spans="2:13" ht="12.75">
      <c r="B2018" s="281">
        <v>2500</v>
      </c>
      <c r="C2018" s="22" t="s">
        <v>0</v>
      </c>
      <c r="D2018" s="1" t="s">
        <v>304</v>
      </c>
      <c r="E2018" s="1" t="s">
        <v>305</v>
      </c>
      <c r="F2018" s="78" t="s">
        <v>133</v>
      </c>
      <c r="G2018" s="37" t="s">
        <v>72</v>
      </c>
      <c r="H2018" s="7">
        <f t="shared" si="137"/>
        <v>-62500</v>
      </c>
      <c r="I2018" s="32">
        <f t="shared" si="136"/>
        <v>5.2631578947368425</v>
      </c>
      <c r="K2018" t="s">
        <v>33</v>
      </c>
      <c r="M2018" s="2">
        <v>475</v>
      </c>
    </row>
    <row r="2019" spans="2:13" ht="12.75">
      <c r="B2019" s="281">
        <v>5000</v>
      </c>
      <c r="C2019" s="22" t="s">
        <v>0</v>
      </c>
      <c r="D2019" s="1" t="s">
        <v>304</v>
      </c>
      <c r="E2019" s="1" t="s">
        <v>305</v>
      </c>
      <c r="F2019" s="78" t="s">
        <v>324</v>
      </c>
      <c r="G2019" s="37" t="s">
        <v>76</v>
      </c>
      <c r="H2019" s="7">
        <f t="shared" si="137"/>
        <v>-67500</v>
      </c>
      <c r="I2019" s="32">
        <f t="shared" si="136"/>
        <v>10.526315789473685</v>
      </c>
      <c r="K2019" t="s">
        <v>33</v>
      </c>
      <c r="M2019" s="2">
        <v>475</v>
      </c>
    </row>
    <row r="2020" spans="2:13" ht="12.75">
      <c r="B2020" s="281">
        <v>2500</v>
      </c>
      <c r="C2020" s="22" t="s">
        <v>0</v>
      </c>
      <c r="D2020" s="1" t="s">
        <v>304</v>
      </c>
      <c r="E2020" s="1" t="s">
        <v>305</v>
      </c>
      <c r="F2020" s="78" t="s">
        <v>325</v>
      </c>
      <c r="G2020" s="37" t="s">
        <v>78</v>
      </c>
      <c r="H2020" s="7">
        <f t="shared" si="137"/>
        <v>-70000</v>
      </c>
      <c r="I2020" s="32">
        <f t="shared" si="136"/>
        <v>5.2631578947368425</v>
      </c>
      <c r="K2020" t="s">
        <v>33</v>
      </c>
      <c r="M2020" s="2">
        <v>475</v>
      </c>
    </row>
    <row r="2021" spans="2:13" ht="12.75">
      <c r="B2021" s="281">
        <v>5000</v>
      </c>
      <c r="C2021" s="22" t="s">
        <v>0</v>
      </c>
      <c r="D2021" s="1" t="s">
        <v>304</v>
      </c>
      <c r="E2021" s="1" t="s">
        <v>305</v>
      </c>
      <c r="F2021" s="78" t="s">
        <v>326</v>
      </c>
      <c r="G2021" s="37" t="s">
        <v>80</v>
      </c>
      <c r="H2021" s="7">
        <f t="shared" si="137"/>
        <v>-75000</v>
      </c>
      <c r="I2021" s="32">
        <f t="shared" si="136"/>
        <v>10.526315789473685</v>
      </c>
      <c r="K2021" t="s">
        <v>33</v>
      </c>
      <c r="M2021" s="2">
        <v>475</v>
      </c>
    </row>
    <row r="2022" spans="2:13" ht="12.75">
      <c r="B2022" s="281">
        <v>2500</v>
      </c>
      <c r="C2022" s="22" t="s">
        <v>0</v>
      </c>
      <c r="D2022" s="1" t="s">
        <v>304</v>
      </c>
      <c r="E2022" s="1" t="s">
        <v>305</v>
      </c>
      <c r="F2022" s="78" t="s">
        <v>327</v>
      </c>
      <c r="G2022" s="37" t="s">
        <v>82</v>
      </c>
      <c r="H2022" s="7">
        <f t="shared" si="137"/>
        <v>-77500</v>
      </c>
      <c r="I2022" s="32">
        <f t="shared" si="136"/>
        <v>5.2631578947368425</v>
      </c>
      <c r="K2022" t="s">
        <v>33</v>
      </c>
      <c r="M2022" s="2">
        <v>475</v>
      </c>
    </row>
    <row r="2023" spans="2:13" ht="12.75">
      <c r="B2023" s="281">
        <v>5000</v>
      </c>
      <c r="C2023" s="22" t="s">
        <v>0</v>
      </c>
      <c r="D2023" s="1" t="s">
        <v>304</v>
      </c>
      <c r="E2023" s="1" t="s">
        <v>305</v>
      </c>
      <c r="F2023" s="251" t="s">
        <v>1222</v>
      </c>
      <c r="G2023" s="37" t="s">
        <v>116</v>
      </c>
      <c r="H2023" s="7">
        <f t="shared" si="137"/>
        <v>-82500</v>
      </c>
      <c r="I2023" s="32">
        <f t="shared" si="136"/>
        <v>10.526315789473685</v>
      </c>
      <c r="K2023" t="s">
        <v>33</v>
      </c>
      <c r="M2023" s="2">
        <v>475</v>
      </c>
    </row>
    <row r="2024" spans="2:13" ht="12.75">
      <c r="B2024" s="281">
        <v>2500</v>
      </c>
      <c r="C2024" s="22" t="s">
        <v>0</v>
      </c>
      <c r="D2024" s="1" t="s">
        <v>304</v>
      </c>
      <c r="E2024" s="1" t="s">
        <v>305</v>
      </c>
      <c r="F2024" s="78" t="s">
        <v>328</v>
      </c>
      <c r="G2024" s="37" t="s">
        <v>86</v>
      </c>
      <c r="H2024" s="7">
        <f t="shared" si="137"/>
        <v>-85000</v>
      </c>
      <c r="I2024" s="32">
        <f t="shared" si="136"/>
        <v>5.2631578947368425</v>
      </c>
      <c r="K2024" t="s">
        <v>33</v>
      </c>
      <c r="M2024" s="2">
        <v>475</v>
      </c>
    </row>
    <row r="2025" spans="2:13" ht="12.75">
      <c r="B2025" s="281">
        <v>2500</v>
      </c>
      <c r="C2025" s="22" t="s">
        <v>0</v>
      </c>
      <c r="D2025" s="22" t="s">
        <v>304</v>
      </c>
      <c r="E2025" s="1" t="s">
        <v>329</v>
      </c>
      <c r="F2025" s="78" t="s">
        <v>330</v>
      </c>
      <c r="G2025" s="37" t="s">
        <v>37</v>
      </c>
      <c r="H2025" s="7">
        <f t="shared" si="137"/>
        <v>-87500</v>
      </c>
      <c r="I2025" s="32">
        <f t="shared" si="136"/>
        <v>5.2631578947368425</v>
      </c>
      <c r="K2025" t="s">
        <v>33</v>
      </c>
      <c r="M2025" s="2">
        <v>475</v>
      </c>
    </row>
    <row r="2026" spans="2:13" ht="12.75">
      <c r="B2026" s="281">
        <v>2500</v>
      </c>
      <c r="C2026" s="22" t="s">
        <v>0</v>
      </c>
      <c r="D2026" s="22" t="s">
        <v>304</v>
      </c>
      <c r="E2026" s="1" t="s">
        <v>329</v>
      </c>
      <c r="F2026" s="78" t="s">
        <v>331</v>
      </c>
      <c r="G2026" s="37" t="s">
        <v>39</v>
      </c>
      <c r="H2026" s="7">
        <f t="shared" si="137"/>
        <v>-90000</v>
      </c>
      <c r="I2026" s="32">
        <f t="shared" si="136"/>
        <v>5.2631578947368425</v>
      </c>
      <c r="K2026" t="s">
        <v>33</v>
      </c>
      <c r="M2026" s="2">
        <v>475</v>
      </c>
    </row>
    <row r="2027" spans="2:13" ht="12.75">
      <c r="B2027" s="281">
        <v>2500</v>
      </c>
      <c r="C2027" s="22" t="s">
        <v>0</v>
      </c>
      <c r="D2027" s="22" t="s">
        <v>304</v>
      </c>
      <c r="E2027" s="1" t="s">
        <v>329</v>
      </c>
      <c r="F2027" s="78" t="s">
        <v>332</v>
      </c>
      <c r="G2027" s="37" t="s">
        <v>41</v>
      </c>
      <c r="H2027" s="7">
        <f t="shared" si="137"/>
        <v>-92500</v>
      </c>
      <c r="I2027" s="32">
        <f t="shared" si="136"/>
        <v>5.2631578947368425</v>
      </c>
      <c r="K2027" t="s">
        <v>33</v>
      </c>
      <c r="M2027" s="2">
        <v>475</v>
      </c>
    </row>
    <row r="2028" spans="1:13" ht="12.75">
      <c r="A2028" s="52"/>
      <c r="B2028" s="282">
        <v>2500</v>
      </c>
      <c r="C2028" s="22" t="s">
        <v>0</v>
      </c>
      <c r="D2028" s="45" t="s">
        <v>304</v>
      </c>
      <c r="E2028" s="45" t="s">
        <v>329</v>
      </c>
      <c r="F2028" s="78" t="s">
        <v>333</v>
      </c>
      <c r="G2028" s="37" t="s">
        <v>43</v>
      </c>
      <c r="H2028" s="7">
        <f t="shared" si="137"/>
        <v>-95000</v>
      </c>
      <c r="I2028" s="32">
        <f t="shared" si="136"/>
        <v>5.2631578947368425</v>
      </c>
      <c r="J2028" s="53"/>
      <c r="K2028" t="s">
        <v>33</v>
      </c>
      <c r="L2028" s="53"/>
      <c r="M2028" s="2">
        <v>475</v>
      </c>
    </row>
    <row r="2029" spans="2:13" ht="12.75">
      <c r="B2029" s="281">
        <v>2500</v>
      </c>
      <c r="C2029" s="22" t="s">
        <v>0</v>
      </c>
      <c r="D2029" s="1" t="s">
        <v>304</v>
      </c>
      <c r="E2029" s="1" t="s">
        <v>329</v>
      </c>
      <c r="F2029" s="78" t="s">
        <v>334</v>
      </c>
      <c r="G2029" s="37" t="s">
        <v>45</v>
      </c>
      <c r="H2029" s="7">
        <f t="shared" si="137"/>
        <v>-97500</v>
      </c>
      <c r="I2029" s="32">
        <f t="shared" si="136"/>
        <v>5.2631578947368425</v>
      </c>
      <c r="K2029" t="s">
        <v>33</v>
      </c>
      <c r="M2029" s="2">
        <v>475</v>
      </c>
    </row>
    <row r="2030" spans="2:13" ht="12.75">
      <c r="B2030" s="281">
        <v>2500</v>
      </c>
      <c r="C2030" s="22" t="s">
        <v>0</v>
      </c>
      <c r="D2030" s="1" t="s">
        <v>304</v>
      </c>
      <c r="E2030" s="1" t="s">
        <v>329</v>
      </c>
      <c r="F2030" s="78" t="s">
        <v>335</v>
      </c>
      <c r="G2030" s="37" t="s">
        <v>49</v>
      </c>
      <c r="H2030" s="7">
        <f t="shared" si="137"/>
        <v>-100000</v>
      </c>
      <c r="I2030" s="32">
        <f t="shared" si="136"/>
        <v>5.2631578947368425</v>
      </c>
      <c r="K2030" t="s">
        <v>33</v>
      </c>
      <c r="M2030" s="2">
        <v>475</v>
      </c>
    </row>
    <row r="2031" spans="2:13" ht="12.75">
      <c r="B2031" s="281">
        <v>2500</v>
      </c>
      <c r="C2031" s="22" t="s">
        <v>0</v>
      </c>
      <c r="D2031" s="1" t="s">
        <v>304</v>
      </c>
      <c r="E2031" s="1" t="s">
        <v>329</v>
      </c>
      <c r="F2031" s="78" t="s">
        <v>336</v>
      </c>
      <c r="G2031" s="37" t="s">
        <v>52</v>
      </c>
      <c r="H2031" s="7">
        <f t="shared" si="137"/>
        <v>-102500</v>
      </c>
      <c r="I2031" s="32">
        <f t="shared" si="136"/>
        <v>5.2631578947368425</v>
      </c>
      <c r="K2031" t="s">
        <v>33</v>
      </c>
      <c r="M2031" s="2">
        <v>475</v>
      </c>
    </row>
    <row r="2032" spans="2:13" ht="12.75">
      <c r="B2032" s="281">
        <v>2500</v>
      </c>
      <c r="C2032" s="22" t="s">
        <v>0</v>
      </c>
      <c r="D2032" s="1" t="s">
        <v>304</v>
      </c>
      <c r="E2032" s="1" t="s">
        <v>329</v>
      </c>
      <c r="F2032" s="78" t="s">
        <v>337</v>
      </c>
      <c r="G2032" s="37" t="s">
        <v>54</v>
      </c>
      <c r="H2032" s="7">
        <f aca="true" t="shared" si="138" ref="H2032:H2068">H2031-B2032</f>
        <v>-105000</v>
      </c>
      <c r="I2032" s="32">
        <f t="shared" si="136"/>
        <v>5.2631578947368425</v>
      </c>
      <c r="K2032" t="s">
        <v>33</v>
      </c>
      <c r="M2032" s="2">
        <v>475</v>
      </c>
    </row>
    <row r="2033" spans="2:13" ht="12.75">
      <c r="B2033" s="281">
        <v>2500</v>
      </c>
      <c r="C2033" s="22" t="s">
        <v>0</v>
      </c>
      <c r="D2033" s="1" t="s">
        <v>304</v>
      </c>
      <c r="E2033" s="1" t="s">
        <v>329</v>
      </c>
      <c r="F2033" s="78" t="s">
        <v>338</v>
      </c>
      <c r="G2033" s="37" t="s">
        <v>56</v>
      </c>
      <c r="H2033" s="7">
        <f t="shared" si="138"/>
        <v>-107500</v>
      </c>
      <c r="I2033" s="32">
        <f t="shared" si="136"/>
        <v>5.2631578947368425</v>
      </c>
      <c r="K2033" t="s">
        <v>33</v>
      </c>
      <c r="M2033" s="2">
        <v>475</v>
      </c>
    </row>
    <row r="2034" spans="2:13" ht="12.75">
      <c r="B2034" s="281">
        <v>5000</v>
      </c>
      <c r="C2034" s="22" t="s">
        <v>0</v>
      </c>
      <c r="D2034" s="1" t="s">
        <v>304</v>
      </c>
      <c r="E2034" s="1" t="s">
        <v>329</v>
      </c>
      <c r="F2034" s="78" t="s">
        <v>339</v>
      </c>
      <c r="G2034" s="37" t="s">
        <v>58</v>
      </c>
      <c r="H2034" s="7">
        <f t="shared" si="138"/>
        <v>-112500</v>
      </c>
      <c r="I2034" s="32">
        <f t="shared" si="136"/>
        <v>10.526315789473685</v>
      </c>
      <c r="K2034" t="s">
        <v>33</v>
      </c>
      <c r="M2034" s="2">
        <v>475</v>
      </c>
    </row>
    <row r="2035" spans="2:13" ht="12.75">
      <c r="B2035" s="281">
        <v>2500</v>
      </c>
      <c r="C2035" s="22" t="s">
        <v>0</v>
      </c>
      <c r="D2035" s="1" t="s">
        <v>304</v>
      </c>
      <c r="E2035" s="1" t="s">
        <v>329</v>
      </c>
      <c r="F2035" s="78" t="s">
        <v>340</v>
      </c>
      <c r="G2035" s="37" t="s">
        <v>60</v>
      </c>
      <c r="H2035" s="7">
        <f t="shared" si="138"/>
        <v>-115000</v>
      </c>
      <c r="I2035" s="32">
        <f t="shared" si="136"/>
        <v>5.2631578947368425</v>
      </c>
      <c r="K2035" t="s">
        <v>33</v>
      </c>
      <c r="M2035" s="2">
        <v>475</v>
      </c>
    </row>
    <row r="2036" spans="2:13" ht="12.75">
      <c r="B2036" s="281">
        <v>2500</v>
      </c>
      <c r="C2036" s="22" t="s">
        <v>0</v>
      </c>
      <c r="D2036" s="1" t="s">
        <v>304</v>
      </c>
      <c r="E2036" s="1" t="s">
        <v>329</v>
      </c>
      <c r="F2036" s="78" t="s">
        <v>341</v>
      </c>
      <c r="G2036" s="37" t="s">
        <v>62</v>
      </c>
      <c r="H2036" s="7">
        <f t="shared" si="138"/>
        <v>-117500</v>
      </c>
      <c r="I2036" s="32">
        <f t="shared" si="136"/>
        <v>5.2631578947368425</v>
      </c>
      <c r="K2036" t="s">
        <v>33</v>
      </c>
      <c r="M2036" s="2">
        <v>475</v>
      </c>
    </row>
    <row r="2037" spans="2:13" ht="12.75">
      <c r="B2037" s="281">
        <v>2500</v>
      </c>
      <c r="C2037" s="22" t="s">
        <v>0</v>
      </c>
      <c r="D2037" s="1" t="s">
        <v>304</v>
      </c>
      <c r="E2037" s="1" t="s">
        <v>329</v>
      </c>
      <c r="F2037" s="78" t="s">
        <v>342</v>
      </c>
      <c r="G2037" s="37" t="s">
        <v>64</v>
      </c>
      <c r="H2037" s="7">
        <f t="shared" si="138"/>
        <v>-120000</v>
      </c>
      <c r="I2037" s="32">
        <f t="shared" si="136"/>
        <v>5.2631578947368425</v>
      </c>
      <c r="K2037" t="s">
        <v>33</v>
      </c>
      <c r="M2037" s="2">
        <v>475</v>
      </c>
    </row>
    <row r="2038" spans="2:13" ht="12.75">
      <c r="B2038" s="281">
        <v>2500</v>
      </c>
      <c r="C2038" s="22" t="s">
        <v>0</v>
      </c>
      <c r="D2038" s="1" t="s">
        <v>304</v>
      </c>
      <c r="E2038" s="1" t="s">
        <v>329</v>
      </c>
      <c r="F2038" s="103" t="s">
        <v>343</v>
      </c>
      <c r="G2038" s="37" t="s">
        <v>66</v>
      </c>
      <c r="H2038" s="7">
        <f t="shared" si="138"/>
        <v>-122500</v>
      </c>
      <c r="I2038" s="32">
        <f t="shared" si="136"/>
        <v>5.2631578947368425</v>
      </c>
      <c r="K2038" t="s">
        <v>33</v>
      </c>
      <c r="M2038" s="2">
        <v>475</v>
      </c>
    </row>
    <row r="2039" spans="2:13" ht="12.75">
      <c r="B2039" s="281">
        <v>2500</v>
      </c>
      <c r="C2039" s="22" t="s">
        <v>0</v>
      </c>
      <c r="D2039" s="1" t="s">
        <v>304</v>
      </c>
      <c r="E2039" s="1" t="s">
        <v>329</v>
      </c>
      <c r="F2039" s="103" t="s">
        <v>344</v>
      </c>
      <c r="G2039" s="37" t="s">
        <v>68</v>
      </c>
      <c r="H2039" s="7">
        <f t="shared" si="138"/>
        <v>-125000</v>
      </c>
      <c r="I2039" s="32">
        <f t="shared" si="136"/>
        <v>5.2631578947368425</v>
      </c>
      <c r="K2039" t="s">
        <v>33</v>
      </c>
      <c r="M2039" s="2">
        <v>475</v>
      </c>
    </row>
    <row r="2040" spans="2:13" ht="12.75">
      <c r="B2040" s="281">
        <v>2500</v>
      </c>
      <c r="C2040" s="22" t="s">
        <v>0</v>
      </c>
      <c r="D2040" s="1" t="s">
        <v>304</v>
      </c>
      <c r="E2040" s="1" t="s">
        <v>329</v>
      </c>
      <c r="F2040" s="78" t="s">
        <v>108</v>
      </c>
      <c r="G2040" s="37" t="s">
        <v>72</v>
      </c>
      <c r="H2040" s="7">
        <f t="shared" si="138"/>
        <v>-127500</v>
      </c>
      <c r="I2040" s="32">
        <f t="shared" si="136"/>
        <v>5.2631578947368425</v>
      </c>
      <c r="K2040" t="s">
        <v>33</v>
      </c>
      <c r="M2040" s="2">
        <v>475</v>
      </c>
    </row>
    <row r="2041" spans="2:13" ht="12.75">
      <c r="B2041" s="281">
        <v>2500</v>
      </c>
      <c r="C2041" s="22" t="s">
        <v>0</v>
      </c>
      <c r="D2041" s="1" t="s">
        <v>304</v>
      </c>
      <c r="E2041" s="1" t="s">
        <v>329</v>
      </c>
      <c r="F2041" s="78" t="s">
        <v>345</v>
      </c>
      <c r="G2041" s="37" t="s">
        <v>76</v>
      </c>
      <c r="H2041" s="7">
        <f t="shared" si="138"/>
        <v>-130000</v>
      </c>
      <c r="I2041" s="32">
        <f t="shared" si="136"/>
        <v>5.2631578947368425</v>
      </c>
      <c r="K2041" t="s">
        <v>33</v>
      </c>
      <c r="M2041" s="2">
        <v>475</v>
      </c>
    </row>
    <row r="2042" spans="2:13" ht="12.75">
      <c r="B2042" s="281">
        <v>2500</v>
      </c>
      <c r="C2042" s="22" t="s">
        <v>0</v>
      </c>
      <c r="D2042" s="1" t="s">
        <v>304</v>
      </c>
      <c r="E2042" s="1" t="s">
        <v>329</v>
      </c>
      <c r="F2042" s="78" t="s">
        <v>346</v>
      </c>
      <c r="G2042" s="37" t="s">
        <v>78</v>
      </c>
      <c r="H2042" s="7">
        <f t="shared" si="138"/>
        <v>-132500</v>
      </c>
      <c r="I2042" s="32">
        <f t="shared" si="136"/>
        <v>5.2631578947368425</v>
      </c>
      <c r="K2042" t="s">
        <v>33</v>
      </c>
      <c r="M2042" s="2">
        <v>475</v>
      </c>
    </row>
    <row r="2043" spans="2:13" ht="12.75">
      <c r="B2043" s="281">
        <v>5000</v>
      </c>
      <c r="C2043" s="22" t="s">
        <v>0</v>
      </c>
      <c r="D2043" s="1" t="s">
        <v>304</v>
      </c>
      <c r="E2043" s="1" t="s">
        <v>329</v>
      </c>
      <c r="F2043" s="78" t="s">
        <v>347</v>
      </c>
      <c r="G2043" s="37" t="s">
        <v>80</v>
      </c>
      <c r="H2043" s="7">
        <f t="shared" si="138"/>
        <v>-137500</v>
      </c>
      <c r="I2043" s="32">
        <f t="shared" si="136"/>
        <v>10.526315789473685</v>
      </c>
      <c r="K2043" t="s">
        <v>33</v>
      </c>
      <c r="M2043" s="2">
        <v>475</v>
      </c>
    </row>
    <row r="2044" spans="2:13" ht="12.75">
      <c r="B2044" s="281">
        <v>2500</v>
      </c>
      <c r="C2044" s="22" t="s">
        <v>0</v>
      </c>
      <c r="D2044" s="1" t="s">
        <v>304</v>
      </c>
      <c r="E2044" s="1" t="s">
        <v>329</v>
      </c>
      <c r="F2044" s="78" t="s">
        <v>348</v>
      </c>
      <c r="G2044" s="37" t="s">
        <v>82</v>
      </c>
      <c r="H2044" s="7">
        <f t="shared" si="138"/>
        <v>-140000</v>
      </c>
      <c r="I2044" s="32">
        <f t="shared" si="136"/>
        <v>5.2631578947368425</v>
      </c>
      <c r="K2044" t="s">
        <v>33</v>
      </c>
      <c r="M2044" s="2">
        <v>475</v>
      </c>
    </row>
    <row r="2045" spans="2:13" ht="12.75">
      <c r="B2045" s="281">
        <v>2500</v>
      </c>
      <c r="C2045" s="22" t="s">
        <v>0</v>
      </c>
      <c r="D2045" s="1" t="s">
        <v>304</v>
      </c>
      <c r="E2045" s="1" t="s">
        <v>329</v>
      </c>
      <c r="F2045" s="78" t="s">
        <v>349</v>
      </c>
      <c r="G2045" s="37" t="s">
        <v>116</v>
      </c>
      <c r="H2045" s="7">
        <f t="shared" si="138"/>
        <v>-142500</v>
      </c>
      <c r="I2045" s="32">
        <f t="shared" si="136"/>
        <v>5.2631578947368425</v>
      </c>
      <c r="K2045" t="s">
        <v>33</v>
      </c>
      <c r="M2045" s="2">
        <v>475</v>
      </c>
    </row>
    <row r="2046" spans="2:13" ht="12.75">
      <c r="B2046" s="281">
        <v>2500</v>
      </c>
      <c r="C2046" s="22" t="s">
        <v>0</v>
      </c>
      <c r="D2046" s="1" t="s">
        <v>304</v>
      </c>
      <c r="E2046" s="1" t="s">
        <v>329</v>
      </c>
      <c r="F2046" s="78" t="s">
        <v>350</v>
      </c>
      <c r="G2046" s="37" t="s">
        <v>86</v>
      </c>
      <c r="H2046" s="7">
        <f t="shared" si="138"/>
        <v>-145000</v>
      </c>
      <c r="I2046" s="32">
        <f t="shared" si="136"/>
        <v>5.2631578947368425</v>
      </c>
      <c r="K2046" t="s">
        <v>33</v>
      </c>
      <c r="M2046" s="2">
        <v>475</v>
      </c>
    </row>
    <row r="2047" spans="2:13" ht="12.75">
      <c r="B2047" s="281">
        <v>5000</v>
      </c>
      <c r="C2047" s="22" t="s">
        <v>0</v>
      </c>
      <c r="D2047" s="22" t="s">
        <v>304</v>
      </c>
      <c r="E2047" s="1" t="s">
        <v>351</v>
      </c>
      <c r="F2047" s="78" t="s">
        <v>352</v>
      </c>
      <c r="G2047" s="37" t="s">
        <v>240</v>
      </c>
      <c r="H2047" s="7">
        <f t="shared" si="138"/>
        <v>-150000</v>
      </c>
      <c r="I2047" s="32">
        <f t="shared" si="136"/>
        <v>10.526315789473685</v>
      </c>
      <c r="K2047" t="s">
        <v>33</v>
      </c>
      <c r="M2047" s="2">
        <v>475</v>
      </c>
    </row>
    <row r="2048" spans="2:13" ht="12.75">
      <c r="B2048" s="281">
        <v>2500</v>
      </c>
      <c r="C2048" s="22" t="s">
        <v>0</v>
      </c>
      <c r="D2048" s="22" t="s">
        <v>304</v>
      </c>
      <c r="E2048" s="1" t="s">
        <v>351</v>
      </c>
      <c r="F2048" s="78" t="s">
        <v>353</v>
      </c>
      <c r="G2048" s="37" t="s">
        <v>35</v>
      </c>
      <c r="H2048" s="7">
        <f t="shared" si="138"/>
        <v>-152500</v>
      </c>
      <c r="I2048" s="32">
        <f t="shared" si="136"/>
        <v>5.2631578947368425</v>
      </c>
      <c r="K2048" t="s">
        <v>33</v>
      </c>
      <c r="M2048" s="2">
        <v>475</v>
      </c>
    </row>
    <row r="2049" spans="1:13" s="53" customFormat="1" ht="12.75">
      <c r="A2049" s="1"/>
      <c r="B2049" s="281">
        <v>2500</v>
      </c>
      <c r="C2049" s="22" t="s">
        <v>0</v>
      </c>
      <c r="D2049" s="22" t="s">
        <v>304</v>
      </c>
      <c r="E2049" s="1" t="s">
        <v>351</v>
      </c>
      <c r="F2049" s="78" t="s">
        <v>354</v>
      </c>
      <c r="G2049" s="37" t="s">
        <v>37</v>
      </c>
      <c r="H2049" s="7">
        <f t="shared" si="138"/>
        <v>-155000</v>
      </c>
      <c r="I2049" s="32">
        <f t="shared" si="136"/>
        <v>5.2631578947368425</v>
      </c>
      <c r="J2049"/>
      <c r="K2049" t="s">
        <v>33</v>
      </c>
      <c r="L2049"/>
      <c r="M2049" s="2">
        <v>475</v>
      </c>
    </row>
    <row r="2050" spans="2:13" ht="12.75">
      <c r="B2050" s="281">
        <v>2500</v>
      </c>
      <c r="C2050" s="22" t="s">
        <v>0</v>
      </c>
      <c r="D2050" s="22" t="s">
        <v>304</v>
      </c>
      <c r="E2050" s="1" t="s">
        <v>351</v>
      </c>
      <c r="F2050" s="78" t="s">
        <v>331</v>
      </c>
      <c r="G2050" s="37" t="s">
        <v>39</v>
      </c>
      <c r="H2050" s="7">
        <f t="shared" si="138"/>
        <v>-157500</v>
      </c>
      <c r="I2050" s="32">
        <f t="shared" si="136"/>
        <v>5.2631578947368425</v>
      </c>
      <c r="K2050" t="s">
        <v>33</v>
      </c>
      <c r="M2050" s="2">
        <v>475</v>
      </c>
    </row>
    <row r="2051" spans="2:13" ht="12.75">
      <c r="B2051" s="281">
        <v>2500</v>
      </c>
      <c r="C2051" s="22" t="s">
        <v>0</v>
      </c>
      <c r="D2051" s="22" t="s">
        <v>304</v>
      </c>
      <c r="E2051" s="1" t="s">
        <v>351</v>
      </c>
      <c r="F2051" s="78" t="s">
        <v>355</v>
      </c>
      <c r="G2051" s="37" t="s">
        <v>41</v>
      </c>
      <c r="H2051" s="7">
        <f t="shared" si="138"/>
        <v>-160000</v>
      </c>
      <c r="I2051" s="32">
        <f aca="true" t="shared" si="139" ref="I2051:I2114">+B2051/M2051</f>
        <v>5.2631578947368425</v>
      </c>
      <c r="K2051" t="s">
        <v>33</v>
      </c>
      <c r="M2051" s="2">
        <v>475</v>
      </c>
    </row>
    <row r="2052" spans="2:13" ht="12.75">
      <c r="B2052" s="281">
        <v>2500</v>
      </c>
      <c r="C2052" s="22" t="s">
        <v>0</v>
      </c>
      <c r="D2052" s="22" t="s">
        <v>304</v>
      </c>
      <c r="E2052" s="1" t="s">
        <v>351</v>
      </c>
      <c r="F2052" s="78" t="s">
        <v>356</v>
      </c>
      <c r="G2052" s="37" t="s">
        <v>43</v>
      </c>
      <c r="H2052" s="7">
        <f t="shared" si="138"/>
        <v>-162500</v>
      </c>
      <c r="I2052" s="32">
        <f t="shared" si="139"/>
        <v>5.2631578947368425</v>
      </c>
      <c r="K2052" t="s">
        <v>33</v>
      </c>
      <c r="M2052" s="2">
        <v>475</v>
      </c>
    </row>
    <row r="2053" spans="2:13" ht="12.75">
      <c r="B2053" s="281">
        <v>2500</v>
      </c>
      <c r="C2053" s="22" t="s">
        <v>0</v>
      </c>
      <c r="D2053" s="1" t="s">
        <v>304</v>
      </c>
      <c r="E2053" s="1" t="s">
        <v>351</v>
      </c>
      <c r="F2053" s="78" t="s">
        <v>357</v>
      </c>
      <c r="G2053" s="37" t="s">
        <v>45</v>
      </c>
      <c r="H2053" s="7">
        <f t="shared" si="138"/>
        <v>-165000</v>
      </c>
      <c r="I2053" s="32">
        <f t="shared" si="139"/>
        <v>5.2631578947368425</v>
      </c>
      <c r="K2053" t="s">
        <v>33</v>
      </c>
      <c r="M2053" s="2">
        <v>475</v>
      </c>
    </row>
    <row r="2054" spans="2:13" ht="12.75">
      <c r="B2054" s="281">
        <v>2500</v>
      </c>
      <c r="C2054" s="22" t="s">
        <v>0</v>
      </c>
      <c r="D2054" s="1" t="s">
        <v>304</v>
      </c>
      <c r="E2054" s="1" t="s">
        <v>351</v>
      </c>
      <c r="F2054" s="78" t="s">
        <v>358</v>
      </c>
      <c r="G2054" s="37" t="s">
        <v>49</v>
      </c>
      <c r="H2054" s="7">
        <f t="shared" si="138"/>
        <v>-167500</v>
      </c>
      <c r="I2054" s="32">
        <f t="shared" si="139"/>
        <v>5.2631578947368425</v>
      </c>
      <c r="K2054" t="s">
        <v>33</v>
      </c>
      <c r="M2054" s="2">
        <v>475</v>
      </c>
    </row>
    <row r="2055" spans="2:13" ht="12.75">
      <c r="B2055" s="281">
        <v>2500</v>
      </c>
      <c r="C2055" s="22" t="s">
        <v>0</v>
      </c>
      <c r="D2055" s="1" t="s">
        <v>304</v>
      </c>
      <c r="E2055" s="1" t="s">
        <v>351</v>
      </c>
      <c r="F2055" s="78" t="s">
        <v>359</v>
      </c>
      <c r="G2055" s="37" t="s">
        <v>52</v>
      </c>
      <c r="H2055" s="7">
        <f t="shared" si="138"/>
        <v>-170000</v>
      </c>
      <c r="I2055" s="32">
        <f t="shared" si="139"/>
        <v>5.2631578947368425</v>
      </c>
      <c r="K2055" t="s">
        <v>33</v>
      </c>
      <c r="M2055" s="2">
        <v>475</v>
      </c>
    </row>
    <row r="2056" spans="2:13" ht="12.75">
      <c r="B2056" s="281">
        <v>2500</v>
      </c>
      <c r="C2056" s="22" t="s">
        <v>0</v>
      </c>
      <c r="D2056" s="1" t="s">
        <v>304</v>
      </c>
      <c r="E2056" s="1" t="s">
        <v>351</v>
      </c>
      <c r="F2056" s="78" t="s">
        <v>360</v>
      </c>
      <c r="G2056" s="37" t="s">
        <v>54</v>
      </c>
      <c r="H2056" s="7">
        <f t="shared" si="138"/>
        <v>-172500</v>
      </c>
      <c r="I2056" s="32">
        <f t="shared" si="139"/>
        <v>5.2631578947368425</v>
      </c>
      <c r="K2056" t="s">
        <v>33</v>
      </c>
      <c r="M2056" s="2">
        <v>475</v>
      </c>
    </row>
    <row r="2057" spans="2:13" ht="12.75">
      <c r="B2057" s="281">
        <v>2500</v>
      </c>
      <c r="C2057" s="22" t="s">
        <v>0</v>
      </c>
      <c r="D2057" s="1" t="s">
        <v>304</v>
      </c>
      <c r="E2057" s="1" t="s">
        <v>351</v>
      </c>
      <c r="F2057" s="78" t="s">
        <v>361</v>
      </c>
      <c r="G2057" s="37" t="s">
        <v>56</v>
      </c>
      <c r="H2057" s="7">
        <f t="shared" si="138"/>
        <v>-175000</v>
      </c>
      <c r="I2057" s="32">
        <f t="shared" si="139"/>
        <v>5.2631578947368425</v>
      </c>
      <c r="K2057" t="s">
        <v>33</v>
      </c>
      <c r="M2057" s="2">
        <v>475</v>
      </c>
    </row>
    <row r="2058" spans="2:13" ht="12.75">
      <c r="B2058" s="281">
        <v>2500</v>
      </c>
      <c r="C2058" s="22" t="s">
        <v>0</v>
      </c>
      <c r="D2058" s="1" t="s">
        <v>304</v>
      </c>
      <c r="E2058" s="1" t="s">
        <v>351</v>
      </c>
      <c r="F2058" s="78" t="s">
        <v>362</v>
      </c>
      <c r="G2058" s="37" t="s">
        <v>58</v>
      </c>
      <c r="H2058" s="7">
        <f t="shared" si="138"/>
        <v>-177500</v>
      </c>
      <c r="I2058" s="32">
        <f t="shared" si="139"/>
        <v>5.2631578947368425</v>
      </c>
      <c r="K2058" t="s">
        <v>33</v>
      </c>
      <c r="M2058" s="2">
        <v>475</v>
      </c>
    </row>
    <row r="2059" spans="2:13" ht="12.75">
      <c r="B2059" s="281">
        <v>2500</v>
      </c>
      <c r="C2059" s="22" t="s">
        <v>0</v>
      </c>
      <c r="D2059" s="1" t="s">
        <v>304</v>
      </c>
      <c r="E2059" s="1" t="s">
        <v>351</v>
      </c>
      <c r="F2059" s="78" t="s">
        <v>363</v>
      </c>
      <c r="G2059" s="37" t="s">
        <v>60</v>
      </c>
      <c r="H2059" s="7">
        <f t="shared" si="138"/>
        <v>-180000</v>
      </c>
      <c r="I2059" s="32">
        <f t="shared" si="139"/>
        <v>5.2631578947368425</v>
      </c>
      <c r="K2059" t="s">
        <v>33</v>
      </c>
      <c r="M2059" s="2">
        <v>475</v>
      </c>
    </row>
    <row r="2060" spans="2:13" ht="12.75">
      <c r="B2060" s="285">
        <v>2500</v>
      </c>
      <c r="C2060" s="22" t="s">
        <v>0</v>
      </c>
      <c r="D2060" s="1" t="s">
        <v>304</v>
      </c>
      <c r="E2060" s="1" t="s">
        <v>351</v>
      </c>
      <c r="F2060" s="78" t="s">
        <v>364</v>
      </c>
      <c r="G2060" s="37" t="s">
        <v>62</v>
      </c>
      <c r="H2060" s="7">
        <f t="shared" si="138"/>
        <v>-182500</v>
      </c>
      <c r="I2060" s="32">
        <f t="shared" si="139"/>
        <v>5.2631578947368425</v>
      </c>
      <c r="K2060" t="s">
        <v>33</v>
      </c>
      <c r="M2060" s="2">
        <v>475</v>
      </c>
    </row>
    <row r="2061" spans="2:13" ht="12.75">
      <c r="B2061" s="281">
        <v>2500</v>
      </c>
      <c r="C2061" s="22" t="s">
        <v>0</v>
      </c>
      <c r="D2061" s="1" t="s">
        <v>304</v>
      </c>
      <c r="E2061" s="1" t="s">
        <v>351</v>
      </c>
      <c r="F2061" s="78" t="s">
        <v>365</v>
      </c>
      <c r="G2061" s="37" t="s">
        <v>64</v>
      </c>
      <c r="H2061" s="7">
        <f t="shared" si="138"/>
        <v>-185000</v>
      </c>
      <c r="I2061" s="32">
        <f t="shared" si="139"/>
        <v>5.2631578947368425</v>
      </c>
      <c r="K2061" t="s">
        <v>33</v>
      </c>
      <c r="M2061" s="2">
        <v>475</v>
      </c>
    </row>
    <row r="2062" spans="2:13" ht="12.75">
      <c r="B2062" s="281">
        <v>2500</v>
      </c>
      <c r="C2062" s="22" t="s">
        <v>0</v>
      </c>
      <c r="D2062" s="1" t="s">
        <v>304</v>
      </c>
      <c r="E2062" s="1" t="s">
        <v>351</v>
      </c>
      <c r="F2062" s="78" t="s">
        <v>366</v>
      </c>
      <c r="G2062" s="37" t="s">
        <v>70</v>
      </c>
      <c r="H2062" s="7">
        <f t="shared" si="138"/>
        <v>-187500</v>
      </c>
      <c r="I2062" s="32">
        <f t="shared" si="139"/>
        <v>5.2631578947368425</v>
      </c>
      <c r="K2062" t="s">
        <v>33</v>
      </c>
      <c r="M2062" s="2">
        <v>475</v>
      </c>
    </row>
    <row r="2063" spans="2:13" ht="12.75">
      <c r="B2063" s="281">
        <v>2500</v>
      </c>
      <c r="C2063" s="22" t="s">
        <v>0</v>
      </c>
      <c r="D2063" s="1" t="s">
        <v>304</v>
      </c>
      <c r="E2063" s="1" t="s">
        <v>351</v>
      </c>
      <c r="F2063" s="78" t="s">
        <v>367</v>
      </c>
      <c r="G2063" s="37" t="s">
        <v>72</v>
      </c>
      <c r="H2063" s="7">
        <f t="shared" si="138"/>
        <v>-190000</v>
      </c>
      <c r="I2063" s="32">
        <f t="shared" si="139"/>
        <v>5.2631578947368425</v>
      </c>
      <c r="K2063" t="s">
        <v>33</v>
      </c>
      <c r="M2063" s="2">
        <v>475</v>
      </c>
    </row>
    <row r="2064" spans="2:13" ht="12.75">
      <c r="B2064" s="281">
        <v>2500</v>
      </c>
      <c r="C2064" s="22" t="s">
        <v>0</v>
      </c>
      <c r="D2064" s="1" t="s">
        <v>304</v>
      </c>
      <c r="E2064" s="1" t="s">
        <v>351</v>
      </c>
      <c r="F2064" s="78" t="s">
        <v>368</v>
      </c>
      <c r="G2064" s="37" t="s">
        <v>76</v>
      </c>
      <c r="H2064" s="7">
        <f t="shared" si="138"/>
        <v>-192500</v>
      </c>
      <c r="I2064" s="32">
        <f t="shared" si="139"/>
        <v>5.2631578947368425</v>
      </c>
      <c r="K2064" t="s">
        <v>33</v>
      </c>
      <c r="M2064" s="2">
        <v>475</v>
      </c>
    </row>
    <row r="2065" spans="2:13" ht="12.75">
      <c r="B2065" s="281">
        <v>2500</v>
      </c>
      <c r="C2065" s="22" t="s">
        <v>0</v>
      </c>
      <c r="D2065" s="1" t="s">
        <v>304</v>
      </c>
      <c r="E2065" s="1" t="s">
        <v>351</v>
      </c>
      <c r="F2065" s="78" t="s">
        <v>369</v>
      </c>
      <c r="G2065" s="37" t="s">
        <v>78</v>
      </c>
      <c r="H2065" s="7">
        <f t="shared" si="138"/>
        <v>-195000</v>
      </c>
      <c r="I2065" s="32">
        <f t="shared" si="139"/>
        <v>5.2631578947368425</v>
      </c>
      <c r="K2065" t="s">
        <v>33</v>
      </c>
      <c r="M2065" s="2">
        <v>475</v>
      </c>
    </row>
    <row r="2066" spans="2:13" ht="12.75">
      <c r="B2066" s="281">
        <v>2500</v>
      </c>
      <c r="C2066" s="22" t="s">
        <v>0</v>
      </c>
      <c r="D2066" s="1" t="s">
        <v>304</v>
      </c>
      <c r="E2066" s="1" t="s">
        <v>351</v>
      </c>
      <c r="F2066" s="78" t="s">
        <v>370</v>
      </c>
      <c r="G2066" s="37" t="s">
        <v>80</v>
      </c>
      <c r="H2066" s="7">
        <f t="shared" si="138"/>
        <v>-197500</v>
      </c>
      <c r="I2066" s="32">
        <f t="shared" si="139"/>
        <v>5.2631578947368425</v>
      </c>
      <c r="K2066" t="s">
        <v>33</v>
      </c>
      <c r="M2066" s="2">
        <v>475</v>
      </c>
    </row>
    <row r="2067" spans="2:13" ht="12.75">
      <c r="B2067" s="281">
        <v>2500</v>
      </c>
      <c r="C2067" s="22" t="s">
        <v>0</v>
      </c>
      <c r="D2067" s="1" t="s">
        <v>304</v>
      </c>
      <c r="E2067" s="1" t="s">
        <v>351</v>
      </c>
      <c r="F2067" s="78" t="s">
        <v>371</v>
      </c>
      <c r="G2067" s="37" t="s">
        <v>82</v>
      </c>
      <c r="H2067" s="7">
        <f t="shared" si="138"/>
        <v>-200000</v>
      </c>
      <c r="I2067" s="32">
        <f t="shared" si="139"/>
        <v>5.2631578947368425</v>
      </c>
      <c r="K2067" t="s">
        <v>33</v>
      </c>
      <c r="M2067" s="2">
        <v>475</v>
      </c>
    </row>
    <row r="2068" spans="2:13" ht="12.75">
      <c r="B2068" s="281">
        <v>2500</v>
      </c>
      <c r="C2068" s="22" t="s">
        <v>0</v>
      </c>
      <c r="D2068" s="1" t="s">
        <v>304</v>
      </c>
      <c r="E2068" s="1" t="s">
        <v>351</v>
      </c>
      <c r="F2068" s="78" t="s">
        <v>372</v>
      </c>
      <c r="G2068" s="37" t="s">
        <v>86</v>
      </c>
      <c r="H2068" s="7">
        <f t="shared" si="138"/>
        <v>-202500</v>
      </c>
      <c r="I2068" s="32">
        <f t="shared" si="139"/>
        <v>5.2631578947368425</v>
      </c>
      <c r="K2068" t="s">
        <v>33</v>
      </c>
      <c r="M2068" s="2">
        <v>475</v>
      </c>
    </row>
    <row r="2069" spans="1:13" s="83" customFormat="1" ht="12.75">
      <c r="A2069" s="21"/>
      <c r="B2069" s="283">
        <f>SUM(B2001:B2068)</f>
        <v>202500</v>
      </c>
      <c r="C2069" s="21" t="s">
        <v>0</v>
      </c>
      <c r="D2069" s="21"/>
      <c r="E2069" s="21"/>
      <c r="F2069" s="256"/>
      <c r="G2069" s="28"/>
      <c r="H2069" s="81">
        <v>0</v>
      </c>
      <c r="I2069" s="82">
        <f t="shared" si="139"/>
        <v>426.3157894736842</v>
      </c>
      <c r="M2069" s="2">
        <v>475</v>
      </c>
    </row>
    <row r="2070" spans="2:13" ht="12.75">
      <c r="B2070" s="281"/>
      <c r="H2070" s="7">
        <f aca="true" t="shared" si="140" ref="H2070:H2101">H2069-B2070</f>
        <v>0</v>
      </c>
      <c r="I2070" s="32">
        <f t="shared" si="139"/>
        <v>0</v>
      </c>
      <c r="M2070" s="2">
        <v>475</v>
      </c>
    </row>
    <row r="2071" spans="2:13" ht="12.75">
      <c r="B2071" s="281"/>
      <c r="H2071" s="7">
        <f t="shared" si="140"/>
        <v>0</v>
      </c>
      <c r="I2071" s="32">
        <f t="shared" si="139"/>
        <v>0</v>
      </c>
      <c r="M2071" s="2">
        <v>475</v>
      </c>
    </row>
    <row r="2072" spans="2:13" ht="12.75">
      <c r="B2072" s="282">
        <v>900</v>
      </c>
      <c r="C2072" s="22" t="s">
        <v>238</v>
      </c>
      <c r="D2072" s="22" t="s">
        <v>304</v>
      </c>
      <c r="E2072" s="22" t="s">
        <v>239</v>
      </c>
      <c r="F2072" s="78" t="s">
        <v>373</v>
      </c>
      <c r="G2072" s="40" t="s">
        <v>240</v>
      </c>
      <c r="H2072" s="7">
        <f t="shared" si="140"/>
        <v>-900</v>
      </c>
      <c r="I2072" s="32">
        <f t="shared" si="139"/>
        <v>1.894736842105263</v>
      </c>
      <c r="K2072" t="s">
        <v>351</v>
      </c>
      <c r="M2072" s="2">
        <v>475</v>
      </c>
    </row>
    <row r="2073" spans="1:13" s="25" customFormat="1" ht="12.75">
      <c r="A2073" s="22"/>
      <c r="B2073" s="282">
        <v>1500</v>
      </c>
      <c r="C2073" s="22" t="s">
        <v>238</v>
      </c>
      <c r="D2073" s="22" t="s">
        <v>304</v>
      </c>
      <c r="E2073" s="22" t="s">
        <v>239</v>
      </c>
      <c r="F2073" s="78" t="s">
        <v>373</v>
      </c>
      <c r="G2073" s="40" t="s">
        <v>35</v>
      </c>
      <c r="H2073" s="7">
        <f t="shared" si="140"/>
        <v>-2400</v>
      </c>
      <c r="I2073" s="32">
        <f t="shared" si="139"/>
        <v>3.1578947368421053</v>
      </c>
      <c r="K2073" t="s">
        <v>351</v>
      </c>
      <c r="M2073" s="2">
        <v>475</v>
      </c>
    </row>
    <row r="2074" spans="2:13" ht="12.75">
      <c r="B2074" s="281">
        <v>900</v>
      </c>
      <c r="C2074" s="22" t="s">
        <v>238</v>
      </c>
      <c r="D2074" s="22" t="s">
        <v>304</v>
      </c>
      <c r="E2074" s="1" t="s">
        <v>239</v>
      </c>
      <c r="F2074" s="78" t="s">
        <v>373</v>
      </c>
      <c r="G2074" s="37" t="s">
        <v>37</v>
      </c>
      <c r="H2074" s="7">
        <f t="shared" si="140"/>
        <v>-3300</v>
      </c>
      <c r="I2074" s="32">
        <f t="shared" si="139"/>
        <v>1.894736842105263</v>
      </c>
      <c r="K2074" t="s">
        <v>351</v>
      </c>
      <c r="M2074" s="2">
        <v>475</v>
      </c>
    </row>
    <row r="2075" spans="2:13" ht="12.75">
      <c r="B2075" s="281">
        <v>900</v>
      </c>
      <c r="C2075" s="1" t="s">
        <v>238</v>
      </c>
      <c r="D2075" s="22" t="s">
        <v>304</v>
      </c>
      <c r="E2075" s="1" t="s">
        <v>239</v>
      </c>
      <c r="F2075" s="78" t="s">
        <v>373</v>
      </c>
      <c r="G2075" s="37" t="s">
        <v>39</v>
      </c>
      <c r="H2075" s="7">
        <f t="shared" si="140"/>
        <v>-4200</v>
      </c>
      <c r="I2075" s="32">
        <f t="shared" si="139"/>
        <v>1.894736842105263</v>
      </c>
      <c r="K2075" t="s">
        <v>351</v>
      </c>
      <c r="M2075" s="2">
        <v>475</v>
      </c>
    </row>
    <row r="2076" spans="2:13" ht="12.75">
      <c r="B2076" s="281">
        <v>950</v>
      </c>
      <c r="C2076" s="1" t="s">
        <v>238</v>
      </c>
      <c r="D2076" s="22" t="s">
        <v>304</v>
      </c>
      <c r="E2076" s="1" t="s">
        <v>239</v>
      </c>
      <c r="F2076" s="78" t="s">
        <v>373</v>
      </c>
      <c r="G2076" s="37" t="s">
        <v>41</v>
      </c>
      <c r="H2076" s="7">
        <f t="shared" si="140"/>
        <v>-5150</v>
      </c>
      <c r="I2076" s="32">
        <f t="shared" si="139"/>
        <v>2</v>
      </c>
      <c r="K2076" t="s">
        <v>351</v>
      </c>
      <c r="M2076" s="2">
        <v>475</v>
      </c>
    </row>
    <row r="2077" spans="2:14" ht="12.75">
      <c r="B2077" s="282">
        <v>1000</v>
      </c>
      <c r="C2077" s="48" t="s">
        <v>238</v>
      </c>
      <c r="D2077" s="22" t="s">
        <v>304</v>
      </c>
      <c r="E2077" s="48" t="s">
        <v>239</v>
      </c>
      <c r="F2077" s="78" t="s">
        <v>373</v>
      </c>
      <c r="G2077" s="37" t="s">
        <v>43</v>
      </c>
      <c r="H2077" s="7">
        <f t="shared" si="140"/>
        <v>-6150</v>
      </c>
      <c r="I2077" s="32">
        <f t="shared" si="139"/>
        <v>2.1052631578947367</v>
      </c>
      <c r="J2077" s="47"/>
      <c r="K2077" t="s">
        <v>351</v>
      </c>
      <c r="L2077" s="47"/>
      <c r="M2077" s="2">
        <v>475</v>
      </c>
      <c r="N2077" s="49"/>
    </row>
    <row r="2078" spans="2:13" ht="12.75">
      <c r="B2078" s="281">
        <v>600</v>
      </c>
      <c r="C2078" s="1" t="s">
        <v>238</v>
      </c>
      <c r="D2078" s="22" t="s">
        <v>304</v>
      </c>
      <c r="E2078" s="1" t="s">
        <v>239</v>
      </c>
      <c r="F2078" s="78" t="s">
        <v>373</v>
      </c>
      <c r="G2078" s="37" t="s">
        <v>45</v>
      </c>
      <c r="H2078" s="7">
        <f t="shared" si="140"/>
        <v>-6750</v>
      </c>
      <c r="I2078" s="32">
        <f t="shared" si="139"/>
        <v>1.263157894736842</v>
      </c>
      <c r="K2078" t="s">
        <v>351</v>
      </c>
      <c r="M2078" s="2">
        <v>475</v>
      </c>
    </row>
    <row r="2079" spans="2:13" ht="12.75">
      <c r="B2079" s="281">
        <v>950</v>
      </c>
      <c r="C2079" s="1" t="s">
        <v>238</v>
      </c>
      <c r="D2079" s="22" t="s">
        <v>304</v>
      </c>
      <c r="E2079" s="1" t="s">
        <v>239</v>
      </c>
      <c r="F2079" s="78" t="s">
        <v>373</v>
      </c>
      <c r="G2079" s="37" t="s">
        <v>49</v>
      </c>
      <c r="H2079" s="7">
        <f t="shared" si="140"/>
        <v>-7700</v>
      </c>
      <c r="I2079" s="32">
        <f t="shared" si="139"/>
        <v>2</v>
      </c>
      <c r="K2079" t="s">
        <v>351</v>
      </c>
      <c r="M2079" s="2">
        <v>475</v>
      </c>
    </row>
    <row r="2080" spans="2:13" ht="12.75">
      <c r="B2080" s="281">
        <v>1450</v>
      </c>
      <c r="C2080" s="1" t="s">
        <v>238</v>
      </c>
      <c r="D2080" s="22" t="s">
        <v>304</v>
      </c>
      <c r="E2080" s="1" t="s">
        <v>239</v>
      </c>
      <c r="F2080" s="78" t="s">
        <v>373</v>
      </c>
      <c r="G2080" s="37" t="s">
        <v>52</v>
      </c>
      <c r="H2080" s="7">
        <f t="shared" si="140"/>
        <v>-9150</v>
      </c>
      <c r="I2080" s="32">
        <f t="shared" si="139"/>
        <v>3.0526315789473686</v>
      </c>
      <c r="K2080" t="s">
        <v>351</v>
      </c>
      <c r="M2080" s="2">
        <v>475</v>
      </c>
    </row>
    <row r="2081" spans="2:13" ht="12.75">
      <c r="B2081" s="281">
        <v>1400</v>
      </c>
      <c r="C2081" s="1" t="s">
        <v>238</v>
      </c>
      <c r="D2081" s="22" t="s">
        <v>304</v>
      </c>
      <c r="E2081" s="1" t="s">
        <v>239</v>
      </c>
      <c r="F2081" s="78" t="s">
        <v>373</v>
      </c>
      <c r="G2081" s="37" t="s">
        <v>54</v>
      </c>
      <c r="H2081" s="7">
        <f t="shared" si="140"/>
        <v>-10550</v>
      </c>
      <c r="I2081" s="32">
        <f t="shared" si="139"/>
        <v>2.9473684210526314</v>
      </c>
      <c r="K2081" t="s">
        <v>351</v>
      </c>
      <c r="M2081" s="2">
        <v>475</v>
      </c>
    </row>
    <row r="2082" spans="2:13" ht="12.75">
      <c r="B2082" s="281">
        <v>800</v>
      </c>
      <c r="C2082" s="1" t="s">
        <v>238</v>
      </c>
      <c r="D2082" s="22" t="s">
        <v>304</v>
      </c>
      <c r="E2082" s="1" t="s">
        <v>239</v>
      </c>
      <c r="F2082" s="78" t="s">
        <v>373</v>
      </c>
      <c r="G2082" s="37" t="s">
        <v>56</v>
      </c>
      <c r="H2082" s="7">
        <f t="shared" si="140"/>
        <v>-11350</v>
      </c>
      <c r="I2082" s="32">
        <f t="shared" si="139"/>
        <v>1.6842105263157894</v>
      </c>
      <c r="K2082" t="s">
        <v>351</v>
      </c>
      <c r="M2082" s="2">
        <v>475</v>
      </c>
    </row>
    <row r="2083" spans="2:13" ht="12.75">
      <c r="B2083" s="281">
        <v>800</v>
      </c>
      <c r="C2083" s="1" t="s">
        <v>238</v>
      </c>
      <c r="D2083" s="22" t="s">
        <v>304</v>
      </c>
      <c r="E2083" s="1" t="s">
        <v>239</v>
      </c>
      <c r="F2083" s="78" t="s">
        <v>373</v>
      </c>
      <c r="G2083" s="37" t="s">
        <v>58</v>
      </c>
      <c r="H2083" s="7">
        <f t="shared" si="140"/>
        <v>-12150</v>
      </c>
      <c r="I2083" s="32">
        <f t="shared" si="139"/>
        <v>1.6842105263157894</v>
      </c>
      <c r="K2083" t="s">
        <v>351</v>
      </c>
      <c r="M2083" s="2">
        <v>475</v>
      </c>
    </row>
    <row r="2084" spans="2:13" ht="12.75">
      <c r="B2084" s="281">
        <v>1500</v>
      </c>
      <c r="C2084" s="22" t="s">
        <v>374</v>
      </c>
      <c r="D2084" s="22" t="s">
        <v>304</v>
      </c>
      <c r="E2084" s="1" t="s">
        <v>239</v>
      </c>
      <c r="F2084" s="78" t="s">
        <v>373</v>
      </c>
      <c r="G2084" s="37" t="s">
        <v>58</v>
      </c>
      <c r="H2084" s="7">
        <f t="shared" si="140"/>
        <v>-13650</v>
      </c>
      <c r="I2084" s="32">
        <f t="shared" si="139"/>
        <v>3.1578947368421053</v>
      </c>
      <c r="K2084" t="s">
        <v>351</v>
      </c>
      <c r="M2084" s="2">
        <v>475</v>
      </c>
    </row>
    <row r="2085" spans="2:13" ht="12.75">
      <c r="B2085" s="281">
        <v>600</v>
      </c>
      <c r="C2085" s="1" t="s">
        <v>238</v>
      </c>
      <c r="D2085" s="1" t="s">
        <v>304</v>
      </c>
      <c r="E2085" s="1" t="s">
        <v>239</v>
      </c>
      <c r="F2085" s="78" t="s">
        <v>373</v>
      </c>
      <c r="G2085" s="37" t="s">
        <v>60</v>
      </c>
      <c r="H2085" s="7">
        <f t="shared" si="140"/>
        <v>-14250</v>
      </c>
      <c r="I2085" s="32">
        <f t="shared" si="139"/>
        <v>1.263157894736842</v>
      </c>
      <c r="K2085" t="s">
        <v>351</v>
      </c>
      <c r="M2085" s="2">
        <v>475</v>
      </c>
    </row>
    <row r="2086" spans="2:13" ht="12.75">
      <c r="B2086" s="281">
        <v>1200</v>
      </c>
      <c r="C2086" s="1" t="s">
        <v>238</v>
      </c>
      <c r="D2086" s="1" t="s">
        <v>304</v>
      </c>
      <c r="E2086" s="1" t="s">
        <v>239</v>
      </c>
      <c r="F2086" s="78" t="s">
        <v>373</v>
      </c>
      <c r="G2086" s="37" t="s">
        <v>62</v>
      </c>
      <c r="H2086" s="7">
        <f t="shared" si="140"/>
        <v>-15450</v>
      </c>
      <c r="I2086" s="32">
        <f t="shared" si="139"/>
        <v>2.526315789473684</v>
      </c>
      <c r="K2086" t="s">
        <v>351</v>
      </c>
      <c r="M2086" s="2">
        <v>475</v>
      </c>
    </row>
    <row r="2087" spans="2:13" ht="12.75">
      <c r="B2087" s="281">
        <v>1200</v>
      </c>
      <c r="C2087" s="1" t="s">
        <v>238</v>
      </c>
      <c r="D2087" s="1" t="s">
        <v>304</v>
      </c>
      <c r="E2087" s="1" t="s">
        <v>239</v>
      </c>
      <c r="F2087" s="78" t="s">
        <v>373</v>
      </c>
      <c r="G2087" s="37" t="s">
        <v>64</v>
      </c>
      <c r="H2087" s="7">
        <f t="shared" si="140"/>
        <v>-16650</v>
      </c>
      <c r="I2087" s="32">
        <f t="shared" si="139"/>
        <v>2.526315789473684</v>
      </c>
      <c r="K2087" t="s">
        <v>351</v>
      </c>
      <c r="M2087" s="2">
        <v>475</v>
      </c>
    </row>
    <row r="2088" spans="2:13" ht="12.75">
      <c r="B2088" s="281">
        <v>900</v>
      </c>
      <c r="C2088" s="1" t="s">
        <v>238</v>
      </c>
      <c r="D2088" s="1" t="s">
        <v>304</v>
      </c>
      <c r="E2088" s="1" t="s">
        <v>239</v>
      </c>
      <c r="F2088" s="78" t="s">
        <v>373</v>
      </c>
      <c r="G2088" s="37" t="s">
        <v>66</v>
      </c>
      <c r="H2088" s="7">
        <f t="shared" si="140"/>
        <v>-17550</v>
      </c>
      <c r="I2088" s="32">
        <f t="shared" si="139"/>
        <v>1.894736842105263</v>
      </c>
      <c r="K2088" t="s">
        <v>351</v>
      </c>
      <c r="M2088" s="2">
        <v>475</v>
      </c>
    </row>
    <row r="2089" spans="2:13" ht="12.75">
      <c r="B2089" s="281">
        <v>900</v>
      </c>
      <c r="C2089" s="1" t="s">
        <v>238</v>
      </c>
      <c r="D2089" s="1" t="s">
        <v>304</v>
      </c>
      <c r="E2089" s="1" t="s">
        <v>239</v>
      </c>
      <c r="F2089" s="78" t="s">
        <v>373</v>
      </c>
      <c r="G2089" s="37" t="s">
        <v>68</v>
      </c>
      <c r="H2089" s="7">
        <f t="shared" si="140"/>
        <v>-18450</v>
      </c>
      <c r="I2089" s="32">
        <f t="shared" si="139"/>
        <v>1.894736842105263</v>
      </c>
      <c r="K2089" t="s">
        <v>351</v>
      </c>
      <c r="M2089" s="2">
        <v>475</v>
      </c>
    </row>
    <row r="2090" spans="2:13" ht="12.75">
      <c r="B2090" s="281">
        <v>1100</v>
      </c>
      <c r="C2090" s="1" t="s">
        <v>238</v>
      </c>
      <c r="D2090" s="1" t="s">
        <v>304</v>
      </c>
      <c r="E2090" s="1" t="s">
        <v>239</v>
      </c>
      <c r="F2090" s="78" t="s">
        <v>373</v>
      </c>
      <c r="G2090" s="37" t="s">
        <v>70</v>
      </c>
      <c r="H2090" s="7">
        <f t="shared" si="140"/>
        <v>-19550</v>
      </c>
      <c r="I2090" s="32">
        <f t="shared" si="139"/>
        <v>2.3157894736842106</v>
      </c>
      <c r="K2090" t="s">
        <v>351</v>
      </c>
      <c r="M2090" s="2">
        <v>475</v>
      </c>
    </row>
    <row r="2091" spans="2:13" ht="12.75">
      <c r="B2091" s="281">
        <v>1100</v>
      </c>
      <c r="C2091" s="1" t="s">
        <v>238</v>
      </c>
      <c r="D2091" s="1" t="s">
        <v>304</v>
      </c>
      <c r="E2091" s="1" t="s">
        <v>239</v>
      </c>
      <c r="F2091" s="78" t="s">
        <v>373</v>
      </c>
      <c r="G2091" s="37" t="s">
        <v>72</v>
      </c>
      <c r="H2091" s="7">
        <f t="shared" si="140"/>
        <v>-20650</v>
      </c>
      <c r="I2091" s="32">
        <f t="shared" si="139"/>
        <v>2.3157894736842106</v>
      </c>
      <c r="K2091" t="s">
        <v>351</v>
      </c>
      <c r="M2091" s="2">
        <v>475</v>
      </c>
    </row>
    <row r="2092" spans="2:13" ht="12.75">
      <c r="B2092" s="281">
        <v>1200</v>
      </c>
      <c r="C2092" s="1" t="s">
        <v>238</v>
      </c>
      <c r="D2092" s="1" t="s">
        <v>304</v>
      </c>
      <c r="E2092" s="1" t="s">
        <v>239</v>
      </c>
      <c r="F2092" s="78" t="s">
        <v>373</v>
      </c>
      <c r="G2092" s="37" t="s">
        <v>76</v>
      </c>
      <c r="H2092" s="7">
        <f t="shared" si="140"/>
        <v>-21850</v>
      </c>
      <c r="I2092" s="32">
        <f t="shared" si="139"/>
        <v>2.526315789473684</v>
      </c>
      <c r="K2092" t="s">
        <v>351</v>
      </c>
      <c r="M2092" s="2">
        <v>475</v>
      </c>
    </row>
    <row r="2093" spans="2:13" ht="12.75">
      <c r="B2093" s="281">
        <v>1200</v>
      </c>
      <c r="C2093" s="1" t="s">
        <v>238</v>
      </c>
      <c r="D2093" s="1" t="s">
        <v>304</v>
      </c>
      <c r="E2093" s="1" t="s">
        <v>239</v>
      </c>
      <c r="F2093" s="78" t="s">
        <v>373</v>
      </c>
      <c r="G2093" s="37" t="s">
        <v>78</v>
      </c>
      <c r="H2093" s="7">
        <f t="shared" si="140"/>
        <v>-23050</v>
      </c>
      <c r="I2093" s="32">
        <f t="shared" si="139"/>
        <v>2.526315789473684</v>
      </c>
      <c r="K2093" t="s">
        <v>351</v>
      </c>
      <c r="M2093" s="2">
        <v>475</v>
      </c>
    </row>
    <row r="2094" spans="2:13" ht="12.75">
      <c r="B2094" s="281">
        <v>1000</v>
      </c>
      <c r="C2094" s="1" t="s">
        <v>238</v>
      </c>
      <c r="D2094" s="1" t="s">
        <v>304</v>
      </c>
      <c r="E2094" s="1" t="s">
        <v>239</v>
      </c>
      <c r="F2094" s="78" t="s">
        <v>373</v>
      </c>
      <c r="G2094" s="37" t="s">
        <v>80</v>
      </c>
      <c r="H2094" s="7">
        <f t="shared" si="140"/>
        <v>-24050</v>
      </c>
      <c r="I2094" s="32">
        <f t="shared" si="139"/>
        <v>2.1052631578947367</v>
      </c>
      <c r="K2094" t="s">
        <v>351</v>
      </c>
      <c r="M2094" s="2">
        <v>475</v>
      </c>
    </row>
    <row r="2095" spans="2:13" ht="12.75">
      <c r="B2095" s="281">
        <v>1000</v>
      </c>
      <c r="C2095" s="1" t="s">
        <v>238</v>
      </c>
      <c r="D2095" s="1" t="s">
        <v>304</v>
      </c>
      <c r="E2095" s="1" t="s">
        <v>239</v>
      </c>
      <c r="F2095" s="78" t="s">
        <v>373</v>
      </c>
      <c r="G2095" s="37" t="s">
        <v>82</v>
      </c>
      <c r="H2095" s="7">
        <f t="shared" si="140"/>
        <v>-25050</v>
      </c>
      <c r="I2095" s="32">
        <f t="shared" si="139"/>
        <v>2.1052631578947367</v>
      </c>
      <c r="K2095" t="s">
        <v>351</v>
      </c>
      <c r="M2095" s="2">
        <v>475</v>
      </c>
    </row>
    <row r="2096" spans="2:13" ht="12.75">
      <c r="B2096" s="281">
        <v>1150</v>
      </c>
      <c r="C2096" s="1" t="s">
        <v>238</v>
      </c>
      <c r="D2096" s="1" t="s">
        <v>304</v>
      </c>
      <c r="E2096" s="1" t="s">
        <v>239</v>
      </c>
      <c r="F2096" s="78" t="s">
        <v>373</v>
      </c>
      <c r="G2096" s="37" t="s">
        <v>84</v>
      </c>
      <c r="H2096" s="7">
        <f t="shared" si="140"/>
        <v>-26200</v>
      </c>
      <c r="I2096" s="32">
        <f t="shared" si="139"/>
        <v>2.4210526315789473</v>
      </c>
      <c r="K2096" t="s">
        <v>351</v>
      </c>
      <c r="M2096" s="2">
        <v>475</v>
      </c>
    </row>
    <row r="2097" spans="2:13" ht="12.75">
      <c r="B2097" s="281">
        <v>600</v>
      </c>
      <c r="C2097" s="1" t="s">
        <v>238</v>
      </c>
      <c r="D2097" s="1" t="s">
        <v>304</v>
      </c>
      <c r="E2097" s="1" t="s">
        <v>239</v>
      </c>
      <c r="F2097" s="78" t="s">
        <v>373</v>
      </c>
      <c r="G2097" s="37" t="s">
        <v>86</v>
      </c>
      <c r="H2097" s="7">
        <f t="shared" si="140"/>
        <v>-26800</v>
      </c>
      <c r="I2097" s="32">
        <f t="shared" si="139"/>
        <v>1.263157894736842</v>
      </c>
      <c r="K2097" t="s">
        <v>351</v>
      </c>
      <c r="M2097" s="2">
        <v>475</v>
      </c>
    </row>
    <row r="2098" spans="2:13" ht="12.75">
      <c r="B2098" s="282">
        <v>1000</v>
      </c>
      <c r="C2098" s="22" t="s">
        <v>238</v>
      </c>
      <c r="D2098" s="22" t="s">
        <v>304</v>
      </c>
      <c r="E2098" s="22" t="s">
        <v>239</v>
      </c>
      <c r="F2098" s="78" t="s">
        <v>375</v>
      </c>
      <c r="G2098" s="40" t="s">
        <v>240</v>
      </c>
      <c r="H2098" s="7">
        <f t="shared" si="140"/>
        <v>-27800</v>
      </c>
      <c r="I2098" s="32">
        <f t="shared" si="139"/>
        <v>2.1052631578947367</v>
      </c>
      <c r="K2098" t="s">
        <v>329</v>
      </c>
      <c r="M2098" s="2">
        <v>475</v>
      </c>
    </row>
    <row r="2099" spans="1:13" ht="12.75">
      <c r="A2099" s="22"/>
      <c r="B2099" s="282">
        <v>1500</v>
      </c>
      <c r="C2099" s="22" t="s">
        <v>238</v>
      </c>
      <c r="D2099" s="22" t="s">
        <v>304</v>
      </c>
      <c r="E2099" s="22" t="s">
        <v>239</v>
      </c>
      <c r="F2099" s="78" t="s">
        <v>375</v>
      </c>
      <c r="G2099" s="40" t="s">
        <v>240</v>
      </c>
      <c r="H2099" s="7">
        <f t="shared" si="140"/>
        <v>-29300</v>
      </c>
      <c r="I2099" s="32">
        <f t="shared" si="139"/>
        <v>3.1578947368421053</v>
      </c>
      <c r="J2099" s="25"/>
      <c r="K2099" t="s">
        <v>329</v>
      </c>
      <c r="L2099" s="25"/>
      <c r="M2099" s="2">
        <v>475</v>
      </c>
    </row>
    <row r="2100" spans="2:13" ht="12.75">
      <c r="B2100" s="281">
        <v>1200</v>
      </c>
      <c r="C2100" s="22" t="s">
        <v>238</v>
      </c>
      <c r="D2100" s="22" t="s">
        <v>304</v>
      </c>
      <c r="E2100" s="1" t="s">
        <v>239</v>
      </c>
      <c r="F2100" s="78" t="s">
        <v>375</v>
      </c>
      <c r="G2100" s="37" t="s">
        <v>35</v>
      </c>
      <c r="H2100" s="7">
        <f t="shared" si="140"/>
        <v>-30500</v>
      </c>
      <c r="I2100" s="32">
        <f t="shared" si="139"/>
        <v>2.526315789473684</v>
      </c>
      <c r="K2100" t="s">
        <v>329</v>
      </c>
      <c r="M2100" s="2">
        <v>475</v>
      </c>
    </row>
    <row r="2101" spans="2:13" ht="12.75">
      <c r="B2101" s="281">
        <v>1300</v>
      </c>
      <c r="C2101" s="1" t="s">
        <v>238</v>
      </c>
      <c r="D2101" s="22" t="s">
        <v>304</v>
      </c>
      <c r="E2101" s="1" t="s">
        <v>239</v>
      </c>
      <c r="F2101" s="78" t="s">
        <v>375</v>
      </c>
      <c r="G2101" s="37" t="s">
        <v>37</v>
      </c>
      <c r="H2101" s="7">
        <f t="shared" si="140"/>
        <v>-31800</v>
      </c>
      <c r="I2101" s="32">
        <f t="shared" si="139"/>
        <v>2.736842105263158</v>
      </c>
      <c r="K2101" t="s">
        <v>329</v>
      </c>
      <c r="M2101" s="2">
        <v>475</v>
      </c>
    </row>
    <row r="2102" spans="2:13" ht="12.75">
      <c r="B2102" s="281">
        <v>1700</v>
      </c>
      <c r="C2102" s="1" t="s">
        <v>238</v>
      </c>
      <c r="D2102" s="22" t="s">
        <v>304</v>
      </c>
      <c r="E2102" s="1" t="s">
        <v>239</v>
      </c>
      <c r="F2102" s="78" t="s">
        <v>375</v>
      </c>
      <c r="G2102" s="37" t="s">
        <v>39</v>
      </c>
      <c r="H2102" s="7">
        <f aca="true" t="shared" si="141" ref="H2102:H2133">H2101-B2102</f>
        <v>-33500</v>
      </c>
      <c r="I2102" s="32">
        <f t="shared" si="139"/>
        <v>3.5789473684210527</v>
      </c>
      <c r="K2102" t="s">
        <v>329</v>
      </c>
      <c r="M2102" s="2">
        <v>475</v>
      </c>
    </row>
    <row r="2103" spans="2:13" ht="12.75">
      <c r="B2103" s="281">
        <v>1500</v>
      </c>
      <c r="C2103" s="1" t="s">
        <v>238</v>
      </c>
      <c r="D2103" s="22" t="s">
        <v>304</v>
      </c>
      <c r="E2103" s="1" t="s">
        <v>239</v>
      </c>
      <c r="F2103" s="78" t="s">
        <v>375</v>
      </c>
      <c r="G2103" s="37" t="s">
        <v>41</v>
      </c>
      <c r="H2103" s="7">
        <f t="shared" si="141"/>
        <v>-35000</v>
      </c>
      <c r="I2103" s="32">
        <f t="shared" si="139"/>
        <v>3.1578947368421053</v>
      </c>
      <c r="K2103" t="s">
        <v>329</v>
      </c>
      <c r="M2103" s="2">
        <v>475</v>
      </c>
    </row>
    <row r="2104" spans="1:13" s="25" customFormat="1" ht="12.75">
      <c r="A2104" s="1"/>
      <c r="B2104" s="281">
        <v>1300</v>
      </c>
      <c r="C2104" s="1" t="s">
        <v>238</v>
      </c>
      <c r="D2104" s="22" t="s">
        <v>304</v>
      </c>
      <c r="E2104" s="1" t="s">
        <v>239</v>
      </c>
      <c r="F2104" s="78" t="s">
        <v>375</v>
      </c>
      <c r="G2104" s="37" t="s">
        <v>43</v>
      </c>
      <c r="H2104" s="7">
        <f t="shared" si="141"/>
        <v>-36300</v>
      </c>
      <c r="I2104" s="32">
        <f t="shared" si="139"/>
        <v>2.736842105263158</v>
      </c>
      <c r="J2104"/>
      <c r="K2104" t="s">
        <v>329</v>
      </c>
      <c r="L2104"/>
      <c r="M2104" s="2">
        <v>475</v>
      </c>
    </row>
    <row r="2105" spans="2:13" ht="12.75">
      <c r="B2105" s="281">
        <v>1400</v>
      </c>
      <c r="C2105" s="1" t="s">
        <v>238</v>
      </c>
      <c r="D2105" s="22" t="s">
        <v>304</v>
      </c>
      <c r="E2105" s="1" t="s">
        <v>239</v>
      </c>
      <c r="F2105" s="78" t="s">
        <v>375</v>
      </c>
      <c r="G2105" s="37" t="s">
        <v>45</v>
      </c>
      <c r="H2105" s="7">
        <f t="shared" si="141"/>
        <v>-37700</v>
      </c>
      <c r="I2105" s="32">
        <f t="shared" si="139"/>
        <v>2.9473684210526314</v>
      </c>
      <c r="K2105" t="s">
        <v>329</v>
      </c>
      <c r="M2105" s="2">
        <v>475</v>
      </c>
    </row>
    <row r="2106" spans="2:13" ht="12.75">
      <c r="B2106" s="281">
        <v>1400</v>
      </c>
      <c r="C2106" s="1" t="s">
        <v>238</v>
      </c>
      <c r="D2106" s="22" t="s">
        <v>304</v>
      </c>
      <c r="E2106" s="1" t="s">
        <v>239</v>
      </c>
      <c r="F2106" s="78" t="s">
        <v>375</v>
      </c>
      <c r="G2106" s="37" t="s">
        <v>49</v>
      </c>
      <c r="H2106" s="7">
        <f t="shared" si="141"/>
        <v>-39100</v>
      </c>
      <c r="I2106" s="32">
        <f t="shared" si="139"/>
        <v>2.9473684210526314</v>
      </c>
      <c r="K2106" t="s">
        <v>329</v>
      </c>
      <c r="M2106" s="2">
        <v>475</v>
      </c>
    </row>
    <row r="2107" spans="2:13" ht="12.75">
      <c r="B2107" s="281">
        <v>1500</v>
      </c>
      <c r="C2107" s="1" t="s">
        <v>238</v>
      </c>
      <c r="D2107" s="22" t="s">
        <v>304</v>
      </c>
      <c r="E2107" s="1" t="s">
        <v>239</v>
      </c>
      <c r="F2107" s="78" t="s">
        <v>375</v>
      </c>
      <c r="G2107" s="37" t="s">
        <v>52</v>
      </c>
      <c r="H2107" s="7">
        <f t="shared" si="141"/>
        <v>-40600</v>
      </c>
      <c r="I2107" s="32">
        <f t="shared" si="139"/>
        <v>3.1578947368421053</v>
      </c>
      <c r="K2107" t="s">
        <v>329</v>
      </c>
      <c r="M2107" s="2">
        <v>475</v>
      </c>
    </row>
    <row r="2108" spans="2:13" ht="12.75">
      <c r="B2108" s="281">
        <v>1800</v>
      </c>
      <c r="C2108" s="1" t="s">
        <v>238</v>
      </c>
      <c r="D2108" s="22" t="s">
        <v>304</v>
      </c>
      <c r="E2108" s="1" t="s">
        <v>239</v>
      </c>
      <c r="F2108" s="78" t="s">
        <v>375</v>
      </c>
      <c r="G2108" s="37" t="s">
        <v>54</v>
      </c>
      <c r="H2108" s="7">
        <f t="shared" si="141"/>
        <v>-42400</v>
      </c>
      <c r="I2108" s="32">
        <f t="shared" si="139"/>
        <v>3.789473684210526</v>
      </c>
      <c r="K2108" t="s">
        <v>329</v>
      </c>
      <c r="M2108" s="2">
        <v>475</v>
      </c>
    </row>
    <row r="2109" spans="2:13" ht="12.75">
      <c r="B2109" s="281">
        <v>1300</v>
      </c>
      <c r="C2109" s="22" t="s">
        <v>238</v>
      </c>
      <c r="D2109" s="22" t="s">
        <v>304</v>
      </c>
      <c r="E2109" s="1" t="s">
        <v>239</v>
      </c>
      <c r="F2109" s="78" t="s">
        <v>375</v>
      </c>
      <c r="G2109" s="37" t="s">
        <v>56</v>
      </c>
      <c r="H2109" s="7">
        <f t="shared" si="141"/>
        <v>-43700</v>
      </c>
      <c r="I2109" s="32">
        <f t="shared" si="139"/>
        <v>2.736842105263158</v>
      </c>
      <c r="K2109" t="s">
        <v>329</v>
      </c>
      <c r="M2109" s="2">
        <v>475</v>
      </c>
    </row>
    <row r="2110" spans="2:13" ht="12.75">
      <c r="B2110" s="281">
        <v>1200</v>
      </c>
      <c r="C2110" s="1" t="s">
        <v>238</v>
      </c>
      <c r="D2110" s="22" t="s">
        <v>304</v>
      </c>
      <c r="E2110" s="1" t="s">
        <v>239</v>
      </c>
      <c r="F2110" s="78" t="s">
        <v>375</v>
      </c>
      <c r="G2110" s="37" t="s">
        <v>58</v>
      </c>
      <c r="H2110" s="7">
        <f t="shared" si="141"/>
        <v>-44900</v>
      </c>
      <c r="I2110" s="32">
        <f t="shared" si="139"/>
        <v>2.526315789473684</v>
      </c>
      <c r="K2110" t="s">
        <v>329</v>
      </c>
      <c r="M2110" s="2">
        <v>475</v>
      </c>
    </row>
    <row r="2111" spans="2:13" ht="12.75">
      <c r="B2111" s="281">
        <v>1000</v>
      </c>
      <c r="C2111" s="1" t="s">
        <v>238</v>
      </c>
      <c r="D2111" s="1" t="s">
        <v>304</v>
      </c>
      <c r="E2111" s="1" t="s">
        <v>239</v>
      </c>
      <c r="F2111" s="78" t="s">
        <v>375</v>
      </c>
      <c r="G2111" s="37" t="s">
        <v>62</v>
      </c>
      <c r="H2111" s="7">
        <f t="shared" si="141"/>
        <v>-45900</v>
      </c>
      <c r="I2111" s="32">
        <f t="shared" si="139"/>
        <v>2.1052631578947367</v>
      </c>
      <c r="K2111" t="s">
        <v>329</v>
      </c>
      <c r="M2111" s="2">
        <v>475</v>
      </c>
    </row>
    <row r="2112" spans="2:13" ht="12.75">
      <c r="B2112" s="281">
        <v>1500</v>
      </c>
      <c r="C2112" s="1" t="s">
        <v>238</v>
      </c>
      <c r="D2112" s="1" t="s">
        <v>304</v>
      </c>
      <c r="E2112" s="1" t="s">
        <v>239</v>
      </c>
      <c r="F2112" s="78" t="s">
        <v>375</v>
      </c>
      <c r="G2112" s="37" t="s">
        <v>64</v>
      </c>
      <c r="H2112" s="7">
        <f t="shared" si="141"/>
        <v>-47400</v>
      </c>
      <c r="I2112" s="32">
        <f t="shared" si="139"/>
        <v>3.1578947368421053</v>
      </c>
      <c r="K2112" t="s">
        <v>329</v>
      </c>
      <c r="M2112" s="2">
        <v>475</v>
      </c>
    </row>
    <row r="2113" spans="2:13" ht="12.75">
      <c r="B2113" s="281">
        <v>1000</v>
      </c>
      <c r="C2113" s="1" t="s">
        <v>238</v>
      </c>
      <c r="D2113" s="1" t="s">
        <v>304</v>
      </c>
      <c r="E2113" s="1" t="s">
        <v>239</v>
      </c>
      <c r="F2113" s="78" t="s">
        <v>376</v>
      </c>
      <c r="G2113" s="37" t="s">
        <v>66</v>
      </c>
      <c r="H2113" s="7">
        <f t="shared" si="141"/>
        <v>-48400</v>
      </c>
      <c r="I2113" s="32">
        <f t="shared" si="139"/>
        <v>2.1052631578947367</v>
      </c>
      <c r="K2113" t="s">
        <v>329</v>
      </c>
      <c r="M2113" s="2">
        <v>475</v>
      </c>
    </row>
    <row r="2114" spans="2:13" ht="12.75">
      <c r="B2114" s="281">
        <v>1000</v>
      </c>
      <c r="C2114" s="1" t="s">
        <v>238</v>
      </c>
      <c r="D2114" s="1" t="s">
        <v>304</v>
      </c>
      <c r="E2114" s="1" t="s">
        <v>239</v>
      </c>
      <c r="F2114" s="78" t="s">
        <v>375</v>
      </c>
      <c r="G2114" s="37" t="s">
        <v>68</v>
      </c>
      <c r="H2114" s="7">
        <f t="shared" si="141"/>
        <v>-49400</v>
      </c>
      <c r="I2114" s="32">
        <f t="shared" si="139"/>
        <v>2.1052631578947367</v>
      </c>
      <c r="K2114" t="s">
        <v>329</v>
      </c>
      <c r="M2114" s="2">
        <v>475</v>
      </c>
    </row>
    <row r="2115" spans="2:13" ht="12.75">
      <c r="B2115" s="281">
        <v>1500</v>
      </c>
      <c r="C2115" s="1" t="s">
        <v>238</v>
      </c>
      <c r="D2115" s="1" t="s">
        <v>304</v>
      </c>
      <c r="E2115" s="1" t="s">
        <v>239</v>
      </c>
      <c r="F2115" s="78" t="s">
        <v>375</v>
      </c>
      <c r="G2115" s="37" t="s">
        <v>76</v>
      </c>
      <c r="H2115" s="7">
        <f t="shared" si="141"/>
        <v>-50900</v>
      </c>
      <c r="I2115" s="32">
        <f aca="true" t="shared" si="142" ref="I2115:I2179">+B2115/M2115</f>
        <v>3.1578947368421053</v>
      </c>
      <c r="K2115" t="s">
        <v>329</v>
      </c>
      <c r="M2115" s="2">
        <v>475</v>
      </c>
    </row>
    <row r="2116" spans="2:13" ht="12.75">
      <c r="B2116" s="281">
        <v>1400</v>
      </c>
      <c r="C2116" s="1" t="s">
        <v>238</v>
      </c>
      <c r="D2116" s="1" t="s">
        <v>304</v>
      </c>
      <c r="E2116" s="1" t="s">
        <v>239</v>
      </c>
      <c r="F2116" s="78" t="s">
        <v>375</v>
      </c>
      <c r="G2116" s="37" t="s">
        <v>78</v>
      </c>
      <c r="H2116" s="7">
        <f t="shared" si="141"/>
        <v>-52300</v>
      </c>
      <c r="I2116" s="32">
        <f t="shared" si="142"/>
        <v>2.9473684210526314</v>
      </c>
      <c r="K2116" t="s">
        <v>329</v>
      </c>
      <c r="M2116" s="2">
        <v>475</v>
      </c>
    </row>
    <row r="2117" spans="2:13" ht="12.75">
      <c r="B2117" s="281">
        <v>1700</v>
      </c>
      <c r="C2117" s="1" t="s">
        <v>238</v>
      </c>
      <c r="D2117" s="1" t="s">
        <v>304</v>
      </c>
      <c r="E2117" s="1" t="s">
        <v>239</v>
      </c>
      <c r="F2117" s="78" t="s">
        <v>375</v>
      </c>
      <c r="G2117" s="37" t="s">
        <v>80</v>
      </c>
      <c r="H2117" s="7">
        <f t="shared" si="141"/>
        <v>-54000</v>
      </c>
      <c r="I2117" s="32">
        <f t="shared" si="142"/>
        <v>3.5789473684210527</v>
      </c>
      <c r="K2117" t="s">
        <v>329</v>
      </c>
      <c r="M2117" s="2">
        <v>475</v>
      </c>
    </row>
    <row r="2118" spans="2:13" ht="12.75">
      <c r="B2118" s="281">
        <v>1300</v>
      </c>
      <c r="C2118" s="1" t="s">
        <v>238</v>
      </c>
      <c r="D2118" s="1" t="s">
        <v>304</v>
      </c>
      <c r="E2118" s="1" t="s">
        <v>239</v>
      </c>
      <c r="F2118" s="78" t="s">
        <v>375</v>
      </c>
      <c r="G2118" s="37" t="s">
        <v>82</v>
      </c>
      <c r="H2118" s="7">
        <f t="shared" si="141"/>
        <v>-55300</v>
      </c>
      <c r="I2118" s="32">
        <f t="shared" si="142"/>
        <v>2.736842105263158</v>
      </c>
      <c r="K2118" t="s">
        <v>329</v>
      </c>
      <c r="M2118" s="2">
        <v>475</v>
      </c>
    </row>
    <row r="2119" spans="2:13" ht="12.75">
      <c r="B2119" s="281">
        <v>1500</v>
      </c>
      <c r="C2119" s="22" t="s">
        <v>238</v>
      </c>
      <c r="D2119" s="1" t="s">
        <v>304</v>
      </c>
      <c r="E2119" s="1" t="s">
        <v>239</v>
      </c>
      <c r="F2119" s="78" t="s">
        <v>375</v>
      </c>
      <c r="G2119" s="37" t="s">
        <v>82</v>
      </c>
      <c r="H2119" s="7">
        <f t="shared" si="141"/>
        <v>-56800</v>
      </c>
      <c r="I2119" s="32">
        <f t="shared" si="142"/>
        <v>3.1578947368421053</v>
      </c>
      <c r="K2119" t="s">
        <v>329</v>
      </c>
      <c r="M2119" s="2">
        <v>475</v>
      </c>
    </row>
    <row r="2120" spans="2:13" ht="12.75">
      <c r="B2120" s="281">
        <v>1500</v>
      </c>
      <c r="C2120" s="1" t="s">
        <v>238</v>
      </c>
      <c r="D2120" s="1" t="s">
        <v>304</v>
      </c>
      <c r="E2120" s="1" t="s">
        <v>239</v>
      </c>
      <c r="F2120" s="78" t="s">
        <v>375</v>
      </c>
      <c r="G2120" s="37" t="s">
        <v>84</v>
      </c>
      <c r="H2120" s="7">
        <f t="shared" si="141"/>
        <v>-58300</v>
      </c>
      <c r="I2120" s="32">
        <f t="shared" si="142"/>
        <v>3.1578947368421053</v>
      </c>
      <c r="K2120" t="s">
        <v>329</v>
      </c>
      <c r="M2120" s="2">
        <v>475</v>
      </c>
    </row>
    <row r="2121" spans="2:13" ht="12.75">
      <c r="B2121" s="281">
        <v>1500</v>
      </c>
      <c r="C2121" s="1" t="s">
        <v>238</v>
      </c>
      <c r="D2121" s="1" t="s">
        <v>304</v>
      </c>
      <c r="E2121" s="1" t="s">
        <v>239</v>
      </c>
      <c r="F2121" s="78" t="s">
        <v>375</v>
      </c>
      <c r="G2121" s="37" t="s">
        <v>86</v>
      </c>
      <c r="H2121" s="7">
        <f t="shared" si="141"/>
        <v>-59800</v>
      </c>
      <c r="I2121" s="32">
        <f t="shared" si="142"/>
        <v>3.1578947368421053</v>
      </c>
      <c r="K2121" t="s">
        <v>329</v>
      </c>
      <c r="M2121" s="2">
        <v>475</v>
      </c>
    </row>
    <row r="2122" spans="2:13" ht="12.75">
      <c r="B2122" s="281">
        <v>1200</v>
      </c>
      <c r="C2122" s="1" t="s">
        <v>238</v>
      </c>
      <c r="D2122" s="1" t="s">
        <v>304</v>
      </c>
      <c r="E2122" s="1" t="s">
        <v>239</v>
      </c>
      <c r="F2122" s="78" t="s">
        <v>375</v>
      </c>
      <c r="G2122" s="37" t="s">
        <v>198</v>
      </c>
      <c r="H2122" s="7">
        <f t="shared" si="141"/>
        <v>-61000</v>
      </c>
      <c r="I2122" s="32">
        <f t="shared" si="142"/>
        <v>2.526315789473684</v>
      </c>
      <c r="K2122" t="s">
        <v>329</v>
      </c>
      <c r="M2122" s="2">
        <v>475</v>
      </c>
    </row>
    <row r="2123" spans="2:13" ht="12.75">
      <c r="B2123" s="282">
        <v>800</v>
      </c>
      <c r="C2123" s="22" t="s">
        <v>238</v>
      </c>
      <c r="D2123" s="22" t="s">
        <v>304</v>
      </c>
      <c r="E2123" s="22" t="s">
        <v>239</v>
      </c>
      <c r="F2123" s="78" t="s">
        <v>377</v>
      </c>
      <c r="G2123" s="40" t="s">
        <v>240</v>
      </c>
      <c r="H2123" s="7">
        <f t="shared" si="141"/>
        <v>-61800</v>
      </c>
      <c r="I2123" s="32">
        <f t="shared" si="142"/>
        <v>1.6842105263157894</v>
      </c>
      <c r="K2123" t="s">
        <v>378</v>
      </c>
      <c r="M2123" s="2">
        <v>475</v>
      </c>
    </row>
    <row r="2124" spans="1:13" ht="12.75">
      <c r="A2124" s="22"/>
      <c r="B2124" s="282">
        <v>1900</v>
      </c>
      <c r="C2124" s="22" t="s">
        <v>238</v>
      </c>
      <c r="D2124" s="22" t="s">
        <v>304</v>
      </c>
      <c r="E2124" s="22" t="s">
        <v>239</v>
      </c>
      <c r="F2124" s="78" t="s">
        <v>377</v>
      </c>
      <c r="G2124" s="40" t="s">
        <v>32</v>
      </c>
      <c r="H2124" s="7">
        <f t="shared" si="141"/>
        <v>-63700</v>
      </c>
      <c r="I2124" s="32">
        <f t="shared" si="142"/>
        <v>4</v>
      </c>
      <c r="J2124" s="25"/>
      <c r="K2124" t="s">
        <v>378</v>
      </c>
      <c r="L2124" s="25"/>
      <c r="M2124" s="2">
        <v>475</v>
      </c>
    </row>
    <row r="2125" spans="2:13" ht="12.75">
      <c r="B2125" s="281">
        <v>1700</v>
      </c>
      <c r="C2125" s="22" t="s">
        <v>238</v>
      </c>
      <c r="D2125" s="22" t="s">
        <v>304</v>
      </c>
      <c r="E2125" s="1" t="s">
        <v>239</v>
      </c>
      <c r="F2125" s="78" t="s">
        <v>377</v>
      </c>
      <c r="G2125" s="37" t="s">
        <v>89</v>
      </c>
      <c r="H2125" s="7">
        <f t="shared" si="141"/>
        <v>-65400</v>
      </c>
      <c r="I2125" s="32">
        <f t="shared" si="142"/>
        <v>3.5789473684210527</v>
      </c>
      <c r="K2125" t="s">
        <v>378</v>
      </c>
      <c r="M2125" s="2">
        <v>475</v>
      </c>
    </row>
    <row r="2126" spans="2:13" ht="12.75">
      <c r="B2126" s="281">
        <v>1600</v>
      </c>
      <c r="C2126" s="1" t="s">
        <v>238</v>
      </c>
      <c r="D2126" s="22" t="s">
        <v>304</v>
      </c>
      <c r="E2126" s="1" t="s">
        <v>239</v>
      </c>
      <c r="F2126" s="78" t="s">
        <v>377</v>
      </c>
      <c r="G2126" s="37" t="s">
        <v>35</v>
      </c>
      <c r="H2126" s="7">
        <f t="shared" si="141"/>
        <v>-67000</v>
      </c>
      <c r="I2126" s="32">
        <f t="shared" si="142"/>
        <v>3.3684210526315788</v>
      </c>
      <c r="K2126" t="s">
        <v>378</v>
      </c>
      <c r="M2126" s="2">
        <v>475</v>
      </c>
    </row>
    <row r="2127" spans="2:13" ht="12.75">
      <c r="B2127" s="281">
        <v>1900</v>
      </c>
      <c r="C2127" s="1" t="s">
        <v>238</v>
      </c>
      <c r="D2127" s="22" t="s">
        <v>304</v>
      </c>
      <c r="E2127" s="1" t="s">
        <v>239</v>
      </c>
      <c r="F2127" s="78" t="s">
        <v>377</v>
      </c>
      <c r="G2127" s="37" t="s">
        <v>37</v>
      </c>
      <c r="H2127" s="7">
        <f t="shared" si="141"/>
        <v>-68900</v>
      </c>
      <c r="I2127" s="32">
        <f t="shared" si="142"/>
        <v>4</v>
      </c>
      <c r="K2127" t="s">
        <v>378</v>
      </c>
      <c r="M2127" s="2">
        <v>475</v>
      </c>
    </row>
    <row r="2128" spans="2:13" ht="12.75">
      <c r="B2128" s="284">
        <v>1800</v>
      </c>
      <c r="C2128" s="48" t="s">
        <v>238</v>
      </c>
      <c r="D2128" s="22" t="s">
        <v>304</v>
      </c>
      <c r="E2128" s="48" t="s">
        <v>239</v>
      </c>
      <c r="F2128" s="78" t="s">
        <v>377</v>
      </c>
      <c r="G2128" s="37" t="s">
        <v>39</v>
      </c>
      <c r="H2128" s="7">
        <f t="shared" si="141"/>
        <v>-70700</v>
      </c>
      <c r="I2128" s="32">
        <f t="shared" si="142"/>
        <v>3.789473684210526</v>
      </c>
      <c r="J2128" s="47"/>
      <c r="K2128" t="s">
        <v>378</v>
      </c>
      <c r="L2128" s="47"/>
      <c r="M2128" s="2">
        <v>475</v>
      </c>
    </row>
    <row r="2129" spans="2:13" ht="12.75">
      <c r="B2129" s="281">
        <v>1900</v>
      </c>
      <c r="C2129" s="1" t="s">
        <v>238</v>
      </c>
      <c r="D2129" s="22" t="s">
        <v>304</v>
      </c>
      <c r="E2129" s="1" t="s">
        <v>239</v>
      </c>
      <c r="F2129" s="78" t="s">
        <v>377</v>
      </c>
      <c r="G2129" s="37" t="s">
        <v>41</v>
      </c>
      <c r="H2129" s="7">
        <f t="shared" si="141"/>
        <v>-72600</v>
      </c>
      <c r="I2129" s="32">
        <f t="shared" si="142"/>
        <v>4</v>
      </c>
      <c r="K2129" t="s">
        <v>378</v>
      </c>
      <c r="M2129" s="2">
        <v>475</v>
      </c>
    </row>
    <row r="2130" spans="2:13" ht="12.75">
      <c r="B2130" s="281">
        <v>1750</v>
      </c>
      <c r="C2130" s="1" t="s">
        <v>238</v>
      </c>
      <c r="D2130" s="22" t="s">
        <v>304</v>
      </c>
      <c r="E2130" s="1" t="s">
        <v>239</v>
      </c>
      <c r="F2130" s="78" t="s">
        <v>377</v>
      </c>
      <c r="G2130" s="37" t="s">
        <v>43</v>
      </c>
      <c r="H2130" s="7">
        <f t="shared" si="141"/>
        <v>-74350</v>
      </c>
      <c r="I2130" s="32">
        <f t="shared" si="142"/>
        <v>3.6842105263157894</v>
      </c>
      <c r="K2130" t="s">
        <v>378</v>
      </c>
      <c r="M2130" s="2">
        <v>475</v>
      </c>
    </row>
    <row r="2131" spans="2:13" ht="12.75">
      <c r="B2131" s="281">
        <v>1900</v>
      </c>
      <c r="C2131" s="1" t="s">
        <v>238</v>
      </c>
      <c r="D2131" s="22" t="s">
        <v>304</v>
      </c>
      <c r="E2131" s="1" t="s">
        <v>239</v>
      </c>
      <c r="F2131" s="78" t="s">
        <v>377</v>
      </c>
      <c r="G2131" s="37" t="s">
        <v>45</v>
      </c>
      <c r="H2131" s="7">
        <f t="shared" si="141"/>
        <v>-76250</v>
      </c>
      <c r="I2131" s="32">
        <f t="shared" si="142"/>
        <v>4</v>
      </c>
      <c r="K2131" t="s">
        <v>378</v>
      </c>
      <c r="M2131" s="2">
        <v>475</v>
      </c>
    </row>
    <row r="2132" spans="2:13" ht="12.75">
      <c r="B2132" s="281">
        <v>800</v>
      </c>
      <c r="C2132" s="1" t="s">
        <v>238</v>
      </c>
      <c r="D2132" s="22" t="s">
        <v>304</v>
      </c>
      <c r="E2132" s="1" t="s">
        <v>239</v>
      </c>
      <c r="F2132" s="78" t="s">
        <v>377</v>
      </c>
      <c r="G2132" s="37" t="s">
        <v>47</v>
      </c>
      <c r="H2132" s="7">
        <f t="shared" si="141"/>
        <v>-77050</v>
      </c>
      <c r="I2132" s="32">
        <f t="shared" si="142"/>
        <v>1.6842105263157894</v>
      </c>
      <c r="K2132" t="s">
        <v>378</v>
      </c>
      <c r="M2132" s="2">
        <v>475</v>
      </c>
    </row>
    <row r="2133" spans="2:13" ht="12.75">
      <c r="B2133" s="281">
        <v>1900</v>
      </c>
      <c r="C2133" s="1" t="s">
        <v>238</v>
      </c>
      <c r="D2133" s="22" t="s">
        <v>304</v>
      </c>
      <c r="E2133" s="1" t="s">
        <v>239</v>
      </c>
      <c r="F2133" s="78" t="s">
        <v>377</v>
      </c>
      <c r="G2133" s="37" t="s">
        <v>49</v>
      </c>
      <c r="H2133" s="7">
        <f t="shared" si="141"/>
        <v>-78950</v>
      </c>
      <c r="I2133" s="32">
        <f t="shared" si="142"/>
        <v>4</v>
      </c>
      <c r="K2133" t="s">
        <v>378</v>
      </c>
      <c r="M2133" s="2">
        <v>475</v>
      </c>
    </row>
    <row r="2134" spans="2:13" ht="12.75">
      <c r="B2134" s="281">
        <v>1800</v>
      </c>
      <c r="C2134" s="1" t="s">
        <v>238</v>
      </c>
      <c r="D2134" s="22" t="s">
        <v>304</v>
      </c>
      <c r="E2134" s="1" t="s">
        <v>239</v>
      </c>
      <c r="F2134" s="78" t="s">
        <v>377</v>
      </c>
      <c r="G2134" s="37" t="s">
        <v>52</v>
      </c>
      <c r="H2134" s="7">
        <f aca="true" t="shared" si="143" ref="H2134:H2153">H2133-B2134</f>
        <v>-80750</v>
      </c>
      <c r="I2134" s="32">
        <f t="shared" si="142"/>
        <v>3.789473684210526</v>
      </c>
      <c r="K2134" t="s">
        <v>378</v>
      </c>
      <c r="M2134" s="2">
        <v>475</v>
      </c>
    </row>
    <row r="2135" spans="2:13" ht="12.75">
      <c r="B2135" s="281">
        <v>1900</v>
      </c>
      <c r="C2135" s="1" t="s">
        <v>238</v>
      </c>
      <c r="D2135" s="1" t="s">
        <v>304</v>
      </c>
      <c r="E2135" s="1" t="s">
        <v>239</v>
      </c>
      <c r="F2135" s="78" t="s">
        <v>377</v>
      </c>
      <c r="G2135" s="37" t="s">
        <v>54</v>
      </c>
      <c r="H2135" s="7">
        <f t="shared" si="143"/>
        <v>-82650</v>
      </c>
      <c r="I2135" s="32">
        <f t="shared" si="142"/>
        <v>4</v>
      </c>
      <c r="K2135" t="s">
        <v>378</v>
      </c>
      <c r="M2135" s="2">
        <v>475</v>
      </c>
    </row>
    <row r="2136" spans="2:13" ht="12.75">
      <c r="B2136" s="281">
        <v>1800</v>
      </c>
      <c r="C2136" s="1" t="s">
        <v>238</v>
      </c>
      <c r="D2136" s="1" t="s">
        <v>304</v>
      </c>
      <c r="E2136" s="1" t="s">
        <v>239</v>
      </c>
      <c r="F2136" s="78" t="s">
        <v>377</v>
      </c>
      <c r="G2136" s="37" t="s">
        <v>56</v>
      </c>
      <c r="H2136" s="7">
        <f t="shared" si="143"/>
        <v>-84450</v>
      </c>
      <c r="I2136" s="32">
        <f t="shared" si="142"/>
        <v>3.789473684210526</v>
      </c>
      <c r="K2136" t="s">
        <v>378</v>
      </c>
      <c r="M2136" s="2">
        <v>475</v>
      </c>
    </row>
    <row r="2137" spans="2:13" ht="12.75">
      <c r="B2137" s="281">
        <v>1900</v>
      </c>
      <c r="C2137" s="1" t="s">
        <v>238</v>
      </c>
      <c r="D2137" s="1" t="s">
        <v>304</v>
      </c>
      <c r="E2137" s="1" t="s">
        <v>239</v>
      </c>
      <c r="F2137" s="78" t="s">
        <v>377</v>
      </c>
      <c r="G2137" s="37" t="s">
        <v>58</v>
      </c>
      <c r="H2137" s="7">
        <f t="shared" si="143"/>
        <v>-86350</v>
      </c>
      <c r="I2137" s="32">
        <f t="shared" si="142"/>
        <v>4</v>
      </c>
      <c r="K2137" t="s">
        <v>378</v>
      </c>
      <c r="M2137" s="2">
        <v>475</v>
      </c>
    </row>
    <row r="2138" spans="2:13" ht="12.75">
      <c r="B2138" s="281">
        <v>1800</v>
      </c>
      <c r="C2138" s="1" t="s">
        <v>238</v>
      </c>
      <c r="D2138" s="1" t="s">
        <v>304</v>
      </c>
      <c r="E2138" s="1" t="s">
        <v>239</v>
      </c>
      <c r="F2138" s="78" t="s">
        <v>377</v>
      </c>
      <c r="G2138" s="37" t="s">
        <v>60</v>
      </c>
      <c r="H2138" s="7">
        <f t="shared" si="143"/>
        <v>-88150</v>
      </c>
      <c r="I2138" s="32">
        <f t="shared" si="142"/>
        <v>3.789473684210526</v>
      </c>
      <c r="K2138" t="s">
        <v>378</v>
      </c>
      <c r="M2138" s="2">
        <v>475</v>
      </c>
    </row>
    <row r="2139" spans="2:13" ht="12.75">
      <c r="B2139" s="281">
        <v>900</v>
      </c>
      <c r="C2139" s="1" t="s">
        <v>238</v>
      </c>
      <c r="D2139" s="1" t="s">
        <v>304</v>
      </c>
      <c r="E2139" s="1" t="s">
        <v>239</v>
      </c>
      <c r="F2139" s="78" t="s">
        <v>377</v>
      </c>
      <c r="G2139" s="37" t="s">
        <v>103</v>
      </c>
      <c r="H2139" s="7">
        <f t="shared" si="143"/>
        <v>-89050</v>
      </c>
      <c r="I2139" s="32">
        <f t="shared" si="142"/>
        <v>1.894736842105263</v>
      </c>
      <c r="K2139" t="s">
        <v>378</v>
      </c>
      <c r="M2139" s="2">
        <v>475</v>
      </c>
    </row>
    <row r="2140" spans="2:13" ht="12.75">
      <c r="B2140" s="281">
        <v>1900</v>
      </c>
      <c r="C2140" s="1" t="s">
        <v>238</v>
      </c>
      <c r="D2140" s="1" t="s">
        <v>304</v>
      </c>
      <c r="E2140" s="1" t="s">
        <v>239</v>
      </c>
      <c r="F2140" s="78" t="s">
        <v>377</v>
      </c>
      <c r="G2140" s="37" t="s">
        <v>62</v>
      </c>
      <c r="H2140" s="7">
        <f t="shared" si="143"/>
        <v>-90950</v>
      </c>
      <c r="I2140" s="32">
        <f t="shared" si="142"/>
        <v>4</v>
      </c>
      <c r="K2140" t="s">
        <v>378</v>
      </c>
      <c r="M2140" s="2">
        <v>475</v>
      </c>
    </row>
    <row r="2141" spans="2:13" ht="12.75">
      <c r="B2141" s="281">
        <v>1950</v>
      </c>
      <c r="C2141" s="1" t="s">
        <v>238</v>
      </c>
      <c r="D2141" s="1" t="s">
        <v>304</v>
      </c>
      <c r="E2141" s="1" t="s">
        <v>239</v>
      </c>
      <c r="F2141" s="78" t="s">
        <v>377</v>
      </c>
      <c r="G2141" s="37" t="s">
        <v>64</v>
      </c>
      <c r="H2141" s="7">
        <f t="shared" si="143"/>
        <v>-92900</v>
      </c>
      <c r="I2141" s="32">
        <f t="shared" si="142"/>
        <v>4.105263157894737</v>
      </c>
      <c r="K2141" t="s">
        <v>378</v>
      </c>
      <c r="M2141" s="2">
        <v>475</v>
      </c>
    </row>
    <row r="2142" spans="2:13" ht="12.75">
      <c r="B2142" s="281">
        <v>1500</v>
      </c>
      <c r="C2142" s="1" t="s">
        <v>238</v>
      </c>
      <c r="D2142" s="1" t="s">
        <v>304</v>
      </c>
      <c r="E2142" s="1" t="s">
        <v>239</v>
      </c>
      <c r="F2142" s="78" t="s">
        <v>377</v>
      </c>
      <c r="G2142" s="37" t="s">
        <v>66</v>
      </c>
      <c r="H2142" s="7">
        <f t="shared" si="143"/>
        <v>-94400</v>
      </c>
      <c r="I2142" s="32">
        <f t="shared" si="142"/>
        <v>3.1578947368421053</v>
      </c>
      <c r="K2142" t="s">
        <v>378</v>
      </c>
      <c r="M2142" s="2">
        <v>475</v>
      </c>
    </row>
    <row r="2143" spans="2:13" ht="12.75">
      <c r="B2143" s="281">
        <v>1900</v>
      </c>
      <c r="C2143" s="1" t="s">
        <v>238</v>
      </c>
      <c r="D2143" s="1" t="s">
        <v>304</v>
      </c>
      <c r="E2143" s="1" t="s">
        <v>239</v>
      </c>
      <c r="F2143" s="78" t="s">
        <v>377</v>
      </c>
      <c r="G2143" s="37" t="s">
        <v>68</v>
      </c>
      <c r="H2143" s="7">
        <f t="shared" si="143"/>
        <v>-96300</v>
      </c>
      <c r="I2143" s="32">
        <f t="shared" si="142"/>
        <v>4</v>
      </c>
      <c r="K2143" t="s">
        <v>378</v>
      </c>
      <c r="M2143" s="2">
        <v>475</v>
      </c>
    </row>
    <row r="2144" spans="2:13" ht="12.75">
      <c r="B2144" s="281">
        <v>1800</v>
      </c>
      <c r="C2144" s="1" t="s">
        <v>238</v>
      </c>
      <c r="D2144" s="1" t="s">
        <v>304</v>
      </c>
      <c r="E2144" s="1" t="s">
        <v>239</v>
      </c>
      <c r="F2144" s="78" t="s">
        <v>377</v>
      </c>
      <c r="G2144" s="37" t="s">
        <v>70</v>
      </c>
      <c r="H2144" s="7">
        <f t="shared" si="143"/>
        <v>-98100</v>
      </c>
      <c r="I2144" s="32">
        <f t="shared" si="142"/>
        <v>3.789473684210526</v>
      </c>
      <c r="K2144" t="s">
        <v>378</v>
      </c>
      <c r="M2144" s="2">
        <v>475</v>
      </c>
    </row>
    <row r="2145" spans="2:13" ht="12.75">
      <c r="B2145" s="281">
        <v>1900</v>
      </c>
      <c r="C2145" s="1" t="s">
        <v>238</v>
      </c>
      <c r="D2145" s="1" t="s">
        <v>304</v>
      </c>
      <c r="E2145" s="1" t="s">
        <v>239</v>
      </c>
      <c r="F2145" s="78" t="s">
        <v>377</v>
      </c>
      <c r="G2145" s="37" t="s">
        <v>72</v>
      </c>
      <c r="H2145" s="7">
        <f t="shared" si="143"/>
        <v>-100000</v>
      </c>
      <c r="I2145" s="32">
        <f t="shared" si="142"/>
        <v>4</v>
      </c>
      <c r="K2145" t="s">
        <v>378</v>
      </c>
      <c r="M2145" s="2">
        <v>475</v>
      </c>
    </row>
    <row r="2146" spans="2:13" ht="12.75">
      <c r="B2146" s="281">
        <v>800</v>
      </c>
      <c r="C2146" s="1" t="s">
        <v>238</v>
      </c>
      <c r="D2146" s="1" t="s">
        <v>304</v>
      </c>
      <c r="E2146" s="1" t="s">
        <v>239</v>
      </c>
      <c r="F2146" s="78" t="s">
        <v>377</v>
      </c>
      <c r="G2146" s="37" t="s">
        <v>74</v>
      </c>
      <c r="H2146" s="7">
        <f t="shared" si="143"/>
        <v>-100800</v>
      </c>
      <c r="I2146" s="32">
        <f t="shared" si="142"/>
        <v>1.6842105263157894</v>
      </c>
      <c r="K2146" t="s">
        <v>378</v>
      </c>
      <c r="M2146" s="2">
        <v>475</v>
      </c>
    </row>
    <row r="2147" spans="2:13" ht="12.75">
      <c r="B2147" s="281">
        <v>1900</v>
      </c>
      <c r="C2147" s="1" t="s">
        <v>238</v>
      </c>
      <c r="D2147" s="1" t="s">
        <v>304</v>
      </c>
      <c r="E2147" s="1" t="s">
        <v>239</v>
      </c>
      <c r="F2147" s="78" t="s">
        <v>377</v>
      </c>
      <c r="G2147" s="37" t="s">
        <v>76</v>
      </c>
      <c r="H2147" s="7">
        <f t="shared" si="143"/>
        <v>-102700</v>
      </c>
      <c r="I2147" s="32">
        <f t="shared" si="142"/>
        <v>4</v>
      </c>
      <c r="K2147" t="s">
        <v>378</v>
      </c>
      <c r="M2147" s="2">
        <v>475</v>
      </c>
    </row>
    <row r="2148" spans="2:13" ht="12.75">
      <c r="B2148" s="281">
        <v>1800</v>
      </c>
      <c r="C2148" s="1" t="s">
        <v>238</v>
      </c>
      <c r="D2148" s="1" t="s">
        <v>304</v>
      </c>
      <c r="E2148" s="1" t="s">
        <v>239</v>
      </c>
      <c r="F2148" s="78" t="s">
        <v>377</v>
      </c>
      <c r="G2148" s="37" t="s">
        <v>78</v>
      </c>
      <c r="H2148" s="7">
        <f t="shared" si="143"/>
        <v>-104500</v>
      </c>
      <c r="I2148" s="32">
        <f t="shared" si="142"/>
        <v>3.789473684210526</v>
      </c>
      <c r="K2148" t="s">
        <v>378</v>
      </c>
      <c r="M2148" s="2">
        <v>475</v>
      </c>
    </row>
    <row r="2149" spans="2:13" ht="12.75">
      <c r="B2149" s="281">
        <v>1900</v>
      </c>
      <c r="C2149" s="1" t="s">
        <v>238</v>
      </c>
      <c r="D2149" s="1" t="s">
        <v>304</v>
      </c>
      <c r="E2149" s="1" t="s">
        <v>239</v>
      </c>
      <c r="F2149" s="78" t="s">
        <v>377</v>
      </c>
      <c r="G2149" s="37" t="s">
        <v>80</v>
      </c>
      <c r="H2149" s="7">
        <f t="shared" si="143"/>
        <v>-106400</v>
      </c>
      <c r="I2149" s="32">
        <f t="shared" si="142"/>
        <v>4</v>
      </c>
      <c r="K2149" t="s">
        <v>378</v>
      </c>
      <c r="M2149" s="2">
        <v>475</v>
      </c>
    </row>
    <row r="2150" spans="2:13" ht="12.75">
      <c r="B2150" s="281">
        <v>1800</v>
      </c>
      <c r="C2150" s="1" t="s">
        <v>238</v>
      </c>
      <c r="D2150" s="1" t="s">
        <v>304</v>
      </c>
      <c r="E2150" s="1" t="s">
        <v>239</v>
      </c>
      <c r="F2150" s="78" t="s">
        <v>377</v>
      </c>
      <c r="G2150" s="37" t="s">
        <v>82</v>
      </c>
      <c r="H2150" s="7">
        <f t="shared" si="143"/>
        <v>-108200</v>
      </c>
      <c r="I2150" s="32">
        <f t="shared" si="142"/>
        <v>3.789473684210526</v>
      </c>
      <c r="K2150" t="s">
        <v>378</v>
      </c>
      <c r="M2150" s="2">
        <v>475</v>
      </c>
    </row>
    <row r="2151" spans="2:13" ht="12.75">
      <c r="B2151" s="281">
        <v>1900</v>
      </c>
      <c r="C2151" s="1" t="s">
        <v>238</v>
      </c>
      <c r="D2151" s="1" t="s">
        <v>304</v>
      </c>
      <c r="E2151" s="1" t="s">
        <v>239</v>
      </c>
      <c r="F2151" s="78" t="s">
        <v>377</v>
      </c>
      <c r="G2151" s="37" t="s">
        <v>84</v>
      </c>
      <c r="H2151" s="7">
        <f t="shared" si="143"/>
        <v>-110100</v>
      </c>
      <c r="I2151" s="32">
        <f t="shared" si="142"/>
        <v>4</v>
      </c>
      <c r="K2151" t="s">
        <v>378</v>
      </c>
      <c r="M2151" s="2">
        <v>475</v>
      </c>
    </row>
    <row r="2152" spans="2:13" ht="12.75">
      <c r="B2152" s="281">
        <v>1700</v>
      </c>
      <c r="C2152" s="1" t="s">
        <v>238</v>
      </c>
      <c r="D2152" s="1" t="s">
        <v>304</v>
      </c>
      <c r="E2152" s="1" t="s">
        <v>239</v>
      </c>
      <c r="F2152" s="78" t="s">
        <v>377</v>
      </c>
      <c r="G2152" s="37" t="s">
        <v>86</v>
      </c>
      <c r="H2152" s="7">
        <f t="shared" si="143"/>
        <v>-111800</v>
      </c>
      <c r="I2152" s="32">
        <f t="shared" si="142"/>
        <v>3.5789473684210527</v>
      </c>
      <c r="K2152" t="s">
        <v>378</v>
      </c>
      <c r="M2152" s="2">
        <v>475</v>
      </c>
    </row>
    <row r="2153" spans="2:13" ht="12.75">
      <c r="B2153" s="281">
        <v>1500</v>
      </c>
      <c r="C2153" s="1" t="s">
        <v>238</v>
      </c>
      <c r="D2153" s="1" t="s">
        <v>304</v>
      </c>
      <c r="E2153" s="1" t="s">
        <v>239</v>
      </c>
      <c r="F2153" s="78" t="s">
        <v>377</v>
      </c>
      <c r="G2153" s="37" t="s">
        <v>198</v>
      </c>
      <c r="H2153" s="7">
        <f t="shared" si="143"/>
        <v>-113300</v>
      </c>
      <c r="I2153" s="32">
        <f t="shared" si="142"/>
        <v>3.1578947368421053</v>
      </c>
      <c r="K2153" t="s">
        <v>378</v>
      </c>
      <c r="M2153" s="2">
        <v>475</v>
      </c>
    </row>
    <row r="2154" spans="1:13" s="83" customFormat="1" ht="12.75">
      <c r="A2154" s="21"/>
      <c r="B2154" s="283">
        <f>SUM(B2072:B2153)</f>
        <v>113300</v>
      </c>
      <c r="C2154" s="21"/>
      <c r="D2154" s="21"/>
      <c r="E2154" s="21" t="s">
        <v>239</v>
      </c>
      <c r="F2154" s="256"/>
      <c r="G2154" s="28"/>
      <c r="H2154" s="81">
        <v>0</v>
      </c>
      <c r="I2154" s="82">
        <f t="shared" si="142"/>
        <v>238.52631578947367</v>
      </c>
      <c r="M2154" s="2">
        <v>475</v>
      </c>
    </row>
    <row r="2155" spans="8:13" ht="12.75">
      <c r="H2155" s="7">
        <f>H2154-B2155</f>
        <v>0</v>
      </c>
      <c r="I2155" s="32">
        <f t="shared" si="142"/>
        <v>0</v>
      </c>
      <c r="M2155" s="2">
        <v>475</v>
      </c>
    </row>
    <row r="2156" spans="8:13" ht="12.75">
      <c r="H2156" s="7">
        <f>H2155-B2156</f>
        <v>0</v>
      </c>
      <c r="I2156" s="32">
        <f t="shared" si="142"/>
        <v>0</v>
      </c>
      <c r="M2156" s="2">
        <v>475</v>
      </c>
    </row>
    <row r="2157" spans="2:13" ht="12.75">
      <c r="B2157" s="8"/>
      <c r="H2157" s="7">
        <f>H2156-B2157</f>
        <v>0</v>
      </c>
      <c r="I2157" s="32">
        <f t="shared" si="142"/>
        <v>0</v>
      </c>
      <c r="M2157" s="2">
        <v>475</v>
      </c>
    </row>
    <row r="2158" spans="1:13" s="83" customFormat="1" ht="12.75">
      <c r="A2158" s="21"/>
      <c r="B2158" s="300">
        <f>B2166+B2170+B2174+B2187+B2196+B2200</f>
        <v>240000</v>
      </c>
      <c r="C2158" s="105" t="s">
        <v>379</v>
      </c>
      <c r="D2158" s="21"/>
      <c r="E2158" s="21"/>
      <c r="F2158" s="256"/>
      <c r="G2158" s="28"/>
      <c r="H2158" s="81">
        <f>H2157-B2158</f>
        <v>-240000</v>
      </c>
      <c r="I2158" s="82">
        <f t="shared" si="142"/>
        <v>505.2631578947368</v>
      </c>
      <c r="M2158" s="2">
        <v>475</v>
      </c>
    </row>
    <row r="2159" spans="1:13" s="25" customFormat="1" ht="12.75">
      <c r="A2159" s="22"/>
      <c r="B2159" s="310" t="s">
        <v>1224</v>
      </c>
      <c r="C2159" s="22"/>
      <c r="D2159" s="22"/>
      <c r="E2159" s="22"/>
      <c r="F2159" s="40"/>
      <c r="G2159" s="241"/>
      <c r="H2159" s="39"/>
      <c r="I2159" s="174">
        <v>0</v>
      </c>
      <c r="M2159" s="2">
        <v>475</v>
      </c>
    </row>
    <row r="2160" spans="2:13" ht="12.75">
      <c r="B2160" s="191"/>
      <c r="H2160" s="7">
        <v>0</v>
      </c>
      <c r="I2160" s="32">
        <f t="shared" si="142"/>
        <v>0</v>
      </c>
      <c r="M2160" s="2">
        <v>475</v>
      </c>
    </row>
    <row r="2161" spans="2:13" ht="12.75">
      <c r="B2161" s="191"/>
      <c r="H2161" s="7">
        <f>H2160-B2161</f>
        <v>0</v>
      </c>
      <c r="I2161" s="32">
        <f t="shared" si="142"/>
        <v>0</v>
      </c>
      <c r="M2161" s="2">
        <v>475</v>
      </c>
    </row>
    <row r="2162" spans="1:13" ht="12.75">
      <c r="A2162" s="22"/>
      <c r="B2162" s="191">
        <v>30000</v>
      </c>
      <c r="C2162" s="106" t="s">
        <v>380</v>
      </c>
      <c r="D2162" s="107" t="s">
        <v>304</v>
      </c>
      <c r="E2162" s="108" t="s">
        <v>381</v>
      </c>
      <c r="F2162" s="110" t="s">
        <v>377</v>
      </c>
      <c r="G2162" s="109" t="s">
        <v>86</v>
      </c>
      <c r="H2162" s="7">
        <f>H2161-B2162</f>
        <v>-30000</v>
      </c>
      <c r="I2162" s="32">
        <f t="shared" si="142"/>
        <v>63.1578947368421</v>
      </c>
      <c r="J2162" s="25"/>
      <c r="K2162" s="25" t="s">
        <v>378</v>
      </c>
      <c r="L2162" s="25"/>
      <c r="M2162" s="2">
        <v>475</v>
      </c>
    </row>
    <row r="2163" spans="2:13" ht="12.75">
      <c r="B2163" s="191">
        <v>5000</v>
      </c>
      <c r="C2163" s="106" t="s">
        <v>382</v>
      </c>
      <c r="D2163" s="107" t="s">
        <v>304</v>
      </c>
      <c r="E2163" s="110" t="s">
        <v>381</v>
      </c>
      <c r="F2163" s="110" t="s">
        <v>377</v>
      </c>
      <c r="G2163" s="111" t="s">
        <v>86</v>
      </c>
      <c r="H2163" s="7">
        <f>H2162-B2163</f>
        <v>-35000</v>
      </c>
      <c r="I2163" s="32">
        <f t="shared" si="142"/>
        <v>10.526315789473685</v>
      </c>
      <c r="K2163" s="25" t="s">
        <v>378</v>
      </c>
      <c r="M2163" s="2">
        <v>475</v>
      </c>
    </row>
    <row r="2164" spans="2:13" ht="12.75">
      <c r="B2164" s="191">
        <v>5000</v>
      </c>
      <c r="C2164" s="106" t="s">
        <v>382</v>
      </c>
      <c r="D2164" s="107" t="s">
        <v>304</v>
      </c>
      <c r="E2164" s="110" t="s">
        <v>381</v>
      </c>
      <c r="F2164" s="110" t="s">
        <v>377</v>
      </c>
      <c r="G2164" s="111" t="s">
        <v>86</v>
      </c>
      <c r="H2164" s="7">
        <f>H2163-B2164</f>
        <v>-40000</v>
      </c>
      <c r="I2164" s="32">
        <f t="shared" si="142"/>
        <v>10.526315789473685</v>
      </c>
      <c r="K2164" s="25" t="s">
        <v>378</v>
      </c>
      <c r="M2164" s="2">
        <v>475</v>
      </c>
    </row>
    <row r="2165" spans="2:13" ht="12.75">
      <c r="B2165" s="191">
        <v>5000</v>
      </c>
      <c r="C2165" s="106" t="s">
        <v>382</v>
      </c>
      <c r="D2165" s="107" t="s">
        <v>304</v>
      </c>
      <c r="E2165" s="110" t="s">
        <v>381</v>
      </c>
      <c r="F2165" s="110" t="s">
        <v>377</v>
      </c>
      <c r="G2165" s="111" t="s">
        <v>86</v>
      </c>
      <c r="H2165" s="7">
        <f>H2164-B2165</f>
        <v>-45000</v>
      </c>
      <c r="I2165" s="32">
        <f t="shared" si="142"/>
        <v>10.526315789473685</v>
      </c>
      <c r="K2165" s="25" t="s">
        <v>378</v>
      </c>
      <c r="M2165" s="2">
        <v>475</v>
      </c>
    </row>
    <row r="2166" spans="1:13" s="83" customFormat="1" ht="12.75">
      <c r="A2166" s="21"/>
      <c r="B2166" s="301">
        <f>SUM(B2162:B2165)</f>
        <v>45000</v>
      </c>
      <c r="C2166" s="21"/>
      <c r="D2166" s="21"/>
      <c r="E2166" s="112" t="s">
        <v>1196</v>
      </c>
      <c r="F2166" s="256"/>
      <c r="G2166" s="28"/>
      <c r="H2166" s="81">
        <v>0</v>
      </c>
      <c r="I2166" s="82">
        <f t="shared" si="142"/>
        <v>94.73684210526316</v>
      </c>
      <c r="M2166" s="2">
        <v>475</v>
      </c>
    </row>
    <row r="2167" spans="2:13" ht="12.75">
      <c r="B2167" s="191"/>
      <c r="H2167" s="7">
        <f>H2166-B2167</f>
        <v>0</v>
      </c>
      <c r="I2167" s="32">
        <f t="shared" si="142"/>
        <v>0</v>
      </c>
      <c r="K2167" s="25"/>
      <c r="M2167" s="2">
        <v>475</v>
      </c>
    </row>
    <row r="2168" spans="2:13" ht="12.75">
      <c r="B2168" s="191"/>
      <c r="H2168" s="7">
        <f>H2167-B2168</f>
        <v>0</v>
      </c>
      <c r="I2168" s="32">
        <f t="shared" si="142"/>
        <v>0</v>
      </c>
      <c r="K2168" s="25"/>
      <c r="M2168" s="2">
        <v>475</v>
      </c>
    </row>
    <row r="2169" spans="1:13" ht="12.75">
      <c r="A2169" s="22"/>
      <c r="B2169" s="191">
        <v>30000</v>
      </c>
      <c r="C2169" s="106" t="s">
        <v>380</v>
      </c>
      <c r="D2169" s="107" t="s">
        <v>304</v>
      </c>
      <c r="E2169" s="108" t="s">
        <v>695</v>
      </c>
      <c r="F2169" s="110" t="s">
        <v>377</v>
      </c>
      <c r="G2169" s="109" t="s">
        <v>43</v>
      </c>
      <c r="H2169" s="7">
        <f>H2168-B2169</f>
        <v>-30000</v>
      </c>
      <c r="I2169" s="32">
        <f t="shared" si="142"/>
        <v>63.1578947368421</v>
      </c>
      <c r="J2169" s="25"/>
      <c r="K2169" s="25" t="s">
        <v>378</v>
      </c>
      <c r="L2169" s="25"/>
      <c r="M2169" s="2">
        <v>475</v>
      </c>
    </row>
    <row r="2170" spans="1:13" s="83" customFormat="1" ht="12.75">
      <c r="A2170" s="21"/>
      <c r="B2170" s="299">
        <f>SUM(B2169)</f>
        <v>30000</v>
      </c>
      <c r="C2170" s="21"/>
      <c r="D2170" s="21"/>
      <c r="E2170" s="112" t="s">
        <v>695</v>
      </c>
      <c r="F2170" s="256"/>
      <c r="G2170" s="28"/>
      <c r="H2170" s="81"/>
      <c r="I2170" s="82">
        <f t="shared" si="142"/>
        <v>63.1578947368421</v>
      </c>
      <c r="M2170" s="2">
        <v>475</v>
      </c>
    </row>
    <row r="2171" spans="2:13" ht="12.75">
      <c r="B2171" s="191"/>
      <c r="H2171" s="7">
        <f>H2170-B2171</f>
        <v>0</v>
      </c>
      <c r="I2171" s="32">
        <f t="shared" si="142"/>
        <v>0</v>
      </c>
      <c r="K2171" s="25"/>
      <c r="M2171" s="2">
        <v>475</v>
      </c>
    </row>
    <row r="2172" spans="2:13" ht="12.75">
      <c r="B2172" s="191"/>
      <c r="H2172" s="7">
        <f>H2171-B2172</f>
        <v>0</v>
      </c>
      <c r="I2172" s="32">
        <f t="shared" si="142"/>
        <v>0</v>
      </c>
      <c r="K2172" s="25"/>
      <c r="M2172" s="2">
        <v>475</v>
      </c>
    </row>
    <row r="2173" spans="2:13" ht="12.75">
      <c r="B2173" s="191">
        <v>5000</v>
      </c>
      <c r="C2173" s="113" t="s">
        <v>383</v>
      </c>
      <c r="D2173" s="107" t="s">
        <v>304</v>
      </c>
      <c r="E2173" s="108" t="s">
        <v>384</v>
      </c>
      <c r="F2173" s="110" t="s">
        <v>377</v>
      </c>
      <c r="G2173" s="109" t="s">
        <v>52</v>
      </c>
      <c r="H2173" s="7">
        <f>H2172-B2173</f>
        <v>-5000</v>
      </c>
      <c r="I2173" s="32">
        <f t="shared" si="142"/>
        <v>10.526315789473685</v>
      </c>
      <c r="K2173" s="25" t="s">
        <v>378</v>
      </c>
      <c r="M2173" s="2">
        <v>475</v>
      </c>
    </row>
    <row r="2174" spans="1:13" s="83" customFormat="1" ht="12.75">
      <c r="A2174" s="21"/>
      <c r="B2174" s="299">
        <f>SUM(B2173)</f>
        <v>5000</v>
      </c>
      <c r="C2174" s="21"/>
      <c r="D2174" s="21"/>
      <c r="E2174" s="112" t="s">
        <v>384</v>
      </c>
      <c r="F2174" s="256"/>
      <c r="G2174" s="28"/>
      <c r="H2174" s="81"/>
      <c r="I2174" s="82">
        <f t="shared" si="142"/>
        <v>10.526315789473685</v>
      </c>
      <c r="M2174" s="2">
        <v>475</v>
      </c>
    </row>
    <row r="2175" spans="2:13" ht="12.75">
      <c r="B2175" s="191"/>
      <c r="H2175" s="39">
        <v>0</v>
      </c>
      <c r="I2175" s="32">
        <f t="shared" si="142"/>
        <v>0</v>
      </c>
      <c r="K2175" s="25"/>
      <c r="M2175" s="2">
        <v>475</v>
      </c>
    </row>
    <row r="2176" spans="2:13" ht="12.75">
      <c r="B2176" s="191"/>
      <c r="H2176" s="39"/>
      <c r="I2176" s="32">
        <f t="shared" si="142"/>
        <v>0</v>
      </c>
      <c r="K2176" s="25"/>
      <c r="M2176" s="2">
        <v>475</v>
      </c>
    </row>
    <row r="2177" spans="2:13" ht="12.75">
      <c r="B2177" s="191">
        <v>5000</v>
      </c>
      <c r="C2177" s="114" t="s">
        <v>382</v>
      </c>
      <c r="D2177" s="107" t="s">
        <v>304</v>
      </c>
      <c r="E2177" s="108" t="s">
        <v>385</v>
      </c>
      <c r="F2177" s="110" t="s">
        <v>377</v>
      </c>
      <c r="G2177" s="115" t="s">
        <v>58</v>
      </c>
      <c r="H2177" s="39">
        <f aca="true" t="shared" si="144" ref="H2177:H2186">H2176-B2177</f>
        <v>-5000</v>
      </c>
      <c r="I2177" s="32">
        <f t="shared" si="142"/>
        <v>10.526315789473685</v>
      </c>
      <c r="K2177" s="25" t="s">
        <v>378</v>
      </c>
      <c r="M2177" s="2">
        <v>475</v>
      </c>
    </row>
    <row r="2178" spans="2:13" ht="12.75">
      <c r="B2178" s="191">
        <v>5000</v>
      </c>
      <c r="C2178" s="114" t="s">
        <v>382</v>
      </c>
      <c r="D2178" s="107" t="s">
        <v>304</v>
      </c>
      <c r="E2178" s="108" t="s">
        <v>385</v>
      </c>
      <c r="F2178" s="110" t="s">
        <v>377</v>
      </c>
      <c r="G2178" s="115" t="s">
        <v>58</v>
      </c>
      <c r="H2178" s="39">
        <f t="shared" si="144"/>
        <v>-10000</v>
      </c>
      <c r="I2178" s="32">
        <f t="shared" si="142"/>
        <v>10.526315789473685</v>
      </c>
      <c r="K2178" s="25" t="s">
        <v>378</v>
      </c>
      <c r="M2178" s="2">
        <v>475</v>
      </c>
    </row>
    <row r="2179" spans="2:13" ht="12.75">
      <c r="B2179" s="191">
        <v>5000</v>
      </c>
      <c r="C2179" s="113" t="s">
        <v>383</v>
      </c>
      <c r="D2179" s="107" t="s">
        <v>304</v>
      </c>
      <c r="E2179" s="108" t="s">
        <v>385</v>
      </c>
      <c r="F2179" s="110" t="s">
        <v>377</v>
      </c>
      <c r="G2179" s="111" t="s">
        <v>58</v>
      </c>
      <c r="H2179" s="39">
        <f t="shared" si="144"/>
        <v>-15000</v>
      </c>
      <c r="I2179" s="32">
        <f t="shared" si="142"/>
        <v>10.526315789473685</v>
      </c>
      <c r="K2179" s="25" t="s">
        <v>378</v>
      </c>
      <c r="M2179" s="2">
        <v>475</v>
      </c>
    </row>
    <row r="2180" spans="2:13" ht="12.75">
      <c r="B2180" s="191">
        <v>5000</v>
      </c>
      <c r="C2180" s="106" t="s">
        <v>382</v>
      </c>
      <c r="D2180" s="107" t="s">
        <v>304</v>
      </c>
      <c r="E2180" s="108" t="s">
        <v>385</v>
      </c>
      <c r="F2180" s="110" t="s">
        <v>377</v>
      </c>
      <c r="G2180" s="111" t="s">
        <v>60</v>
      </c>
      <c r="H2180" s="39">
        <f t="shared" si="144"/>
        <v>-20000</v>
      </c>
      <c r="I2180" s="32">
        <f aca="true" t="shared" si="145" ref="I2180:I2243">+B2180/M2180</f>
        <v>10.526315789473685</v>
      </c>
      <c r="K2180" s="25" t="s">
        <v>378</v>
      </c>
      <c r="M2180" s="2">
        <v>475</v>
      </c>
    </row>
    <row r="2181" spans="2:13" ht="12.75">
      <c r="B2181" s="191">
        <v>5000</v>
      </c>
      <c r="C2181" s="106" t="s">
        <v>382</v>
      </c>
      <c r="D2181" s="107" t="s">
        <v>304</v>
      </c>
      <c r="E2181" s="108" t="s">
        <v>385</v>
      </c>
      <c r="F2181" s="110" t="s">
        <v>377</v>
      </c>
      <c r="G2181" s="111" t="s">
        <v>60</v>
      </c>
      <c r="H2181" s="39">
        <f t="shared" si="144"/>
        <v>-25000</v>
      </c>
      <c r="I2181" s="32">
        <f t="shared" si="145"/>
        <v>10.526315789473685</v>
      </c>
      <c r="K2181" s="25" t="s">
        <v>378</v>
      </c>
      <c r="M2181" s="2">
        <v>475</v>
      </c>
    </row>
    <row r="2182" spans="2:13" ht="12.75">
      <c r="B2182" s="191">
        <v>5000</v>
      </c>
      <c r="C2182" s="106" t="s">
        <v>382</v>
      </c>
      <c r="D2182" s="107" t="s">
        <v>304</v>
      </c>
      <c r="E2182" s="108" t="s">
        <v>385</v>
      </c>
      <c r="F2182" s="110" t="s">
        <v>377</v>
      </c>
      <c r="G2182" s="111" t="s">
        <v>60</v>
      </c>
      <c r="H2182" s="39">
        <f t="shared" si="144"/>
        <v>-30000</v>
      </c>
      <c r="I2182" s="32">
        <f t="shared" si="145"/>
        <v>10.526315789473685</v>
      </c>
      <c r="K2182" s="25" t="s">
        <v>378</v>
      </c>
      <c r="M2182" s="2">
        <v>475</v>
      </c>
    </row>
    <row r="2183" spans="2:13" ht="12.75">
      <c r="B2183" s="191">
        <v>5000</v>
      </c>
      <c r="C2183" s="106" t="s">
        <v>382</v>
      </c>
      <c r="D2183" s="107" t="s">
        <v>304</v>
      </c>
      <c r="E2183" s="108" t="s">
        <v>385</v>
      </c>
      <c r="F2183" s="110" t="s">
        <v>377</v>
      </c>
      <c r="G2183" s="111" t="s">
        <v>62</v>
      </c>
      <c r="H2183" s="39">
        <f t="shared" si="144"/>
        <v>-35000</v>
      </c>
      <c r="I2183" s="32">
        <f t="shared" si="145"/>
        <v>10.526315789473685</v>
      </c>
      <c r="K2183" s="25" t="s">
        <v>378</v>
      </c>
      <c r="M2183" s="2">
        <v>475</v>
      </c>
    </row>
    <row r="2184" spans="2:13" ht="12.75">
      <c r="B2184" s="191">
        <v>5000</v>
      </c>
      <c r="C2184" s="106" t="s">
        <v>382</v>
      </c>
      <c r="D2184" s="107" t="s">
        <v>304</v>
      </c>
      <c r="E2184" s="108" t="s">
        <v>385</v>
      </c>
      <c r="F2184" s="110" t="s">
        <v>377</v>
      </c>
      <c r="G2184" s="111" t="s">
        <v>62</v>
      </c>
      <c r="H2184" s="39">
        <f t="shared" si="144"/>
        <v>-40000</v>
      </c>
      <c r="I2184" s="32">
        <f t="shared" si="145"/>
        <v>10.526315789473685</v>
      </c>
      <c r="K2184" s="25" t="s">
        <v>378</v>
      </c>
      <c r="M2184" s="2">
        <v>475</v>
      </c>
    </row>
    <row r="2185" spans="1:13" ht="12.75">
      <c r="A2185" s="22"/>
      <c r="B2185" s="191">
        <v>10000</v>
      </c>
      <c r="C2185" s="113" t="s">
        <v>386</v>
      </c>
      <c r="D2185" s="107" t="s">
        <v>304</v>
      </c>
      <c r="E2185" s="108" t="s">
        <v>385</v>
      </c>
      <c r="F2185" s="110" t="s">
        <v>377</v>
      </c>
      <c r="G2185" s="109" t="s">
        <v>76</v>
      </c>
      <c r="H2185" s="39">
        <f t="shared" si="144"/>
        <v>-50000</v>
      </c>
      <c r="I2185" s="32">
        <f t="shared" si="145"/>
        <v>21.05263157894737</v>
      </c>
      <c r="J2185" s="25"/>
      <c r="K2185" s="25" t="s">
        <v>378</v>
      </c>
      <c r="L2185" s="25"/>
      <c r="M2185" s="2">
        <v>475</v>
      </c>
    </row>
    <row r="2186" spans="1:13" ht="12.75">
      <c r="A2186" s="22"/>
      <c r="B2186" s="191">
        <v>10000</v>
      </c>
      <c r="C2186" s="113" t="s">
        <v>387</v>
      </c>
      <c r="D2186" s="107" t="s">
        <v>304</v>
      </c>
      <c r="E2186" s="108" t="s">
        <v>385</v>
      </c>
      <c r="F2186" s="110" t="s">
        <v>377</v>
      </c>
      <c r="G2186" s="109" t="s">
        <v>78</v>
      </c>
      <c r="H2186" s="39">
        <f t="shared" si="144"/>
        <v>-60000</v>
      </c>
      <c r="I2186" s="32">
        <f t="shared" si="145"/>
        <v>21.05263157894737</v>
      </c>
      <c r="J2186" s="25"/>
      <c r="K2186" s="25" t="s">
        <v>378</v>
      </c>
      <c r="L2186" s="25"/>
      <c r="M2186" s="2">
        <v>475</v>
      </c>
    </row>
    <row r="2187" spans="1:13" s="83" customFormat="1" ht="12.75">
      <c r="A2187" s="21"/>
      <c r="B2187" s="301">
        <f>SUM(B2177:B2186)</f>
        <v>60000</v>
      </c>
      <c r="C2187" s="21"/>
      <c r="D2187" s="21"/>
      <c r="E2187" s="112" t="s">
        <v>1195</v>
      </c>
      <c r="F2187" s="256"/>
      <c r="G2187" s="28"/>
      <c r="H2187" s="81"/>
      <c r="I2187" s="82">
        <f t="shared" si="145"/>
        <v>126.3157894736842</v>
      </c>
      <c r="M2187" s="2">
        <v>475</v>
      </c>
    </row>
    <row r="2188" spans="2:13" ht="12.75">
      <c r="B2188" s="191"/>
      <c r="H2188" s="39">
        <f aca="true" t="shared" si="146" ref="H2188:H2195">H2187-B2188</f>
        <v>0</v>
      </c>
      <c r="I2188" s="32">
        <f t="shared" si="145"/>
        <v>0</v>
      </c>
      <c r="K2188" s="25"/>
      <c r="M2188" s="2">
        <v>475</v>
      </c>
    </row>
    <row r="2189" spans="2:13" ht="12.75">
      <c r="B2189" s="191"/>
      <c r="H2189" s="7">
        <f t="shared" si="146"/>
        <v>0</v>
      </c>
      <c r="I2189" s="32">
        <f t="shared" si="145"/>
        <v>0</v>
      </c>
      <c r="K2189" s="25"/>
      <c r="M2189" s="2">
        <v>475</v>
      </c>
    </row>
    <row r="2190" spans="2:13" ht="12.75">
      <c r="B2190" s="191">
        <v>30000</v>
      </c>
      <c r="C2190" s="106" t="s">
        <v>380</v>
      </c>
      <c r="D2190" s="107" t="s">
        <v>304</v>
      </c>
      <c r="E2190" s="110" t="s">
        <v>388</v>
      </c>
      <c r="F2190" s="110" t="s">
        <v>377</v>
      </c>
      <c r="G2190" s="111" t="s">
        <v>60</v>
      </c>
      <c r="H2190" s="7">
        <f t="shared" si="146"/>
        <v>-30000</v>
      </c>
      <c r="I2190" s="32">
        <f t="shared" si="145"/>
        <v>63.1578947368421</v>
      </c>
      <c r="K2190" s="25" t="s">
        <v>378</v>
      </c>
      <c r="M2190" s="2">
        <v>475</v>
      </c>
    </row>
    <row r="2191" spans="2:13" ht="12.75">
      <c r="B2191" s="191">
        <v>30000</v>
      </c>
      <c r="C2191" s="106" t="s">
        <v>380</v>
      </c>
      <c r="D2191" s="107" t="s">
        <v>304</v>
      </c>
      <c r="E2191" s="110" t="s">
        <v>389</v>
      </c>
      <c r="F2191" s="110" t="s">
        <v>377</v>
      </c>
      <c r="G2191" s="111" t="s">
        <v>32</v>
      </c>
      <c r="H2191" s="7">
        <f t="shared" si="146"/>
        <v>-60000</v>
      </c>
      <c r="I2191" s="32">
        <f t="shared" si="145"/>
        <v>63.1578947368421</v>
      </c>
      <c r="K2191" s="25" t="s">
        <v>378</v>
      </c>
      <c r="M2191" s="2">
        <v>475</v>
      </c>
    </row>
    <row r="2192" spans="2:13" ht="12.75">
      <c r="B2192" s="191">
        <v>10000</v>
      </c>
      <c r="C2192" s="113" t="s">
        <v>387</v>
      </c>
      <c r="D2192" s="107" t="s">
        <v>304</v>
      </c>
      <c r="E2192" s="108" t="s">
        <v>389</v>
      </c>
      <c r="F2192" s="110" t="s">
        <v>377</v>
      </c>
      <c r="G2192" s="109" t="s">
        <v>39</v>
      </c>
      <c r="H2192" s="7">
        <f t="shared" si="146"/>
        <v>-70000</v>
      </c>
      <c r="I2192" s="32">
        <f t="shared" si="145"/>
        <v>21.05263157894737</v>
      </c>
      <c r="K2192" s="25" t="s">
        <v>378</v>
      </c>
      <c r="M2192" s="2">
        <v>475</v>
      </c>
    </row>
    <row r="2193" spans="2:13" ht="12.75">
      <c r="B2193" s="191">
        <v>10000</v>
      </c>
      <c r="C2193" s="113" t="s">
        <v>390</v>
      </c>
      <c r="D2193" s="107" t="s">
        <v>304</v>
      </c>
      <c r="E2193" s="108" t="s">
        <v>389</v>
      </c>
      <c r="F2193" s="110" t="s">
        <v>377</v>
      </c>
      <c r="G2193" s="109" t="s">
        <v>54</v>
      </c>
      <c r="H2193" s="7">
        <f t="shared" si="146"/>
        <v>-80000</v>
      </c>
      <c r="I2193" s="32">
        <f t="shared" si="145"/>
        <v>21.05263157894737</v>
      </c>
      <c r="K2193" s="25" t="s">
        <v>378</v>
      </c>
      <c r="M2193" s="2">
        <v>475</v>
      </c>
    </row>
    <row r="2194" spans="2:13" ht="12.75">
      <c r="B2194" s="191">
        <v>5000</v>
      </c>
      <c r="C2194" s="113" t="s">
        <v>383</v>
      </c>
      <c r="D2194" s="107" t="s">
        <v>304</v>
      </c>
      <c r="E2194" s="108" t="s">
        <v>389</v>
      </c>
      <c r="F2194" s="110" t="s">
        <v>377</v>
      </c>
      <c r="G2194" s="109" t="s">
        <v>54</v>
      </c>
      <c r="H2194" s="7">
        <f t="shared" si="146"/>
        <v>-85000</v>
      </c>
      <c r="I2194" s="32">
        <f t="shared" si="145"/>
        <v>10.526315789473685</v>
      </c>
      <c r="K2194" s="25" t="s">
        <v>378</v>
      </c>
      <c r="M2194" s="2">
        <v>475</v>
      </c>
    </row>
    <row r="2195" spans="2:13" ht="12.75">
      <c r="B2195" s="191">
        <v>10000</v>
      </c>
      <c r="C2195" s="106" t="s">
        <v>391</v>
      </c>
      <c r="D2195" s="107" t="s">
        <v>304</v>
      </c>
      <c r="E2195" s="110" t="s">
        <v>389</v>
      </c>
      <c r="F2195" s="110" t="s">
        <v>377</v>
      </c>
      <c r="G2195" s="111" t="s">
        <v>56</v>
      </c>
      <c r="H2195" s="7">
        <f t="shared" si="146"/>
        <v>-95000</v>
      </c>
      <c r="I2195" s="32">
        <f t="shared" si="145"/>
        <v>21.05263157894737</v>
      </c>
      <c r="K2195" s="25" t="s">
        <v>378</v>
      </c>
      <c r="M2195" s="2">
        <v>475</v>
      </c>
    </row>
    <row r="2196" spans="1:13" s="83" customFormat="1" ht="12.75">
      <c r="A2196" s="21"/>
      <c r="B2196" s="299">
        <f>SUM(B2190:B2195)</f>
        <v>95000</v>
      </c>
      <c r="C2196" s="21"/>
      <c r="D2196" s="21"/>
      <c r="E2196" s="112" t="s">
        <v>389</v>
      </c>
      <c r="F2196" s="256"/>
      <c r="G2196" s="28"/>
      <c r="H2196" s="81"/>
      <c r="I2196" s="82">
        <f t="shared" si="145"/>
        <v>200</v>
      </c>
      <c r="M2196" s="2">
        <v>475</v>
      </c>
    </row>
    <row r="2197" spans="2:13" ht="12.75">
      <c r="B2197" s="191"/>
      <c r="H2197" s="7">
        <f>H2196-B2197</f>
        <v>0</v>
      </c>
      <c r="I2197" s="32">
        <f t="shared" si="145"/>
        <v>0</v>
      </c>
      <c r="K2197" s="25"/>
      <c r="M2197" s="2">
        <v>475</v>
      </c>
    </row>
    <row r="2198" spans="2:13" ht="12.75">
      <c r="B2198" s="191"/>
      <c r="H2198" s="7">
        <f>H2197-B2198</f>
        <v>0</v>
      </c>
      <c r="I2198" s="32">
        <f t="shared" si="145"/>
        <v>0</v>
      </c>
      <c r="K2198" s="25"/>
      <c r="M2198" s="2">
        <v>475</v>
      </c>
    </row>
    <row r="2199" spans="2:13" ht="12.75">
      <c r="B2199" s="191">
        <v>5000</v>
      </c>
      <c r="C2199" s="113" t="s">
        <v>383</v>
      </c>
      <c r="D2199" s="107" t="s">
        <v>304</v>
      </c>
      <c r="E2199" s="108" t="s">
        <v>392</v>
      </c>
      <c r="F2199" s="110" t="s">
        <v>377</v>
      </c>
      <c r="G2199" s="109" t="s">
        <v>49</v>
      </c>
      <c r="H2199" s="7">
        <f>H2198-B2199</f>
        <v>-5000</v>
      </c>
      <c r="I2199" s="32">
        <f t="shared" si="145"/>
        <v>10.526315789473685</v>
      </c>
      <c r="K2199" s="25" t="s">
        <v>378</v>
      </c>
      <c r="M2199" s="2">
        <v>475</v>
      </c>
    </row>
    <row r="2200" spans="1:13" s="83" customFormat="1" ht="12.75">
      <c r="A2200" s="21"/>
      <c r="B2200" s="299">
        <f>SUM(B2199)</f>
        <v>5000</v>
      </c>
      <c r="C2200" s="21"/>
      <c r="D2200" s="21"/>
      <c r="E2200" s="112" t="s">
        <v>392</v>
      </c>
      <c r="F2200" s="256"/>
      <c r="G2200" s="28"/>
      <c r="H2200" s="81"/>
      <c r="I2200" s="82">
        <f t="shared" si="145"/>
        <v>10.526315789473685</v>
      </c>
      <c r="M2200" s="2">
        <v>475</v>
      </c>
    </row>
    <row r="2201" spans="2:13" ht="12.75">
      <c r="B2201" s="191"/>
      <c r="H2201" s="7">
        <f>H2200-B2201</f>
        <v>0</v>
      </c>
      <c r="I2201" s="32">
        <f t="shared" si="145"/>
        <v>0</v>
      </c>
      <c r="K2201" s="25"/>
      <c r="M2201" s="2">
        <v>475</v>
      </c>
    </row>
    <row r="2202" spans="2:13" ht="12.75">
      <c r="B2202" s="191"/>
      <c r="H2202" s="7">
        <f>H2201-B2202</f>
        <v>0</v>
      </c>
      <c r="I2202" s="32">
        <f t="shared" si="145"/>
        <v>0</v>
      </c>
      <c r="K2202" s="25"/>
      <c r="M2202" s="2">
        <v>475</v>
      </c>
    </row>
    <row r="2203" spans="2:13" ht="12.75">
      <c r="B2203" s="191"/>
      <c r="H2203" s="7">
        <f>H2202-B2203</f>
        <v>0</v>
      </c>
      <c r="I2203" s="32">
        <f t="shared" si="145"/>
        <v>0</v>
      </c>
      <c r="K2203" s="25"/>
      <c r="M2203" s="2">
        <v>475</v>
      </c>
    </row>
    <row r="2204" spans="1:13" s="83" customFormat="1" ht="12.75">
      <c r="A2204" s="21"/>
      <c r="B2204" s="300">
        <f>B2208</f>
        <v>5000</v>
      </c>
      <c r="C2204" s="105" t="s">
        <v>393</v>
      </c>
      <c r="D2204" s="21"/>
      <c r="E2204" s="21"/>
      <c r="F2204" s="256"/>
      <c r="G2204" s="28"/>
      <c r="H2204" s="81">
        <f>H2203-B2204</f>
        <v>-5000</v>
      </c>
      <c r="I2204" s="82">
        <f t="shared" si="145"/>
        <v>10.526315789473685</v>
      </c>
      <c r="M2204" s="2">
        <v>475</v>
      </c>
    </row>
    <row r="2205" spans="2:13" ht="12.75">
      <c r="B2205" s="191"/>
      <c r="H2205" s="7">
        <v>0</v>
      </c>
      <c r="I2205" s="32">
        <f t="shared" si="145"/>
        <v>0</v>
      </c>
      <c r="K2205" s="25"/>
      <c r="M2205" s="2">
        <v>475</v>
      </c>
    </row>
    <row r="2206" spans="2:13" ht="12.75">
      <c r="B2206" s="191"/>
      <c r="H2206" s="7">
        <f>H2205-B2206</f>
        <v>0</v>
      </c>
      <c r="I2206" s="32">
        <f t="shared" si="145"/>
        <v>0</v>
      </c>
      <c r="K2206" s="25"/>
      <c r="M2206" s="2">
        <v>475</v>
      </c>
    </row>
    <row r="2207" spans="2:13" ht="12.75">
      <c r="B2207" s="191">
        <v>5000</v>
      </c>
      <c r="C2207" s="1" t="s">
        <v>394</v>
      </c>
      <c r="D2207" s="1" t="s">
        <v>304</v>
      </c>
      <c r="E2207" s="1" t="s">
        <v>395</v>
      </c>
      <c r="F2207" s="78" t="s">
        <v>377</v>
      </c>
      <c r="G2207" s="37" t="s">
        <v>198</v>
      </c>
      <c r="H2207" s="7">
        <f>H2206-B2207</f>
        <v>-5000</v>
      </c>
      <c r="I2207" s="32">
        <f t="shared" si="145"/>
        <v>10.526315789473685</v>
      </c>
      <c r="K2207" s="25" t="s">
        <v>378</v>
      </c>
      <c r="M2207" s="2">
        <v>475</v>
      </c>
    </row>
    <row r="2208" spans="1:13" s="83" customFormat="1" ht="12.75">
      <c r="A2208" s="21"/>
      <c r="B2208" s="299">
        <f>SUM(B2207)</f>
        <v>5000</v>
      </c>
      <c r="C2208" s="21"/>
      <c r="D2208" s="21"/>
      <c r="E2208" s="21" t="s">
        <v>395</v>
      </c>
      <c r="F2208" s="256"/>
      <c r="G2208" s="28"/>
      <c r="H2208" s="81"/>
      <c r="I2208" s="82">
        <f t="shared" si="145"/>
        <v>10.526315789473685</v>
      </c>
      <c r="M2208" s="2">
        <v>475</v>
      </c>
    </row>
    <row r="2209" spans="8:13" ht="12.75">
      <c r="H2209" s="7">
        <f aca="true" t="shared" si="147" ref="H2209:H2225">H2208-B2209</f>
        <v>0</v>
      </c>
      <c r="I2209" s="32">
        <f t="shared" si="145"/>
        <v>0</v>
      </c>
      <c r="M2209" s="2">
        <v>475</v>
      </c>
    </row>
    <row r="2210" spans="8:13" ht="12.75">
      <c r="H2210" s="7">
        <f t="shared" si="147"/>
        <v>0</v>
      </c>
      <c r="I2210" s="32">
        <f t="shared" si="145"/>
        <v>0</v>
      </c>
      <c r="M2210" s="2">
        <v>475</v>
      </c>
    </row>
    <row r="2211" spans="8:13" ht="12.75">
      <c r="H2211" s="7">
        <f t="shared" si="147"/>
        <v>0</v>
      </c>
      <c r="I2211" s="32">
        <f t="shared" si="145"/>
        <v>0</v>
      </c>
      <c r="M2211" s="2">
        <v>475</v>
      </c>
    </row>
    <row r="2212" spans="2:13" ht="12.75">
      <c r="B2212" s="281">
        <v>510</v>
      </c>
      <c r="C2212" s="22" t="s">
        <v>396</v>
      </c>
      <c r="D2212" s="22" t="s">
        <v>304</v>
      </c>
      <c r="E2212" s="1" t="s">
        <v>263</v>
      </c>
      <c r="F2212" s="78" t="s">
        <v>397</v>
      </c>
      <c r="G2212" s="37" t="s">
        <v>37</v>
      </c>
      <c r="H2212" s="7">
        <f t="shared" si="147"/>
        <v>-510</v>
      </c>
      <c r="I2212" s="32">
        <f t="shared" si="145"/>
        <v>1.0736842105263158</v>
      </c>
      <c r="K2212" t="s">
        <v>351</v>
      </c>
      <c r="M2212" s="2">
        <v>475</v>
      </c>
    </row>
    <row r="2213" spans="2:13" ht="12.75">
      <c r="B2213" s="281">
        <v>1200</v>
      </c>
      <c r="C2213" s="22" t="s">
        <v>398</v>
      </c>
      <c r="D2213" s="22" t="s">
        <v>304</v>
      </c>
      <c r="E2213" s="1" t="s">
        <v>263</v>
      </c>
      <c r="F2213" s="78" t="s">
        <v>397</v>
      </c>
      <c r="G2213" s="37" t="s">
        <v>37</v>
      </c>
      <c r="H2213" s="7">
        <f t="shared" si="147"/>
        <v>-1710</v>
      </c>
      <c r="I2213" s="32">
        <f t="shared" si="145"/>
        <v>2.526315789473684</v>
      </c>
      <c r="K2213" t="s">
        <v>351</v>
      </c>
      <c r="M2213" s="2">
        <v>475</v>
      </c>
    </row>
    <row r="2214" spans="2:13" ht="12.75">
      <c r="B2214" s="281">
        <v>3000</v>
      </c>
      <c r="C2214" s="22" t="s">
        <v>399</v>
      </c>
      <c r="D2214" s="22" t="s">
        <v>304</v>
      </c>
      <c r="E2214" s="1" t="s">
        <v>263</v>
      </c>
      <c r="F2214" s="78" t="s">
        <v>400</v>
      </c>
      <c r="G2214" s="37" t="s">
        <v>37</v>
      </c>
      <c r="H2214" s="7">
        <f t="shared" si="147"/>
        <v>-4710</v>
      </c>
      <c r="I2214" s="32">
        <f t="shared" si="145"/>
        <v>6.315789473684211</v>
      </c>
      <c r="K2214" t="s">
        <v>351</v>
      </c>
      <c r="M2214" s="2">
        <v>475</v>
      </c>
    </row>
    <row r="2215" spans="2:13" ht="12.75">
      <c r="B2215" s="281">
        <v>2500</v>
      </c>
      <c r="C2215" s="1" t="s">
        <v>401</v>
      </c>
      <c r="D2215" s="22" t="s">
        <v>304</v>
      </c>
      <c r="E2215" s="1" t="s">
        <v>263</v>
      </c>
      <c r="F2215" s="78" t="s">
        <v>402</v>
      </c>
      <c r="G2215" s="37" t="s">
        <v>41</v>
      </c>
      <c r="H2215" s="7">
        <f t="shared" si="147"/>
        <v>-7210</v>
      </c>
      <c r="I2215" s="32">
        <f t="shared" si="145"/>
        <v>5.2631578947368425</v>
      </c>
      <c r="K2215" t="s">
        <v>351</v>
      </c>
      <c r="M2215" s="2">
        <v>475</v>
      </c>
    </row>
    <row r="2216" spans="2:13" ht="12.75">
      <c r="B2216" s="281">
        <v>1000</v>
      </c>
      <c r="C2216" s="1" t="s">
        <v>403</v>
      </c>
      <c r="D2216" s="22" t="s">
        <v>304</v>
      </c>
      <c r="E2216" s="1" t="s">
        <v>263</v>
      </c>
      <c r="F2216" s="78" t="s">
        <v>402</v>
      </c>
      <c r="G2216" s="37" t="s">
        <v>41</v>
      </c>
      <c r="H2216" s="7">
        <f t="shared" si="147"/>
        <v>-8210</v>
      </c>
      <c r="I2216" s="32">
        <f t="shared" si="145"/>
        <v>2.1052631578947367</v>
      </c>
      <c r="K2216" t="s">
        <v>351</v>
      </c>
      <c r="M2216" s="2">
        <v>475</v>
      </c>
    </row>
    <row r="2217" spans="2:13" ht="12.75">
      <c r="B2217" s="282">
        <v>7200</v>
      </c>
      <c r="C2217" s="48" t="s">
        <v>404</v>
      </c>
      <c r="D2217" s="22" t="s">
        <v>304</v>
      </c>
      <c r="E2217" s="48" t="s">
        <v>263</v>
      </c>
      <c r="F2217" s="78" t="s">
        <v>405</v>
      </c>
      <c r="G2217" s="37" t="s">
        <v>43</v>
      </c>
      <c r="H2217" s="7">
        <f t="shared" si="147"/>
        <v>-15410</v>
      </c>
      <c r="I2217" s="32">
        <f t="shared" si="145"/>
        <v>15.157894736842104</v>
      </c>
      <c r="J2217" s="47"/>
      <c r="K2217" t="s">
        <v>351</v>
      </c>
      <c r="L2217" s="47"/>
      <c r="M2217" s="2">
        <v>475</v>
      </c>
    </row>
    <row r="2218" spans="2:13" ht="12.75">
      <c r="B2218" s="281">
        <v>7600</v>
      </c>
      <c r="C2218" s="48" t="s">
        <v>406</v>
      </c>
      <c r="D2218" s="22" t="s">
        <v>304</v>
      </c>
      <c r="E2218" s="1" t="s">
        <v>263</v>
      </c>
      <c r="F2218" s="78" t="s">
        <v>407</v>
      </c>
      <c r="G2218" s="37" t="s">
        <v>58</v>
      </c>
      <c r="H2218" s="7">
        <f t="shared" si="147"/>
        <v>-23010</v>
      </c>
      <c r="I2218" s="32">
        <f t="shared" si="145"/>
        <v>16</v>
      </c>
      <c r="K2218" t="s">
        <v>351</v>
      </c>
      <c r="M2218" s="2">
        <v>475</v>
      </c>
    </row>
    <row r="2219" spans="2:13" ht="12.75">
      <c r="B2219" s="281">
        <v>4400</v>
      </c>
      <c r="C2219" s="48" t="s">
        <v>410</v>
      </c>
      <c r="D2219" s="1" t="s">
        <v>304</v>
      </c>
      <c r="E2219" s="1" t="s">
        <v>263</v>
      </c>
      <c r="F2219" s="78" t="s">
        <v>411</v>
      </c>
      <c r="G2219" s="37" t="s">
        <v>70</v>
      </c>
      <c r="H2219" s="7">
        <f t="shared" si="147"/>
        <v>-27410</v>
      </c>
      <c r="I2219" s="32">
        <f t="shared" si="145"/>
        <v>9.263157894736842</v>
      </c>
      <c r="K2219" t="s">
        <v>351</v>
      </c>
      <c r="M2219" s="2">
        <v>475</v>
      </c>
    </row>
    <row r="2220" spans="2:13" ht="12.75">
      <c r="B2220" s="281">
        <v>7600</v>
      </c>
      <c r="C2220" s="48" t="s">
        <v>406</v>
      </c>
      <c r="D2220" s="1" t="s">
        <v>304</v>
      </c>
      <c r="E2220" s="1" t="s">
        <v>263</v>
      </c>
      <c r="F2220" s="78" t="s">
        <v>412</v>
      </c>
      <c r="G2220" s="37" t="s">
        <v>84</v>
      </c>
      <c r="H2220" s="7">
        <f t="shared" si="147"/>
        <v>-35010</v>
      </c>
      <c r="I2220" s="32">
        <f t="shared" si="145"/>
        <v>16</v>
      </c>
      <c r="K2220" t="s">
        <v>351</v>
      </c>
      <c r="M2220" s="2">
        <v>475</v>
      </c>
    </row>
    <row r="2221" spans="2:13" ht="12.75">
      <c r="B2221" s="281">
        <v>11000</v>
      </c>
      <c r="C2221" s="22" t="s">
        <v>692</v>
      </c>
      <c r="D2221" s="22" t="s">
        <v>304</v>
      </c>
      <c r="E2221" s="1" t="s">
        <v>263</v>
      </c>
      <c r="F2221" s="78" t="s">
        <v>413</v>
      </c>
      <c r="G2221" s="37" t="s">
        <v>39</v>
      </c>
      <c r="H2221" s="7">
        <f t="shared" si="147"/>
        <v>-46010</v>
      </c>
      <c r="I2221" s="32">
        <f t="shared" si="145"/>
        <v>23.157894736842106</v>
      </c>
      <c r="K2221" t="s">
        <v>329</v>
      </c>
      <c r="M2221" s="2">
        <v>475</v>
      </c>
    </row>
    <row r="2222" spans="2:13" ht="12.75">
      <c r="B2222" s="281">
        <v>4000</v>
      </c>
      <c r="C2222" s="1" t="s">
        <v>415</v>
      </c>
      <c r="D2222" s="22" t="s">
        <v>304</v>
      </c>
      <c r="E2222" s="1" t="s">
        <v>263</v>
      </c>
      <c r="F2222" s="78" t="s">
        <v>416</v>
      </c>
      <c r="G2222" s="37" t="s">
        <v>39</v>
      </c>
      <c r="H2222" s="7">
        <f t="shared" si="147"/>
        <v>-50010</v>
      </c>
      <c r="I2222" s="32">
        <f t="shared" si="145"/>
        <v>8.421052631578947</v>
      </c>
      <c r="K2222" t="s">
        <v>329</v>
      </c>
      <c r="M2222" s="2">
        <v>475</v>
      </c>
    </row>
    <row r="2223" spans="2:13" ht="12.75">
      <c r="B2223" s="281">
        <v>500</v>
      </c>
      <c r="C2223" s="1" t="s">
        <v>417</v>
      </c>
      <c r="D2223" s="22" t="s">
        <v>304</v>
      </c>
      <c r="E2223" s="1" t="s">
        <v>263</v>
      </c>
      <c r="F2223" s="78" t="s">
        <v>418</v>
      </c>
      <c r="G2223" s="37" t="s">
        <v>49</v>
      </c>
      <c r="H2223" s="7">
        <f t="shared" si="147"/>
        <v>-50510</v>
      </c>
      <c r="I2223" s="32">
        <f t="shared" si="145"/>
        <v>1.0526315789473684</v>
      </c>
      <c r="K2223" t="s">
        <v>329</v>
      </c>
      <c r="M2223" s="2">
        <v>475</v>
      </c>
    </row>
    <row r="2224" spans="2:13" ht="12.75">
      <c r="B2224" s="281">
        <v>40000</v>
      </c>
      <c r="C2224" s="22" t="s">
        <v>419</v>
      </c>
      <c r="D2224" s="22" t="s">
        <v>420</v>
      </c>
      <c r="E2224" s="1" t="s">
        <v>263</v>
      </c>
      <c r="F2224" s="78" t="s">
        <v>376</v>
      </c>
      <c r="G2224" s="37" t="s">
        <v>54</v>
      </c>
      <c r="H2224" s="7">
        <f t="shared" si="147"/>
        <v>-90510</v>
      </c>
      <c r="I2224" s="32">
        <f t="shared" si="145"/>
        <v>84.21052631578948</v>
      </c>
      <c r="K2224" t="s">
        <v>329</v>
      </c>
      <c r="M2224" s="2">
        <v>475</v>
      </c>
    </row>
    <row r="2225" spans="2:13" ht="12.75">
      <c r="B2225" s="281">
        <v>700</v>
      </c>
      <c r="C2225" s="22" t="s">
        <v>421</v>
      </c>
      <c r="D2225" s="1" t="s">
        <v>304</v>
      </c>
      <c r="E2225" s="1" t="s">
        <v>263</v>
      </c>
      <c r="F2225" s="78" t="s">
        <v>422</v>
      </c>
      <c r="G2225" s="37" t="s">
        <v>70</v>
      </c>
      <c r="H2225" s="7">
        <f t="shared" si="147"/>
        <v>-91210</v>
      </c>
      <c r="I2225" s="32">
        <f t="shared" si="145"/>
        <v>1.4736842105263157</v>
      </c>
      <c r="K2225" t="s">
        <v>329</v>
      </c>
      <c r="M2225" s="2">
        <v>475</v>
      </c>
    </row>
    <row r="2226" spans="1:13" s="83" customFormat="1" ht="12.75">
      <c r="A2226" s="21"/>
      <c r="B2226" s="283">
        <f>SUM(B2212:B2225)</f>
        <v>91210</v>
      </c>
      <c r="C2226" s="21"/>
      <c r="D2226" s="21"/>
      <c r="E2226" s="21" t="s">
        <v>263</v>
      </c>
      <c r="F2226" s="256"/>
      <c r="G2226" s="28"/>
      <c r="H2226" s="81">
        <v>0</v>
      </c>
      <c r="I2226" s="82">
        <f t="shared" si="145"/>
        <v>192.02105263157895</v>
      </c>
      <c r="M2226" s="2">
        <v>475</v>
      </c>
    </row>
    <row r="2227" spans="8:13" ht="12.75">
      <c r="H2227" s="7">
        <f>H2226-B2227</f>
        <v>0</v>
      </c>
      <c r="I2227" s="32">
        <f t="shared" si="145"/>
        <v>0</v>
      </c>
      <c r="M2227" s="2">
        <v>475</v>
      </c>
    </row>
    <row r="2228" spans="8:13" ht="12.75">
      <c r="H2228" s="7">
        <f>H2227-B2228</f>
        <v>0</v>
      </c>
      <c r="I2228" s="32">
        <f t="shared" si="145"/>
        <v>0</v>
      </c>
      <c r="M2228" s="2">
        <v>475</v>
      </c>
    </row>
    <row r="2229" spans="2:13" ht="12.75">
      <c r="B2229" s="227">
        <v>180400</v>
      </c>
      <c r="C2229" s="1" t="s">
        <v>425</v>
      </c>
      <c r="D2229" s="1" t="s">
        <v>304</v>
      </c>
      <c r="E2229" s="1" t="s">
        <v>426</v>
      </c>
      <c r="F2229" s="78" t="s">
        <v>427</v>
      </c>
      <c r="G2229" s="37" t="s">
        <v>103</v>
      </c>
      <c r="H2229" s="7">
        <f>H2228-B2229</f>
        <v>-180400</v>
      </c>
      <c r="I2229" s="32">
        <f t="shared" si="145"/>
        <v>379.7894736842105</v>
      </c>
      <c r="K2229" t="s">
        <v>428</v>
      </c>
      <c r="M2229" s="2">
        <v>475</v>
      </c>
    </row>
    <row r="2230" spans="2:13" ht="12.75">
      <c r="B2230" s="227">
        <v>89184</v>
      </c>
      <c r="C2230" s="1" t="s">
        <v>429</v>
      </c>
      <c r="D2230" s="1" t="s">
        <v>304</v>
      </c>
      <c r="E2230" s="1" t="s">
        <v>426</v>
      </c>
      <c r="F2230" s="78" t="s">
        <v>430</v>
      </c>
      <c r="G2230" s="37" t="s">
        <v>103</v>
      </c>
      <c r="H2230" s="7">
        <f>H2229-B2230</f>
        <v>-269584</v>
      </c>
      <c r="I2230" s="32">
        <f t="shared" si="145"/>
        <v>187.75578947368422</v>
      </c>
      <c r="K2230" t="s">
        <v>428</v>
      </c>
      <c r="M2230" s="2">
        <v>475</v>
      </c>
    </row>
    <row r="2231" spans="1:13" s="83" customFormat="1" ht="12.75">
      <c r="A2231" s="21"/>
      <c r="B2231" s="233">
        <f>SUM(B2229:B2230)</f>
        <v>269584</v>
      </c>
      <c r="C2231" s="21"/>
      <c r="D2231" s="21"/>
      <c r="E2231" s="21" t="s">
        <v>426</v>
      </c>
      <c r="F2231" s="256"/>
      <c r="G2231" s="28"/>
      <c r="H2231" s="81">
        <v>0</v>
      </c>
      <c r="I2231" s="82">
        <f t="shared" si="145"/>
        <v>567.5452631578947</v>
      </c>
      <c r="M2231" s="2">
        <v>475</v>
      </c>
    </row>
    <row r="2232" spans="2:13" ht="12.75">
      <c r="B2232" s="223"/>
      <c r="H2232" s="7">
        <f aca="true" t="shared" si="148" ref="H2232:H2239">H2231-B2232</f>
        <v>0</v>
      </c>
      <c r="I2232" s="32">
        <f t="shared" si="145"/>
        <v>0</v>
      </c>
      <c r="M2232" s="2">
        <v>475</v>
      </c>
    </row>
    <row r="2233" spans="2:13" ht="12.75">
      <c r="B2233" s="223"/>
      <c r="H2233" s="7">
        <f t="shared" si="148"/>
        <v>0</v>
      </c>
      <c r="I2233" s="32">
        <f t="shared" si="145"/>
        <v>0</v>
      </c>
      <c r="M2233" s="2">
        <v>475</v>
      </c>
    </row>
    <row r="2234" spans="1:13" s="25" customFormat="1" ht="12.75">
      <c r="A2234" s="22"/>
      <c r="B2234" s="303">
        <v>180000</v>
      </c>
      <c r="C2234" s="1" t="s">
        <v>431</v>
      </c>
      <c r="D2234" s="1" t="s">
        <v>20</v>
      </c>
      <c r="E2234" s="1"/>
      <c r="F2234" s="125" t="s">
        <v>298</v>
      </c>
      <c r="G2234" s="40" t="s">
        <v>432</v>
      </c>
      <c r="H2234" s="7">
        <f t="shared" si="148"/>
        <v>-180000</v>
      </c>
      <c r="I2234" s="32">
        <f t="shared" si="145"/>
        <v>378.94736842105266</v>
      </c>
      <c r="J2234"/>
      <c r="K2234"/>
      <c r="L2234"/>
      <c r="M2234" s="2">
        <v>475</v>
      </c>
    </row>
    <row r="2235" spans="1:14" ht="12.75">
      <c r="A2235" s="22"/>
      <c r="B2235" s="303">
        <v>80000</v>
      </c>
      <c r="C2235" s="22" t="s">
        <v>433</v>
      </c>
      <c r="D2235" s="1" t="s">
        <v>20</v>
      </c>
      <c r="E2235" s="22"/>
      <c r="F2235" s="164" t="s">
        <v>298</v>
      </c>
      <c r="G2235" s="40" t="s">
        <v>432</v>
      </c>
      <c r="H2235" s="7">
        <f t="shared" si="148"/>
        <v>-260000</v>
      </c>
      <c r="I2235" s="32">
        <f t="shared" si="145"/>
        <v>168.42105263157896</v>
      </c>
      <c r="J2235" s="25"/>
      <c r="K2235" s="25"/>
      <c r="L2235" s="25"/>
      <c r="M2235" s="2">
        <v>475</v>
      </c>
      <c r="N2235" s="49">
        <v>500</v>
      </c>
    </row>
    <row r="2236" spans="1:13" ht="12.75">
      <c r="A2236" s="54"/>
      <c r="B2236" s="304">
        <v>150000</v>
      </c>
      <c r="C2236" s="1" t="s">
        <v>351</v>
      </c>
      <c r="D2236" s="1" t="s">
        <v>20</v>
      </c>
      <c r="F2236" s="125" t="s">
        <v>298</v>
      </c>
      <c r="G2236" s="40" t="s">
        <v>432</v>
      </c>
      <c r="H2236" s="7">
        <f t="shared" si="148"/>
        <v>-410000</v>
      </c>
      <c r="I2236" s="32">
        <f t="shared" si="145"/>
        <v>315.7894736842105</v>
      </c>
      <c r="M2236" s="2">
        <v>475</v>
      </c>
    </row>
    <row r="2237" spans="1:13" ht="12.75">
      <c r="A2237" s="22"/>
      <c r="B2237" s="227">
        <v>19425</v>
      </c>
      <c r="C2237" s="1" t="s">
        <v>351</v>
      </c>
      <c r="D2237" s="1" t="s">
        <v>20</v>
      </c>
      <c r="E2237" s="1" t="s">
        <v>299</v>
      </c>
      <c r="F2237" s="125"/>
      <c r="G2237" s="40" t="s">
        <v>432</v>
      </c>
      <c r="H2237" s="7">
        <f t="shared" si="148"/>
        <v>-429425</v>
      </c>
      <c r="I2237" s="32">
        <f t="shared" si="145"/>
        <v>40.89473684210526</v>
      </c>
      <c r="M2237" s="2">
        <v>475</v>
      </c>
    </row>
    <row r="2238" spans="1:13" ht="12.75">
      <c r="A2238" s="54"/>
      <c r="B2238" s="304">
        <v>170000</v>
      </c>
      <c r="C2238" s="1" t="s">
        <v>329</v>
      </c>
      <c r="D2238" s="1" t="s">
        <v>20</v>
      </c>
      <c r="F2238" s="125" t="s">
        <v>298</v>
      </c>
      <c r="G2238" s="40" t="s">
        <v>432</v>
      </c>
      <c r="H2238" s="7">
        <f t="shared" si="148"/>
        <v>-599425</v>
      </c>
      <c r="I2238" s="32">
        <f t="shared" si="145"/>
        <v>357.89473684210526</v>
      </c>
      <c r="M2238" s="2">
        <v>475</v>
      </c>
    </row>
    <row r="2239" spans="1:13" ht="12.75">
      <c r="A2239" s="54"/>
      <c r="B2239" s="304">
        <v>22015</v>
      </c>
      <c r="C2239" s="1" t="s">
        <v>329</v>
      </c>
      <c r="D2239" s="1" t="s">
        <v>20</v>
      </c>
      <c r="E2239" s="1" t="s">
        <v>299</v>
      </c>
      <c r="F2239" s="125"/>
      <c r="G2239" s="40" t="s">
        <v>432</v>
      </c>
      <c r="H2239" s="7">
        <f t="shared" si="148"/>
        <v>-621440</v>
      </c>
      <c r="I2239" s="32">
        <f t="shared" si="145"/>
        <v>46.34736842105263</v>
      </c>
      <c r="M2239" s="2">
        <v>475</v>
      </c>
    </row>
    <row r="2240" spans="1:13" ht="12.75">
      <c r="A2240" s="21"/>
      <c r="B2240" s="233">
        <f>SUM(B2234:B2239)</f>
        <v>621440</v>
      </c>
      <c r="C2240" s="21" t="s">
        <v>434</v>
      </c>
      <c r="D2240" s="21"/>
      <c r="E2240" s="21"/>
      <c r="F2240" s="179"/>
      <c r="G2240" s="28"/>
      <c r="H2240" s="116">
        <v>0</v>
      </c>
      <c r="I2240" s="82">
        <f t="shared" si="145"/>
        <v>1308.2947368421053</v>
      </c>
      <c r="J2240" s="83"/>
      <c r="K2240" s="83"/>
      <c r="L2240" s="83"/>
      <c r="M2240" s="2">
        <v>475</v>
      </c>
    </row>
    <row r="2241" spans="8:13" ht="12.75">
      <c r="H2241" s="7">
        <f>H2240-B2241</f>
        <v>0</v>
      </c>
      <c r="I2241" s="32">
        <f t="shared" si="145"/>
        <v>0</v>
      </c>
      <c r="M2241" s="2">
        <v>475</v>
      </c>
    </row>
    <row r="2242" spans="8:13" ht="12.75">
      <c r="H2242" s="7">
        <f>H2241-B2242</f>
        <v>0</v>
      </c>
      <c r="I2242" s="32">
        <f t="shared" si="145"/>
        <v>0</v>
      </c>
      <c r="M2242" s="2">
        <v>475</v>
      </c>
    </row>
    <row r="2243" spans="8:13" ht="12.75">
      <c r="H2243" s="7">
        <f>H2242-B2243</f>
        <v>0</v>
      </c>
      <c r="I2243" s="32">
        <f t="shared" si="145"/>
        <v>0</v>
      </c>
      <c r="M2243" s="2">
        <v>475</v>
      </c>
    </row>
    <row r="2244" spans="8:13" ht="12.75">
      <c r="H2244" s="7">
        <f>H2243-B2244</f>
        <v>0</v>
      </c>
      <c r="I2244" s="32">
        <f aca="true" t="shared" si="149" ref="I2244:I2307">+B2244/M2244</f>
        <v>0</v>
      </c>
      <c r="M2244" s="2">
        <v>475</v>
      </c>
    </row>
    <row r="2245" spans="1:13" ht="13.5" thickBot="1">
      <c r="A2245" s="70"/>
      <c r="B2245" s="297">
        <f>+B2255+B2270+B2298+B2302</f>
        <v>233500</v>
      </c>
      <c r="C2245" s="70"/>
      <c r="D2245" s="76" t="s">
        <v>21</v>
      </c>
      <c r="E2245" s="67"/>
      <c r="F2245" s="122"/>
      <c r="G2245" s="71"/>
      <c r="H2245" s="117">
        <f>H2244-B2245</f>
        <v>-233500</v>
      </c>
      <c r="I2245" s="118">
        <f t="shared" si="149"/>
        <v>491.57894736842104</v>
      </c>
      <c r="J2245" s="74"/>
      <c r="K2245" s="74"/>
      <c r="L2245" s="74"/>
      <c r="M2245" s="2">
        <v>475</v>
      </c>
    </row>
    <row r="2246" spans="1:13" s="25" customFormat="1" ht="12.75">
      <c r="A2246" s="22"/>
      <c r="B2246" s="298"/>
      <c r="C2246" s="22"/>
      <c r="D2246" s="22"/>
      <c r="E2246" s="22"/>
      <c r="F2246" s="78"/>
      <c r="G2246" s="40"/>
      <c r="H2246" s="7">
        <v>0</v>
      </c>
      <c r="I2246" s="32">
        <f t="shared" si="149"/>
        <v>0</v>
      </c>
      <c r="M2246" s="2">
        <v>475</v>
      </c>
    </row>
    <row r="2247" spans="2:13" ht="12.75">
      <c r="B2247" s="191"/>
      <c r="C2247" s="22"/>
      <c r="D2247" s="22"/>
      <c r="H2247" s="7">
        <f aca="true" t="shared" si="150" ref="H2247:H2254">H2246-B2247</f>
        <v>0</v>
      </c>
      <c r="I2247" s="32">
        <f t="shared" si="149"/>
        <v>0</v>
      </c>
      <c r="M2247" s="2">
        <v>475</v>
      </c>
    </row>
    <row r="2248" spans="2:13" ht="12.75">
      <c r="B2248" s="191">
        <v>3000</v>
      </c>
      <c r="C2248" s="22" t="s">
        <v>435</v>
      </c>
      <c r="D2248" s="22" t="s">
        <v>436</v>
      </c>
      <c r="E2248" s="1" t="s">
        <v>437</v>
      </c>
      <c r="F2248" s="78" t="s">
        <v>438</v>
      </c>
      <c r="G2248" s="37" t="s">
        <v>37</v>
      </c>
      <c r="H2248" s="7">
        <f t="shared" si="150"/>
        <v>-3000</v>
      </c>
      <c r="I2248" s="32">
        <f t="shared" si="149"/>
        <v>6.315789473684211</v>
      </c>
      <c r="K2248" t="s">
        <v>33</v>
      </c>
      <c r="M2248" s="2">
        <v>475</v>
      </c>
    </row>
    <row r="2249" spans="2:13" ht="12.75">
      <c r="B2249" s="191">
        <v>2500</v>
      </c>
      <c r="C2249" s="22" t="s">
        <v>435</v>
      </c>
      <c r="D2249" s="22" t="s">
        <v>436</v>
      </c>
      <c r="E2249" s="1" t="s">
        <v>437</v>
      </c>
      <c r="F2249" s="78" t="s">
        <v>439</v>
      </c>
      <c r="G2249" s="37" t="s">
        <v>39</v>
      </c>
      <c r="H2249" s="7">
        <f t="shared" si="150"/>
        <v>-5500</v>
      </c>
      <c r="I2249" s="32">
        <f t="shared" si="149"/>
        <v>5.2631578947368425</v>
      </c>
      <c r="K2249" t="s">
        <v>33</v>
      </c>
      <c r="M2249" s="2">
        <v>475</v>
      </c>
    </row>
    <row r="2250" spans="2:14" ht="12.75">
      <c r="B2250" s="191">
        <v>3000</v>
      </c>
      <c r="C2250" s="22" t="s">
        <v>435</v>
      </c>
      <c r="D2250" s="22" t="s">
        <v>436</v>
      </c>
      <c r="E2250" s="1" t="s">
        <v>437</v>
      </c>
      <c r="F2250" s="78" t="s">
        <v>440</v>
      </c>
      <c r="G2250" s="37" t="s">
        <v>49</v>
      </c>
      <c r="H2250" s="7">
        <f t="shared" si="150"/>
        <v>-8500</v>
      </c>
      <c r="I2250" s="32">
        <f t="shared" si="149"/>
        <v>6.315789473684211</v>
      </c>
      <c r="K2250" t="s">
        <v>33</v>
      </c>
      <c r="M2250" s="2">
        <v>475</v>
      </c>
      <c r="N2250" s="49"/>
    </row>
    <row r="2251" spans="2:13" ht="12.75">
      <c r="B2251" s="191">
        <v>2500</v>
      </c>
      <c r="C2251" s="22" t="s">
        <v>435</v>
      </c>
      <c r="D2251" s="22" t="s">
        <v>436</v>
      </c>
      <c r="E2251" s="1" t="s">
        <v>437</v>
      </c>
      <c r="F2251" s="78" t="s">
        <v>441</v>
      </c>
      <c r="G2251" s="37" t="s">
        <v>49</v>
      </c>
      <c r="H2251" s="7">
        <f t="shared" si="150"/>
        <v>-11000</v>
      </c>
      <c r="I2251" s="32">
        <f t="shared" si="149"/>
        <v>5.2631578947368425</v>
      </c>
      <c r="K2251" t="s">
        <v>33</v>
      </c>
      <c r="M2251" s="2">
        <v>475</v>
      </c>
    </row>
    <row r="2252" spans="2:13" ht="12.75">
      <c r="B2252" s="191">
        <v>8000</v>
      </c>
      <c r="C2252" s="22" t="s">
        <v>435</v>
      </c>
      <c r="D2252" s="22" t="s">
        <v>436</v>
      </c>
      <c r="E2252" s="1" t="s">
        <v>437</v>
      </c>
      <c r="F2252" s="78" t="s">
        <v>442</v>
      </c>
      <c r="G2252" s="37" t="s">
        <v>49</v>
      </c>
      <c r="H2252" s="7">
        <f t="shared" si="150"/>
        <v>-19000</v>
      </c>
      <c r="I2252" s="32">
        <f t="shared" si="149"/>
        <v>16.842105263157894</v>
      </c>
      <c r="K2252" t="s">
        <v>33</v>
      </c>
      <c r="M2252" s="2">
        <v>475</v>
      </c>
    </row>
    <row r="2253" spans="2:13" ht="12.75">
      <c r="B2253" s="191">
        <v>2500</v>
      </c>
      <c r="C2253" s="22" t="s">
        <v>435</v>
      </c>
      <c r="D2253" s="22" t="s">
        <v>436</v>
      </c>
      <c r="E2253" s="1" t="s">
        <v>437</v>
      </c>
      <c r="F2253" s="78" t="s">
        <v>443</v>
      </c>
      <c r="G2253" s="37" t="s">
        <v>54</v>
      </c>
      <c r="H2253" s="7">
        <f t="shared" si="150"/>
        <v>-21500</v>
      </c>
      <c r="I2253" s="32">
        <f t="shared" si="149"/>
        <v>5.2631578947368425</v>
      </c>
      <c r="K2253" t="s">
        <v>33</v>
      </c>
      <c r="M2253" s="2">
        <v>475</v>
      </c>
    </row>
    <row r="2254" spans="2:13" ht="12.75">
      <c r="B2254" s="191">
        <v>3000</v>
      </c>
      <c r="C2254" s="22" t="s">
        <v>435</v>
      </c>
      <c r="D2254" s="1" t="s">
        <v>436</v>
      </c>
      <c r="E2254" s="1" t="s">
        <v>437</v>
      </c>
      <c r="F2254" s="78" t="s">
        <v>444</v>
      </c>
      <c r="G2254" s="37" t="s">
        <v>78</v>
      </c>
      <c r="H2254" s="7">
        <f t="shared" si="150"/>
        <v>-24500</v>
      </c>
      <c r="I2254" s="32">
        <f t="shared" si="149"/>
        <v>6.315789473684211</v>
      </c>
      <c r="K2254" t="s">
        <v>33</v>
      </c>
      <c r="M2254" s="2">
        <v>475</v>
      </c>
    </row>
    <row r="2255" spans="1:13" s="83" customFormat="1" ht="12.75">
      <c r="A2255" s="21"/>
      <c r="B2255" s="299">
        <f>SUM(B2248:B2254)</f>
        <v>24500</v>
      </c>
      <c r="C2255" s="21" t="s">
        <v>33</v>
      </c>
      <c r="D2255" s="21"/>
      <c r="E2255" s="21" t="s">
        <v>437</v>
      </c>
      <c r="F2255" s="256"/>
      <c r="G2255" s="28"/>
      <c r="H2255" s="81">
        <v>0</v>
      </c>
      <c r="I2255" s="82">
        <f t="shared" si="149"/>
        <v>51.578947368421055</v>
      </c>
      <c r="M2255" s="2">
        <v>475</v>
      </c>
    </row>
    <row r="2256" spans="2:13" ht="12.75">
      <c r="B2256" s="191"/>
      <c r="D2256" s="22"/>
      <c r="H2256" s="7">
        <f aca="true" t="shared" si="151" ref="H2256:H2269">H2255-B2256</f>
        <v>0</v>
      </c>
      <c r="I2256" s="32">
        <f t="shared" si="149"/>
        <v>0</v>
      </c>
      <c r="M2256" s="2">
        <v>475</v>
      </c>
    </row>
    <row r="2257" spans="2:13" ht="12.75">
      <c r="B2257" s="191"/>
      <c r="D2257" s="22"/>
      <c r="H2257" s="7">
        <f t="shared" si="151"/>
        <v>0</v>
      </c>
      <c r="I2257" s="32">
        <f t="shared" si="149"/>
        <v>0</v>
      </c>
      <c r="M2257" s="2">
        <v>475</v>
      </c>
    </row>
    <row r="2258" spans="2:13" ht="12.75">
      <c r="B2258" s="191">
        <v>2500</v>
      </c>
      <c r="C2258" s="22" t="s">
        <v>435</v>
      </c>
      <c r="D2258" s="22" t="s">
        <v>436</v>
      </c>
      <c r="E2258" s="1" t="s">
        <v>445</v>
      </c>
      <c r="F2258" s="78" t="s">
        <v>446</v>
      </c>
      <c r="G2258" s="37" t="s">
        <v>39</v>
      </c>
      <c r="H2258" s="7">
        <f t="shared" si="151"/>
        <v>-2500</v>
      </c>
      <c r="I2258" s="32">
        <f t="shared" si="149"/>
        <v>5.2631578947368425</v>
      </c>
      <c r="K2258" t="s">
        <v>33</v>
      </c>
      <c r="M2258" s="2">
        <v>475</v>
      </c>
    </row>
    <row r="2259" spans="2:13" ht="12.75">
      <c r="B2259" s="191">
        <v>2500</v>
      </c>
      <c r="C2259" s="22" t="s">
        <v>435</v>
      </c>
      <c r="D2259" s="22" t="s">
        <v>436</v>
      </c>
      <c r="E2259" s="1" t="s">
        <v>445</v>
      </c>
      <c r="F2259" s="78" t="s">
        <v>447</v>
      </c>
      <c r="G2259" s="37" t="s">
        <v>41</v>
      </c>
      <c r="H2259" s="7">
        <f t="shared" si="151"/>
        <v>-5000</v>
      </c>
      <c r="I2259" s="32">
        <f t="shared" si="149"/>
        <v>5.2631578947368425</v>
      </c>
      <c r="K2259" t="s">
        <v>33</v>
      </c>
      <c r="M2259" s="2">
        <v>475</v>
      </c>
    </row>
    <row r="2260" spans="2:13" ht="12.75">
      <c r="B2260" s="191">
        <v>5000</v>
      </c>
      <c r="C2260" s="22" t="s">
        <v>435</v>
      </c>
      <c r="D2260" s="22" t="s">
        <v>436</v>
      </c>
      <c r="E2260" s="1" t="s">
        <v>445</v>
      </c>
      <c r="F2260" s="78" t="s">
        <v>448</v>
      </c>
      <c r="G2260" s="37" t="s">
        <v>43</v>
      </c>
      <c r="H2260" s="7">
        <f t="shared" si="151"/>
        <v>-10000</v>
      </c>
      <c r="I2260" s="32">
        <f t="shared" si="149"/>
        <v>10.526315789473685</v>
      </c>
      <c r="K2260" t="s">
        <v>33</v>
      </c>
      <c r="M2260" s="2">
        <v>475</v>
      </c>
    </row>
    <row r="2261" spans="2:13" ht="12.75">
      <c r="B2261" s="191">
        <v>2500</v>
      </c>
      <c r="C2261" s="22" t="s">
        <v>435</v>
      </c>
      <c r="D2261" s="22" t="s">
        <v>436</v>
      </c>
      <c r="E2261" s="1" t="s">
        <v>445</v>
      </c>
      <c r="F2261" s="78" t="s">
        <v>449</v>
      </c>
      <c r="G2261" s="37" t="s">
        <v>45</v>
      </c>
      <c r="H2261" s="7">
        <f t="shared" si="151"/>
        <v>-12500</v>
      </c>
      <c r="I2261" s="32">
        <f t="shared" si="149"/>
        <v>5.2631578947368425</v>
      </c>
      <c r="K2261" t="s">
        <v>33</v>
      </c>
      <c r="M2261" s="2">
        <v>475</v>
      </c>
    </row>
    <row r="2262" spans="2:13" ht="12.75">
      <c r="B2262" s="191">
        <v>7500</v>
      </c>
      <c r="C2262" s="22" t="s">
        <v>435</v>
      </c>
      <c r="D2262" s="22" t="s">
        <v>436</v>
      </c>
      <c r="E2262" s="1" t="s">
        <v>445</v>
      </c>
      <c r="F2262" s="78" t="s">
        <v>450</v>
      </c>
      <c r="G2262" s="37" t="s">
        <v>49</v>
      </c>
      <c r="H2262" s="7">
        <f t="shared" si="151"/>
        <v>-20000</v>
      </c>
      <c r="I2262" s="32">
        <f t="shared" si="149"/>
        <v>15.789473684210526</v>
      </c>
      <c r="K2262" t="s">
        <v>33</v>
      </c>
      <c r="M2262" s="2">
        <v>475</v>
      </c>
    </row>
    <row r="2263" spans="2:13" ht="12.75">
      <c r="B2263" s="191">
        <v>7500</v>
      </c>
      <c r="C2263" s="22" t="s">
        <v>435</v>
      </c>
      <c r="D2263" s="22" t="s">
        <v>436</v>
      </c>
      <c r="E2263" s="1" t="s">
        <v>445</v>
      </c>
      <c r="F2263" s="78" t="s">
        <v>451</v>
      </c>
      <c r="G2263" s="37" t="s">
        <v>52</v>
      </c>
      <c r="H2263" s="7">
        <f t="shared" si="151"/>
        <v>-27500</v>
      </c>
      <c r="I2263" s="32">
        <f t="shared" si="149"/>
        <v>15.789473684210526</v>
      </c>
      <c r="K2263" t="s">
        <v>33</v>
      </c>
      <c r="M2263" s="2">
        <v>475</v>
      </c>
    </row>
    <row r="2264" spans="2:13" ht="12.75">
      <c r="B2264" s="191">
        <v>2500</v>
      </c>
      <c r="C2264" s="22" t="s">
        <v>435</v>
      </c>
      <c r="D2264" s="22" t="s">
        <v>436</v>
      </c>
      <c r="E2264" s="1" t="s">
        <v>445</v>
      </c>
      <c r="F2264" s="78" t="s">
        <v>452</v>
      </c>
      <c r="G2264" s="37" t="s">
        <v>54</v>
      </c>
      <c r="H2264" s="7">
        <f t="shared" si="151"/>
        <v>-30000</v>
      </c>
      <c r="I2264" s="32">
        <f t="shared" si="149"/>
        <v>5.2631578947368425</v>
      </c>
      <c r="K2264" t="s">
        <v>33</v>
      </c>
      <c r="M2264" s="2">
        <v>475</v>
      </c>
    </row>
    <row r="2265" spans="2:13" ht="12.75">
      <c r="B2265" s="191">
        <v>2500</v>
      </c>
      <c r="C2265" s="22" t="s">
        <v>435</v>
      </c>
      <c r="D2265" s="22" t="s">
        <v>436</v>
      </c>
      <c r="E2265" s="1" t="s">
        <v>445</v>
      </c>
      <c r="F2265" s="78" t="s">
        <v>453</v>
      </c>
      <c r="G2265" s="37" t="s">
        <v>62</v>
      </c>
      <c r="H2265" s="7">
        <f t="shared" si="151"/>
        <v>-32500</v>
      </c>
      <c r="I2265" s="32">
        <f t="shared" si="149"/>
        <v>5.2631578947368425</v>
      </c>
      <c r="K2265" t="s">
        <v>33</v>
      </c>
      <c r="M2265" s="2">
        <v>475</v>
      </c>
    </row>
    <row r="2266" spans="2:13" ht="12.75">
      <c r="B2266" s="191">
        <v>2500</v>
      </c>
      <c r="C2266" s="22" t="s">
        <v>435</v>
      </c>
      <c r="D2266" s="1" t="s">
        <v>436</v>
      </c>
      <c r="E2266" s="1" t="s">
        <v>445</v>
      </c>
      <c r="F2266" s="78" t="s">
        <v>454</v>
      </c>
      <c r="G2266" s="37" t="s">
        <v>64</v>
      </c>
      <c r="H2266" s="7">
        <f t="shared" si="151"/>
        <v>-35000</v>
      </c>
      <c r="I2266" s="32">
        <f t="shared" si="149"/>
        <v>5.2631578947368425</v>
      </c>
      <c r="K2266" t="s">
        <v>33</v>
      </c>
      <c r="M2266" s="2">
        <v>475</v>
      </c>
    </row>
    <row r="2267" spans="2:13" ht="12.75">
      <c r="B2267" s="191">
        <v>2500</v>
      </c>
      <c r="C2267" s="22" t="s">
        <v>435</v>
      </c>
      <c r="D2267" s="1" t="s">
        <v>436</v>
      </c>
      <c r="E2267" s="1" t="s">
        <v>445</v>
      </c>
      <c r="F2267" s="78" t="s">
        <v>455</v>
      </c>
      <c r="G2267" s="37" t="s">
        <v>66</v>
      </c>
      <c r="H2267" s="7">
        <f t="shared" si="151"/>
        <v>-37500</v>
      </c>
      <c r="I2267" s="32">
        <f t="shared" si="149"/>
        <v>5.2631578947368425</v>
      </c>
      <c r="K2267" t="s">
        <v>33</v>
      </c>
      <c r="M2267" s="2">
        <v>475</v>
      </c>
    </row>
    <row r="2268" spans="2:13" ht="12.75">
      <c r="B2268" s="191">
        <v>2500</v>
      </c>
      <c r="C2268" s="22" t="s">
        <v>435</v>
      </c>
      <c r="D2268" s="1" t="s">
        <v>436</v>
      </c>
      <c r="E2268" s="1" t="s">
        <v>445</v>
      </c>
      <c r="F2268" s="78" t="s">
        <v>456</v>
      </c>
      <c r="G2268" s="37" t="s">
        <v>68</v>
      </c>
      <c r="H2268" s="7">
        <f t="shared" si="151"/>
        <v>-40000</v>
      </c>
      <c r="I2268" s="32">
        <f t="shared" si="149"/>
        <v>5.2631578947368425</v>
      </c>
      <c r="K2268" t="s">
        <v>33</v>
      </c>
      <c r="M2268" s="2">
        <v>475</v>
      </c>
    </row>
    <row r="2269" spans="2:13" ht="12.75">
      <c r="B2269" s="191">
        <v>2500</v>
      </c>
      <c r="C2269" s="22" t="s">
        <v>435</v>
      </c>
      <c r="D2269" s="1" t="s">
        <v>436</v>
      </c>
      <c r="E2269" s="1" t="s">
        <v>445</v>
      </c>
      <c r="F2269" s="78" t="s">
        <v>457</v>
      </c>
      <c r="G2269" s="37" t="s">
        <v>116</v>
      </c>
      <c r="H2269" s="7">
        <f t="shared" si="151"/>
        <v>-42500</v>
      </c>
      <c r="I2269" s="32">
        <f t="shared" si="149"/>
        <v>5.2631578947368425</v>
      </c>
      <c r="K2269" t="s">
        <v>33</v>
      </c>
      <c r="M2269" s="2">
        <v>475</v>
      </c>
    </row>
    <row r="2270" spans="1:13" s="83" customFormat="1" ht="12.75">
      <c r="A2270" s="21"/>
      <c r="B2270" s="299">
        <f>SUM(B2258:B2269)</f>
        <v>42500</v>
      </c>
      <c r="C2270" s="21" t="s">
        <v>0</v>
      </c>
      <c r="D2270" s="21"/>
      <c r="E2270" s="21" t="s">
        <v>1197</v>
      </c>
      <c r="F2270" s="256"/>
      <c r="G2270" s="28"/>
      <c r="H2270" s="81"/>
      <c r="I2270" s="82">
        <f t="shared" si="149"/>
        <v>89.47368421052632</v>
      </c>
      <c r="M2270" s="2">
        <v>475</v>
      </c>
    </row>
    <row r="2271" spans="2:13" ht="12.75">
      <c r="B2271" s="191"/>
      <c r="D2271" s="22"/>
      <c r="H2271" s="7">
        <f aca="true" t="shared" si="152" ref="H2271:H2297">H2270-B2271</f>
        <v>0</v>
      </c>
      <c r="I2271" s="32">
        <f t="shared" si="149"/>
        <v>0</v>
      </c>
      <c r="M2271" s="2">
        <v>475</v>
      </c>
    </row>
    <row r="2272" spans="2:13" ht="12.75">
      <c r="B2272" s="191"/>
      <c r="D2272" s="22"/>
      <c r="H2272" s="7">
        <f t="shared" si="152"/>
        <v>0</v>
      </c>
      <c r="I2272" s="32">
        <f t="shared" si="149"/>
        <v>0</v>
      </c>
      <c r="M2272" s="2">
        <v>475</v>
      </c>
    </row>
    <row r="2273" spans="2:13" ht="12.75">
      <c r="B2273" s="191">
        <v>3000</v>
      </c>
      <c r="C2273" s="22" t="s">
        <v>435</v>
      </c>
      <c r="D2273" s="1" t="s">
        <v>436</v>
      </c>
      <c r="E2273" s="1" t="s">
        <v>458</v>
      </c>
      <c r="F2273" s="78" t="s">
        <v>102</v>
      </c>
      <c r="G2273" s="37" t="s">
        <v>103</v>
      </c>
      <c r="H2273" s="7">
        <f t="shared" si="152"/>
        <v>-3000</v>
      </c>
      <c r="I2273" s="32">
        <f t="shared" si="149"/>
        <v>6.315789473684211</v>
      </c>
      <c r="K2273" t="s">
        <v>33</v>
      </c>
      <c r="M2273" s="2">
        <v>475</v>
      </c>
    </row>
    <row r="2274" spans="2:13" ht="12.75">
      <c r="B2274" s="191">
        <v>3000</v>
      </c>
      <c r="C2274" s="22" t="s">
        <v>435</v>
      </c>
      <c r="D2274" s="1" t="s">
        <v>436</v>
      </c>
      <c r="E2274" s="1" t="s">
        <v>458</v>
      </c>
      <c r="F2274" s="78" t="s">
        <v>459</v>
      </c>
      <c r="G2274" s="37" t="s">
        <v>103</v>
      </c>
      <c r="H2274" s="7">
        <f t="shared" si="152"/>
        <v>-6000</v>
      </c>
      <c r="I2274" s="32">
        <f t="shared" si="149"/>
        <v>6.315789473684211</v>
      </c>
      <c r="K2274" t="s">
        <v>33</v>
      </c>
      <c r="M2274" s="2">
        <v>475</v>
      </c>
    </row>
    <row r="2275" spans="2:13" ht="12.75">
      <c r="B2275" s="191">
        <v>2500</v>
      </c>
      <c r="C2275" s="22" t="s">
        <v>435</v>
      </c>
      <c r="D2275" s="22" t="s">
        <v>436</v>
      </c>
      <c r="E2275" s="1" t="s">
        <v>458</v>
      </c>
      <c r="F2275" s="78" t="s">
        <v>460</v>
      </c>
      <c r="G2275" s="37" t="s">
        <v>62</v>
      </c>
      <c r="H2275" s="7">
        <f t="shared" si="152"/>
        <v>-8500</v>
      </c>
      <c r="I2275" s="32">
        <f t="shared" si="149"/>
        <v>5.2631578947368425</v>
      </c>
      <c r="K2275" t="s">
        <v>33</v>
      </c>
      <c r="M2275" s="2">
        <v>475</v>
      </c>
    </row>
    <row r="2276" spans="2:13" ht="12.75">
      <c r="B2276" s="191">
        <v>9000</v>
      </c>
      <c r="C2276" s="22" t="s">
        <v>435</v>
      </c>
      <c r="D2276" s="22" t="s">
        <v>436</v>
      </c>
      <c r="E2276" s="1" t="s">
        <v>458</v>
      </c>
      <c r="F2276" s="78" t="s">
        <v>461</v>
      </c>
      <c r="G2276" s="37" t="s">
        <v>62</v>
      </c>
      <c r="H2276" s="7">
        <f t="shared" si="152"/>
        <v>-17500</v>
      </c>
      <c r="I2276" s="32">
        <f t="shared" si="149"/>
        <v>18.94736842105263</v>
      </c>
      <c r="K2276" t="s">
        <v>33</v>
      </c>
      <c r="M2276" s="2">
        <v>475</v>
      </c>
    </row>
    <row r="2277" spans="2:13" ht="12.75">
      <c r="B2277" s="191">
        <v>3000</v>
      </c>
      <c r="C2277" s="22" t="s">
        <v>435</v>
      </c>
      <c r="D2277" s="1" t="s">
        <v>436</v>
      </c>
      <c r="E2277" s="1" t="s">
        <v>458</v>
      </c>
      <c r="F2277" s="78" t="s">
        <v>462</v>
      </c>
      <c r="G2277" s="37" t="s">
        <v>64</v>
      </c>
      <c r="H2277" s="7">
        <f t="shared" si="152"/>
        <v>-20500</v>
      </c>
      <c r="I2277" s="32">
        <f t="shared" si="149"/>
        <v>6.315789473684211</v>
      </c>
      <c r="K2277" t="s">
        <v>33</v>
      </c>
      <c r="M2277" s="2">
        <v>475</v>
      </c>
    </row>
    <row r="2278" spans="2:13" ht="12.75">
      <c r="B2278" s="191">
        <v>2500</v>
      </c>
      <c r="C2278" s="22" t="s">
        <v>435</v>
      </c>
      <c r="D2278" s="1" t="s">
        <v>436</v>
      </c>
      <c r="E2278" s="1" t="s">
        <v>458</v>
      </c>
      <c r="F2278" s="78" t="s">
        <v>463</v>
      </c>
      <c r="G2278" s="37" t="s">
        <v>64</v>
      </c>
      <c r="H2278" s="7">
        <f t="shared" si="152"/>
        <v>-23000</v>
      </c>
      <c r="I2278" s="32">
        <f t="shared" si="149"/>
        <v>5.2631578947368425</v>
      </c>
      <c r="K2278" t="s">
        <v>33</v>
      </c>
      <c r="M2278" s="2">
        <v>475</v>
      </c>
    </row>
    <row r="2279" spans="2:13" ht="12.75">
      <c r="B2279" s="191">
        <v>5500</v>
      </c>
      <c r="C2279" s="22" t="s">
        <v>435</v>
      </c>
      <c r="D2279" s="1" t="s">
        <v>436</v>
      </c>
      <c r="E2279" s="1" t="s">
        <v>458</v>
      </c>
      <c r="F2279" s="78" t="s">
        <v>464</v>
      </c>
      <c r="G2279" s="37" t="s">
        <v>64</v>
      </c>
      <c r="H2279" s="7">
        <f t="shared" si="152"/>
        <v>-28500</v>
      </c>
      <c r="I2279" s="32">
        <f t="shared" si="149"/>
        <v>11.578947368421053</v>
      </c>
      <c r="K2279" t="s">
        <v>33</v>
      </c>
      <c r="M2279" s="2">
        <v>475</v>
      </c>
    </row>
    <row r="2280" spans="2:13" ht="12.75">
      <c r="B2280" s="191">
        <v>5000</v>
      </c>
      <c r="C2280" s="22" t="s">
        <v>435</v>
      </c>
      <c r="D2280" s="1" t="s">
        <v>436</v>
      </c>
      <c r="E2280" s="1" t="s">
        <v>458</v>
      </c>
      <c r="F2280" s="103" t="s">
        <v>465</v>
      </c>
      <c r="G2280" s="37" t="s">
        <v>66</v>
      </c>
      <c r="H2280" s="7">
        <f t="shared" si="152"/>
        <v>-33500</v>
      </c>
      <c r="I2280" s="32">
        <f t="shared" si="149"/>
        <v>10.526315789473685</v>
      </c>
      <c r="K2280" t="s">
        <v>33</v>
      </c>
      <c r="M2280" s="2">
        <v>475</v>
      </c>
    </row>
    <row r="2281" spans="2:13" ht="12.75">
      <c r="B2281" s="191">
        <v>5000</v>
      </c>
      <c r="C2281" s="22" t="s">
        <v>435</v>
      </c>
      <c r="D2281" s="1" t="s">
        <v>436</v>
      </c>
      <c r="E2281" s="1" t="s">
        <v>458</v>
      </c>
      <c r="F2281" s="103" t="s">
        <v>466</v>
      </c>
      <c r="G2281" s="37" t="s">
        <v>68</v>
      </c>
      <c r="H2281" s="7">
        <f t="shared" si="152"/>
        <v>-38500</v>
      </c>
      <c r="I2281" s="32">
        <f t="shared" si="149"/>
        <v>10.526315789473685</v>
      </c>
      <c r="K2281" t="s">
        <v>33</v>
      </c>
      <c r="M2281" s="2">
        <v>475</v>
      </c>
    </row>
    <row r="2282" spans="2:13" ht="12.75">
      <c r="B2282" s="191">
        <v>3000</v>
      </c>
      <c r="C2282" s="22" t="s">
        <v>435</v>
      </c>
      <c r="D2282" s="1" t="s">
        <v>436</v>
      </c>
      <c r="E2282" s="1" t="s">
        <v>458</v>
      </c>
      <c r="F2282" s="78" t="s">
        <v>467</v>
      </c>
      <c r="G2282" s="37" t="s">
        <v>70</v>
      </c>
      <c r="H2282" s="7">
        <f t="shared" si="152"/>
        <v>-41500</v>
      </c>
      <c r="I2282" s="32">
        <f t="shared" si="149"/>
        <v>6.315789473684211</v>
      </c>
      <c r="K2282" t="s">
        <v>33</v>
      </c>
      <c r="M2282" s="2">
        <v>475</v>
      </c>
    </row>
    <row r="2283" spans="2:13" ht="12.75">
      <c r="B2283" s="191">
        <v>5000</v>
      </c>
      <c r="C2283" s="22" t="s">
        <v>435</v>
      </c>
      <c r="D2283" s="1" t="s">
        <v>436</v>
      </c>
      <c r="E2283" s="1" t="s">
        <v>458</v>
      </c>
      <c r="F2283" s="78" t="s">
        <v>156</v>
      </c>
      <c r="G2283" s="37" t="s">
        <v>70</v>
      </c>
      <c r="H2283" s="7">
        <f t="shared" si="152"/>
        <v>-46500</v>
      </c>
      <c r="I2283" s="32">
        <f t="shared" si="149"/>
        <v>10.526315789473685</v>
      </c>
      <c r="K2283" t="s">
        <v>33</v>
      </c>
      <c r="M2283" s="2">
        <v>475</v>
      </c>
    </row>
    <row r="2284" spans="2:13" ht="12.75">
      <c r="B2284" s="191">
        <v>3000</v>
      </c>
      <c r="C2284" s="22" t="s">
        <v>435</v>
      </c>
      <c r="D2284" s="1" t="s">
        <v>436</v>
      </c>
      <c r="E2284" s="1" t="s">
        <v>458</v>
      </c>
      <c r="F2284" s="78" t="s">
        <v>322</v>
      </c>
      <c r="G2284" s="37" t="s">
        <v>72</v>
      </c>
      <c r="H2284" s="7">
        <f t="shared" si="152"/>
        <v>-49500</v>
      </c>
      <c r="I2284" s="32">
        <f t="shared" si="149"/>
        <v>6.315789473684211</v>
      </c>
      <c r="K2284" t="s">
        <v>33</v>
      </c>
      <c r="M2284" s="2">
        <v>475</v>
      </c>
    </row>
    <row r="2285" spans="2:13" ht="12.75">
      <c r="B2285" s="191">
        <v>2500</v>
      </c>
      <c r="C2285" s="22" t="s">
        <v>435</v>
      </c>
      <c r="D2285" s="1" t="s">
        <v>436</v>
      </c>
      <c r="E2285" s="1" t="s">
        <v>458</v>
      </c>
      <c r="F2285" s="78" t="s">
        <v>468</v>
      </c>
      <c r="G2285" s="37" t="s">
        <v>76</v>
      </c>
      <c r="H2285" s="7">
        <f t="shared" si="152"/>
        <v>-52000</v>
      </c>
      <c r="I2285" s="32">
        <f t="shared" si="149"/>
        <v>5.2631578947368425</v>
      </c>
      <c r="K2285" t="s">
        <v>33</v>
      </c>
      <c r="M2285" s="2">
        <v>475</v>
      </c>
    </row>
    <row r="2286" spans="2:13" ht="12.75">
      <c r="B2286" s="191">
        <v>3000</v>
      </c>
      <c r="C2286" s="22" t="s">
        <v>435</v>
      </c>
      <c r="D2286" s="1" t="s">
        <v>436</v>
      </c>
      <c r="E2286" s="1" t="s">
        <v>458</v>
      </c>
      <c r="F2286" s="78" t="s">
        <v>469</v>
      </c>
      <c r="G2286" s="37" t="s">
        <v>78</v>
      </c>
      <c r="H2286" s="7">
        <f t="shared" si="152"/>
        <v>-55000</v>
      </c>
      <c r="I2286" s="32">
        <f t="shared" si="149"/>
        <v>6.315789473684211</v>
      </c>
      <c r="K2286" t="s">
        <v>33</v>
      </c>
      <c r="M2286" s="2">
        <v>475</v>
      </c>
    </row>
    <row r="2287" spans="2:13" ht="12.75">
      <c r="B2287" s="191">
        <v>2500</v>
      </c>
      <c r="C2287" s="22" t="s">
        <v>435</v>
      </c>
      <c r="D2287" s="1" t="s">
        <v>436</v>
      </c>
      <c r="E2287" s="1" t="s">
        <v>458</v>
      </c>
      <c r="F2287" s="78" t="s">
        <v>470</v>
      </c>
      <c r="G2287" s="37" t="s">
        <v>78</v>
      </c>
      <c r="H2287" s="7">
        <f t="shared" si="152"/>
        <v>-57500</v>
      </c>
      <c r="I2287" s="32">
        <f t="shared" si="149"/>
        <v>5.2631578947368425</v>
      </c>
      <c r="K2287" t="s">
        <v>33</v>
      </c>
      <c r="M2287" s="2">
        <v>475</v>
      </c>
    </row>
    <row r="2288" spans="2:13" ht="12.75">
      <c r="B2288" s="191">
        <v>2500</v>
      </c>
      <c r="C2288" s="22" t="s">
        <v>435</v>
      </c>
      <c r="D2288" s="1" t="s">
        <v>436</v>
      </c>
      <c r="E2288" s="1" t="s">
        <v>458</v>
      </c>
      <c r="F2288" s="78" t="s">
        <v>471</v>
      </c>
      <c r="G2288" s="37" t="s">
        <v>78</v>
      </c>
      <c r="H2288" s="7">
        <f t="shared" si="152"/>
        <v>-60000</v>
      </c>
      <c r="I2288" s="32">
        <f t="shared" si="149"/>
        <v>5.2631578947368425</v>
      </c>
      <c r="K2288" t="s">
        <v>33</v>
      </c>
      <c r="M2288" s="2">
        <v>475</v>
      </c>
    </row>
    <row r="2289" spans="2:13" ht="12.75">
      <c r="B2289" s="191">
        <v>2500</v>
      </c>
      <c r="C2289" s="22" t="s">
        <v>435</v>
      </c>
      <c r="D2289" s="1" t="s">
        <v>436</v>
      </c>
      <c r="E2289" s="1" t="s">
        <v>458</v>
      </c>
      <c r="F2289" s="78" t="s">
        <v>472</v>
      </c>
      <c r="G2289" s="37" t="s">
        <v>78</v>
      </c>
      <c r="H2289" s="7">
        <f t="shared" si="152"/>
        <v>-62500</v>
      </c>
      <c r="I2289" s="32">
        <f t="shared" si="149"/>
        <v>5.2631578947368425</v>
      </c>
      <c r="K2289" t="s">
        <v>33</v>
      </c>
      <c r="M2289" s="2">
        <v>475</v>
      </c>
    </row>
    <row r="2290" spans="2:13" ht="12.75">
      <c r="B2290" s="191">
        <v>5000</v>
      </c>
      <c r="C2290" s="22" t="s">
        <v>435</v>
      </c>
      <c r="D2290" s="1" t="s">
        <v>436</v>
      </c>
      <c r="E2290" s="1" t="s">
        <v>458</v>
      </c>
      <c r="F2290" s="78" t="s">
        <v>473</v>
      </c>
      <c r="G2290" s="37" t="s">
        <v>78</v>
      </c>
      <c r="H2290" s="7">
        <f t="shared" si="152"/>
        <v>-67500</v>
      </c>
      <c r="I2290" s="32">
        <f t="shared" si="149"/>
        <v>10.526315789473685</v>
      </c>
      <c r="K2290" t="s">
        <v>33</v>
      </c>
      <c r="M2290" s="2">
        <v>475</v>
      </c>
    </row>
    <row r="2291" spans="2:13" ht="12.75">
      <c r="B2291" s="191">
        <v>3000</v>
      </c>
      <c r="C2291" s="22" t="s">
        <v>435</v>
      </c>
      <c r="D2291" s="1" t="s">
        <v>436</v>
      </c>
      <c r="E2291" s="1" t="s">
        <v>458</v>
      </c>
      <c r="F2291" s="78" t="s">
        <v>474</v>
      </c>
      <c r="G2291" s="37" t="s">
        <v>80</v>
      </c>
      <c r="H2291" s="7">
        <f t="shared" si="152"/>
        <v>-70500</v>
      </c>
      <c r="I2291" s="32">
        <f t="shared" si="149"/>
        <v>6.315789473684211</v>
      </c>
      <c r="K2291" t="s">
        <v>33</v>
      </c>
      <c r="M2291" s="2">
        <v>475</v>
      </c>
    </row>
    <row r="2292" spans="2:13" ht="12.75">
      <c r="B2292" s="191">
        <v>2500</v>
      </c>
      <c r="C2292" s="22" t="s">
        <v>435</v>
      </c>
      <c r="D2292" s="1" t="s">
        <v>436</v>
      </c>
      <c r="E2292" s="1" t="s">
        <v>458</v>
      </c>
      <c r="F2292" s="78" t="s">
        <v>475</v>
      </c>
      <c r="G2292" s="37" t="s">
        <v>80</v>
      </c>
      <c r="H2292" s="7">
        <f t="shared" si="152"/>
        <v>-73000</v>
      </c>
      <c r="I2292" s="32">
        <f t="shared" si="149"/>
        <v>5.2631578947368425</v>
      </c>
      <c r="K2292" t="s">
        <v>33</v>
      </c>
      <c r="M2292" s="2">
        <v>475</v>
      </c>
    </row>
    <row r="2293" spans="2:13" ht="12.75">
      <c r="B2293" s="191">
        <v>5000</v>
      </c>
      <c r="C2293" s="22" t="s">
        <v>435</v>
      </c>
      <c r="D2293" s="1" t="s">
        <v>436</v>
      </c>
      <c r="E2293" s="1" t="s">
        <v>458</v>
      </c>
      <c r="F2293" s="78" t="s">
        <v>476</v>
      </c>
      <c r="G2293" s="37" t="s">
        <v>80</v>
      </c>
      <c r="H2293" s="7">
        <f t="shared" si="152"/>
        <v>-78000</v>
      </c>
      <c r="I2293" s="32">
        <f t="shared" si="149"/>
        <v>10.526315789473685</v>
      </c>
      <c r="K2293" t="s">
        <v>33</v>
      </c>
      <c r="M2293" s="2">
        <v>475</v>
      </c>
    </row>
    <row r="2294" spans="1:13" s="53" customFormat="1" ht="12.75">
      <c r="A2294" s="1"/>
      <c r="B2294" s="191">
        <v>3000</v>
      </c>
      <c r="C2294" s="22" t="s">
        <v>435</v>
      </c>
      <c r="D2294" s="1" t="s">
        <v>436</v>
      </c>
      <c r="E2294" s="1" t="s">
        <v>458</v>
      </c>
      <c r="F2294" s="78" t="s">
        <v>477</v>
      </c>
      <c r="G2294" s="37" t="s">
        <v>82</v>
      </c>
      <c r="H2294" s="7">
        <f t="shared" si="152"/>
        <v>-81000</v>
      </c>
      <c r="I2294" s="32">
        <f t="shared" si="149"/>
        <v>6.315789473684211</v>
      </c>
      <c r="J2294"/>
      <c r="K2294" t="s">
        <v>33</v>
      </c>
      <c r="L2294"/>
      <c r="M2294" s="2">
        <v>475</v>
      </c>
    </row>
    <row r="2295" spans="2:13" ht="12.75">
      <c r="B2295" s="191">
        <v>3000</v>
      </c>
      <c r="C2295" s="22" t="s">
        <v>435</v>
      </c>
      <c r="D2295" s="1" t="s">
        <v>436</v>
      </c>
      <c r="E2295" s="1" t="s">
        <v>458</v>
      </c>
      <c r="F2295" s="78" t="s">
        <v>478</v>
      </c>
      <c r="G2295" s="37" t="s">
        <v>82</v>
      </c>
      <c r="H2295" s="7">
        <f t="shared" si="152"/>
        <v>-84000</v>
      </c>
      <c r="I2295" s="32">
        <f t="shared" si="149"/>
        <v>6.315789473684211</v>
      </c>
      <c r="K2295" t="s">
        <v>33</v>
      </c>
      <c r="M2295" s="2">
        <v>475</v>
      </c>
    </row>
    <row r="2296" spans="2:13" ht="12.75">
      <c r="B2296" s="191">
        <v>5000</v>
      </c>
      <c r="C2296" s="22" t="s">
        <v>435</v>
      </c>
      <c r="D2296" s="1" t="s">
        <v>436</v>
      </c>
      <c r="E2296" s="1" t="s">
        <v>458</v>
      </c>
      <c r="F2296" s="78" t="s">
        <v>479</v>
      </c>
      <c r="G2296" s="37" t="s">
        <v>116</v>
      </c>
      <c r="H2296" s="7">
        <f t="shared" si="152"/>
        <v>-89000</v>
      </c>
      <c r="I2296" s="32">
        <f t="shared" si="149"/>
        <v>10.526315789473685</v>
      </c>
      <c r="K2296" t="s">
        <v>33</v>
      </c>
      <c r="M2296" s="2">
        <v>475</v>
      </c>
    </row>
    <row r="2297" spans="2:13" ht="12.75">
      <c r="B2297" s="191">
        <v>2500</v>
      </c>
      <c r="C2297" s="22" t="s">
        <v>435</v>
      </c>
      <c r="D2297" s="1" t="s">
        <v>436</v>
      </c>
      <c r="E2297" s="1" t="s">
        <v>458</v>
      </c>
      <c r="F2297" s="78" t="s">
        <v>480</v>
      </c>
      <c r="G2297" s="37" t="s">
        <v>86</v>
      </c>
      <c r="H2297" s="7">
        <f t="shared" si="152"/>
        <v>-91500</v>
      </c>
      <c r="I2297" s="32">
        <f t="shared" si="149"/>
        <v>5.2631578947368425</v>
      </c>
      <c r="K2297" t="s">
        <v>33</v>
      </c>
      <c r="M2297" s="2">
        <v>475</v>
      </c>
    </row>
    <row r="2298" spans="1:13" s="83" customFormat="1" ht="12.75">
      <c r="A2298" s="21"/>
      <c r="B2298" s="299">
        <f>SUM(B2273:B2297)</f>
        <v>91500</v>
      </c>
      <c r="C2298" s="21" t="s">
        <v>0</v>
      </c>
      <c r="D2298" s="21"/>
      <c r="E2298" s="21" t="s">
        <v>1198</v>
      </c>
      <c r="F2298" s="256"/>
      <c r="G2298" s="28"/>
      <c r="H2298" s="81"/>
      <c r="I2298" s="82">
        <f t="shared" si="149"/>
        <v>192.6315789473684</v>
      </c>
      <c r="M2298" s="2">
        <v>475</v>
      </c>
    </row>
    <row r="2299" spans="2:13" ht="12.75">
      <c r="B2299" s="191"/>
      <c r="D2299" s="22"/>
      <c r="H2299" s="7">
        <f>H2298-B2299</f>
        <v>0</v>
      </c>
      <c r="I2299" s="32">
        <f t="shared" si="149"/>
        <v>0</v>
      </c>
      <c r="M2299" s="2">
        <v>475</v>
      </c>
    </row>
    <row r="2300" spans="2:13" ht="12.75">
      <c r="B2300" s="191"/>
      <c r="D2300" s="22"/>
      <c r="H2300" s="7">
        <f>H2299-B2300</f>
        <v>0</v>
      </c>
      <c r="I2300" s="32">
        <f t="shared" si="149"/>
        <v>0</v>
      </c>
      <c r="M2300" s="2">
        <v>475</v>
      </c>
    </row>
    <row r="2301" spans="1:13" ht="12.75">
      <c r="A2301" s="22"/>
      <c r="B2301" s="191">
        <v>75000</v>
      </c>
      <c r="C2301" s="1" t="s">
        <v>1</v>
      </c>
      <c r="D2301" s="22" t="s">
        <v>21</v>
      </c>
      <c r="F2301" s="164" t="s">
        <v>1210</v>
      </c>
      <c r="G2301" s="40" t="s">
        <v>198</v>
      </c>
      <c r="H2301" s="99">
        <f>H2300-B2301</f>
        <v>-75000</v>
      </c>
      <c r="I2301" s="32">
        <f t="shared" si="149"/>
        <v>157.89473684210526</v>
      </c>
      <c r="M2301" s="2">
        <v>475</v>
      </c>
    </row>
    <row r="2302" spans="1:13" ht="12.75">
      <c r="A2302" s="21"/>
      <c r="B2302" s="299">
        <f>SUM(B2301:B2301)</f>
        <v>75000</v>
      </c>
      <c r="C2302" s="21" t="s">
        <v>1</v>
      </c>
      <c r="D2302" s="21"/>
      <c r="E2302" s="21"/>
      <c r="F2302" s="256"/>
      <c r="G2302" s="28"/>
      <c r="H2302" s="116">
        <v>0</v>
      </c>
      <c r="I2302" s="82">
        <f t="shared" si="149"/>
        <v>157.89473684210526</v>
      </c>
      <c r="J2302" s="83"/>
      <c r="K2302" s="83"/>
      <c r="L2302" s="83"/>
      <c r="M2302" s="2">
        <v>475</v>
      </c>
    </row>
    <row r="2303" spans="4:13" ht="12.75">
      <c r="D2303" s="22"/>
      <c r="H2303" s="7">
        <f>H2302-B2303</f>
        <v>0</v>
      </c>
      <c r="I2303" s="32">
        <f t="shared" si="149"/>
        <v>0</v>
      </c>
      <c r="M2303" s="2">
        <v>475</v>
      </c>
    </row>
    <row r="2304" spans="8:13" ht="12.75">
      <c r="H2304" s="7">
        <f>H2303-B2304</f>
        <v>0</v>
      </c>
      <c r="I2304" s="32">
        <f t="shared" si="149"/>
        <v>0</v>
      </c>
      <c r="M2304" s="2">
        <v>475</v>
      </c>
    </row>
    <row r="2305" spans="8:13" ht="12.75">
      <c r="H2305" s="7">
        <f>H2304-B2305</f>
        <v>0</v>
      </c>
      <c r="I2305" s="32">
        <f t="shared" si="149"/>
        <v>0</v>
      </c>
      <c r="M2305" s="2">
        <v>475</v>
      </c>
    </row>
    <row r="2306" spans="8:13" ht="12.75">
      <c r="H2306" s="7">
        <f>H2305-B2306</f>
        <v>0</v>
      </c>
      <c r="I2306" s="32">
        <f t="shared" si="149"/>
        <v>0</v>
      </c>
      <c r="M2306" s="2">
        <v>475</v>
      </c>
    </row>
    <row r="2307" spans="1:13" ht="13.5" thickBot="1">
      <c r="A2307" s="70"/>
      <c r="B2307" s="291">
        <f>+B2326+B2342+B2346</f>
        <v>932900</v>
      </c>
      <c r="C2307" s="70"/>
      <c r="D2307" s="76" t="s">
        <v>23</v>
      </c>
      <c r="E2307" s="70"/>
      <c r="F2307" s="122"/>
      <c r="G2307" s="71"/>
      <c r="H2307" s="117">
        <f>H2306-B2307</f>
        <v>-932900</v>
      </c>
      <c r="I2307" s="118">
        <f t="shared" si="149"/>
        <v>1964</v>
      </c>
      <c r="J2307" s="74"/>
      <c r="K2307" s="74"/>
      <c r="L2307" s="74"/>
      <c r="M2307" s="2">
        <v>475</v>
      </c>
    </row>
    <row r="2308" spans="2:13" ht="12.75">
      <c r="B2308" s="292"/>
      <c r="H2308" s="7">
        <v>0</v>
      </c>
      <c r="I2308" s="32">
        <f aca="true" t="shared" si="153" ref="I2308:I2371">+B2308/M2308</f>
        <v>0</v>
      </c>
      <c r="M2308" s="2">
        <v>475</v>
      </c>
    </row>
    <row r="2309" spans="2:13" ht="12.75">
      <c r="B2309" s="292"/>
      <c r="H2309" s="7">
        <f aca="true" t="shared" si="154" ref="H2309:H2325">H2308-B2309</f>
        <v>0</v>
      </c>
      <c r="I2309" s="32">
        <f t="shared" si="153"/>
        <v>0</v>
      </c>
      <c r="M2309" s="2">
        <v>475</v>
      </c>
    </row>
    <row r="2310" spans="2:13" ht="12.75">
      <c r="B2310" s="169">
        <v>5000</v>
      </c>
      <c r="C2310" s="22" t="s">
        <v>0</v>
      </c>
      <c r="D2310" s="22" t="s">
        <v>481</v>
      </c>
      <c r="E2310" s="1" t="s">
        <v>428</v>
      </c>
      <c r="F2310" s="78" t="s">
        <v>482</v>
      </c>
      <c r="G2310" s="37" t="s">
        <v>240</v>
      </c>
      <c r="H2310" s="7">
        <f t="shared" si="154"/>
        <v>-5000</v>
      </c>
      <c r="I2310" s="32">
        <f t="shared" si="153"/>
        <v>10.526315789473685</v>
      </c>
      <c r="K2310" t="s">
        <v>33</v>
      </c>
      <c r="M2310" s="2">
        <v>475</v>
      </c>
    </row>
    <row r="2311" spans="1:13" ht="12.75">
      <c r="A2311" s="22"/>
      <c r="B2311" s="169">
        <v>3000</v>
      </c>
      <c r="C2311" s="22" t="s">
        <v>0</v>
      </c>
      <c r="D2311" s="22" t="s">
        <v>481</v>
      </c>
      <c r="E2311" s="22" t="s">
        <v>428</v>
      </c>
      <c r="F2311" s="78" t="s">
        <v>483</v>
      </c>
      <c r="G2311" s="46" t="s">
        <v>32</v>
      </c>
      <c r="H2311" s="7">
        <f t="shared" si="154"/>
        <v>-8000</v>
      </c>
      <c r="I2311" s="32">
        <f t="shared" si="153"/>
        <v>6.315789473684211</v>
      </c>
      <c r="J2311" s="25"/>
      <c r="K2311" t="s">
        <v>33</v>
      </c>
      <c r="L2311" s="25"/>
      <c r="M2311" s="2">
        <v>475</v>
      </c>
    </row>
    <row r="2312" spans="2:13" ht="12.75">
      <c r="B2312" s="292">
        <v>3000</v>
      </c>
      <c r="C2312" s="22" t="s">
        <v>0</v>
      </c>
      <c r="D2312" s="22" t="s">
        <v>481</v>
      </c>
      <c r="E2312" s="1" t="s">
        <v>428</v>
      </c>
      <c r="F2312" s="78" t="s">
        <v>484</v>
      </c>
      <c r="G2312" s="37" t="s">
        <v>89</v>
      </c>
      <c r="H2312" s="7">
        <f t="shared" si="154"/>
        <v>-11000</v>
      </c>
      <c r="I2312" s="32">
        <f t="shared" si="153"/>
        <v>6.315789473684211</v>
      </c>
      <c r="K2312" t="s">
        <v>33</v>
      </c>
      <c r="M2312" s="2">
        <v>475</v>
      </c>
    </row>
    <row r="2313" spans="2:13" ht="12.75">
      <c r="B2313" s="292">
        <v>5000</v>
      </c>
      <c r="C2313" s="22" t="s">
        <v>0</v>
      </c>
      <c r="D2313" s="22" t="s">
        <v>481</v>
      </c>
      <c r="E2313" s="1" t="s">
        <v>428</v>
      </c>
      <c r="F2313" s="78" t="s">
        <v>485</v>
      </c>
      <c r="G2313" s="37" t="s">
        <v>35</v>
      </c>
      <c r="H2313" s="7">
        <f t="shared" si="154"/>
        <v>-16000</v>
      </c>
      <c r="I2313" s="32">
        <f t="shared" si="153"/>
        <v>10.526315789473685</v>
      </c>
      <c r="K2313" t="s">
        <v>33</v>
      </c>
      <c r="M2313" s="2">
        <v>475</v>
      </c>
    </row>
    <row r="2314" spans="2:13" ht="12.75">
      <c r="B2314" s="292">
        <v>5000</v>
      </c>
      <c r="C2314" s="22" t="s">
        <v>0</v>
      </c>
      <c r="D2314" s="22" t="s">
        <v>481</v>
      </c>
      <c r="E2314" s="1" t="s">
        <v>428</v>
      </c>
      <c r="F2314" s="78" t="s">
        <v>486</v>
      </c>
      <c r="G2314" s="37" t="s">
        <v>37</v>
      </c>
      <c r="H2314" s="7">
        <f t="shared" si="154"/>
        <v>-21000</v>
      </c>
      <c r="I2314" s="32">
        <f t="shared" si="153"/>
        <v>10.526315789473685</v>
      </c>
      <c r="K2314" t="s">
        <v>33</v>
      </c>
      <c r="M2314" s="2">
        <v>475</v>
      </c>
    </row>
    <row r="2315" spans="2:13" ht="12.75">
      <c r="B2315" s="292">
        <v>5000</v>
      </c>
      <c r="C2315" s="22" t="s">
        <v>0</v>
      </c>
      <c r="D2315" s="22" t="s">
        <v>481</v>
      </c>
      <c r="E2315" s="1" t="s">
        <v>428</v>
      </c>
      <c r="F2315" s="78" t="s">
        <v>487</v>
      </c>
      <c r="G2315" s="37" t="s">
        <v>39</v>
      </c>
      <c r="H2315" s="7">
        <f t="shared" si="154"/>
        <v>-26000</v>
      </c>
      <c r="I2315" s="32">
        <f t="shared" si="153"/>
        <v>10.526315789473685</v>
      </c>
      <c r="K2315" t="s">
        <v>33</v>
      </c>
      <c r="M2315" s="2">
        <v>475</v>
      </c>
    </row>
    <row r="2316" spans="2:13" ht="12.75">
      <c r="B2316" s="292">
        <v>5000</v>
      </c>
      <c r="C2316" s="22" t="s">
        <v>0</v>
      </c>
      <c r="D2316" s="22" t="s">
        <v>481</v>
      </c>
      <c r="E2316" s="1" t="s">
        <v>428</v>
      </c>
      <c r="F2316" s="78" t="s">
        <v>488</v>
      </c>
      <c r="G2316" s="37" t="s">
        <v>41</v>
      </c>
      <c r="H2316" s="7">
        <f t="shared" si="154"/>
        <v>-31000</v>
      </c>
      <c r="I2316" s="32">
        <f t="shared" si="153"/>
        <v>10.526315789473685</v>
      </c>
      <c r="K2316" t="s">
        <v>33</v>
      </c>
      <c r="M2316" s="2">
        <v>475</v>
      </c>
    </row>
    <row r="2317" spans="2:13" ht="12.75">
      <c r="B2317" s="292">
        <v>5000</v>
      </c>
      <c r="C2317" s="22" t="s">
        <v>0</v>
      </c>
      <c r="D2317" s="22" t="s">
        <v>481</v>
      </c>
      <c r="E2317" s="1" t="s">
        <v>428</v>
      </c>
      <c r="F2317" s="78" t="s">
        <v>489</v>
      </c>
      <c r="G2317" s="37" t="s">
        <v>43</v>
      </c>
      <c r="H2317" s="7">
        <f t="shared" si="154"/>
        <v>-36000</v>
      </c>
      <c r="I2317" s="32">
        <f t="shared" si="153"/>
        <v>10.526315789473685</v>
      </c>
      <c r="K2317" t="s">
        <v>33</v>
      </c>
      <c r="M2317" s="2">
        <v>475</v>
      </c>
    </row>
    <row r="2318" spans="2:13" ht="12.75">
      <c r="B2318" s="292">
        <v>5000</v>
      </c>
      <c r="C2318" s="22" t="s">
        <v>0</v>
      </c>
      <c r="D2318" s="1" t="s">
        <v>481</v>
      </c>
      <c r="E2318" s="1" t="s">
        <v>428</v>
      </c>
      <c r="F2318" s="78" t="s">
        <v>490</v>
      </c>
      <c r="G2318" s="37" t="s">
        <v>45</v>
      </c>
      <c r="H2318" s="7">
        <f t="shared" si="154"/>
        <v>-41000</v>
      </c>
      <c r="I2318" s="32">
        <f t="shared" si="153"/>
        <v>10.526315789473685</v>
      </c>
      <c r="K2318" t="s">
        <v>33</v>
      </c>
      <c r="M2318" s="2">
        <v>475</v>
      </c>
    </row>
    <row r="2319" spans="2:13" ht="12.75">
      <c r="B2319" s="292">
        <v>5000</v>
      </c>
      <c r="C2319" s="22" t="s">
        <v>0</v>
      </c>
      <c r="D2319" s="1" t="s">
        <v>481</v>
      </c>
      <c r="E2319" s="1" t="s">
        <v>428</v>
      </c>
      <c r="F2319" s="78" t="s">
        <v>491</v>
      </c>
      <c r="G2319" s="37" t="s">
        <v>47</v>
      </c>
      <c r="H2319" s="7">
        <f t="shared" si="154"/>
        <v>-46000</v>
      </c>
      <c r="I2319" s="32">
        <f t="shared" si="153"/>
        <v>10.526315789473685</v>
      </c>
      <c r="K2319" t="s">
        <v>33</v>
      </c>
      <c r="M2319" s="2">
        <v>475</v>
      </c>
    </row>
    <row r="2320" spans="2:13" ht="12.75">
      <c r="B2320" s="292">
        <v>5000</v>
      </c>
      <c r="C2320" s="22" t="s">
        <v>0</v>
      </c>
      <c r="D2320" s="1" t="s">
        <v>481</v>
      </c>
      <c r="E2320" s="1" t="s">
        <v>428</v>
      </c>
      <c r="F2320" s="78" t="s">
        <v>492</v>
      </c>
      <c r="G2320" s="37" t="s">
        <v>49</v>
      </c>
      <c r="H2320" s="7">
        <f t="shared" si="154"/>
        <v>-51000</v>
      </c>
      <c r="I2320" s="32">
        <f t="shared" si="153"/>
        <v>10.526315789473685</v>
      </c>
      <c r="K2320" t="s">
        <v>33</v>
      </c>
      <c r="M2320" s="2">
        <v>475</v>
      </c>
    </row>
    <row r="2321" spans="2:13" ht="12.75">
      <c r="B2321" s="292">
        <v>13000</v>
      </c>
      <c r="C2321" s="22" t="s">
        <v>0</v>
      </c>
      <c r="D2321" s="1" t="s">
        <v>481</v>
      </c>
      <c r="E2321" s="1" t="s">
        <v>428</v>
      </c>
      <c r="F2321" s="78" t="s">
        <v>493</v>
      </c>
      <c r="G2321" s="37" t="s">
        <v>52</v>
      </c>
      <c r="H2321" s="7">
        <f t="shared" si="154"/>
        <v>-64000</v>
      </c>
      <c r="I2321" s="32">
        <f t="shared" si="153"/>
        <v>27.36842105263158</v>
      </c>
      <c r="K2321" t="s">
        <v>33</v>
      </c>
      <c r="M2321" s="2">
        <v>475</v>
      </c>
    </row>
    <row r="2322" spans="2:13" ht="12.75">
      <c r="B2322" s="292">
        <v>10000</v>
      </c>
      <c r="C2322" s="22" t="s">
        <v>0</v>
      </c>
      <c r="D2322" s="1" t="s">
        <v>481</v>
      </c>
      <c r="E2322" s="1" t="s">
        <v>428</v>
      </c>
      <c r="F2322" s="78" t="s">
        <v>494</v>
      </c>
      <c r="G2322" s="37" t="s">
        <v>54</v>
      </c>
      <c r="H2322" s="7">
        <f t="shared" si="154"/>
        <v>-74000</v>
      </c>
      <c r="I2322" s="32">
        <f t="shared" si="153"/>
        <v>21.05263157894737</v>
      </c>
      <c r="K2322" t="s">
        <v>33</v>
      </c>
      <c r="M2322" s="2">
        <v>475</v>
      </c>
    </row>
    <row r="2323" spans="2:13" ht="12.75">
      <c r="B2323" s="292">
        <v>13000</v>
      </c>
      <c r="C2323" s="22" t="s">
        <v>0</v>
      </c>
      <c r="D2323" s="1" t="s">
        <v>481</v>
      </c>
      <c r="E2323" s="1" t="s">
        <v>428</v>
      </c>
      <c r="F2323" s="78" t="s">
        <v>495</v>
      </c>
      <c r="G2323" s="37" t="s">
        <v>56</v>
      </c>
      <c r="H2323" s="7">
        <f t="shared" si="154"/>
        <v>-87000</v>
      </c>
      <c r="I2323" s="32">
        <f t="shared" si="153"/>
        <v>27.36842105263158</v>
      </c>
      <c r="K2323" t="s">
        <v>33</v>
      </c>
      <c r="M2323" s="2">
        <v>475</v>
      </c>
    </row>
    <row r="2324" spans="2:13" ht="12.75">
      <c r="B2324" s="292">
        <v>13500</v>
      </c>
      <c r="C2324" s="22" t="s">
        <v>0</v>
      </c>
      <c r="D2324" s="1" t="s">
        <v>481</v>
      </c>
      <c r="E2324" s="1" t="s">
        <v>428</v>
      </c>
      <c r="F2324" s="78" t="s">
        <v>496</v>
      </c>
      <c r="G2324" s="37" t="s">
        <v>58</v>
      </c>
      <c r="H2324" s="7">
        <f t="shared" si="154"/>
        <v>-100500</v>
      </c>
      <c r="I2324" s="32">
        <f t="shared" si="153"/>
        <v>28.42105263157895</v>
      </c>
      <c r="K2324" t="s">
        <v>33</v>
      </c>
      <c r="M2324" s="2">
        <v>475</v>
      </c>
    </row>
    <row r="2325" spans="2:13" ht="12.75">
      <c r="B2325" s="292">
        <v>13000</v>
      </c>
      <c r="C2325" s="22" t="s">
        <v>0</v>
      </c>
      <c r="D2325" s="1" t="s">
        <v>481</v>
      </c>
      <c r="E2325" s="1" t="s">
        <v>428</v>
      </c>
      <c r="F2325" s="78" t="s">
        <v>497</v>
      </c>
      <c r="G2325" s="37" t="s">
        <v>60</v>
      </c>
      <c r="H2325" s="7">
        <f t="shared" si="154"/>
        <v>-113500</v>
      </c>
      <c r="I2325" s="32">
        <f t="shared" si="153"/>
        <v>27.36842105263158</v>
      </c>
      <c r="K2325" t="s">
        <v>33</v>
      </c>
      <c r="M2325" s="2">
        <v>475</v>
      </c>
    </row>
    <row r="2326" spans="1:13" s="83" customFormat="1" ht="12.75">
      <c r="A2326" s="21"/>
      <c r="B2326" s="293">
        <f>SUM(B2310:B2325)</f>
        <v>113500</v>
      </c>
      <c r="C2326" s="21" t="s">
        <v>0</v>
      </c>
      <c r="D2326" s="21"/>
      <c r="E2326" s="21"/>
      <c r="F2326" s="256"/>
      <c r="G2326" s="28"/>
      <c r="H2326" s="81">
        <v>0</v>
      </c>
      <c r="I2326" s="82">
        <f t="shared" si="153"/>
        <v>238.94736842105263</v>
      </c>
      <c r="M2326" s="2">
        <v>475</v>
      </c>
    </row>
    <row r="2327" spans="2:13" ht="12.75">
      <c r="B2327" s="292"/>
      <c r="H2327" s="7">
        <f aca="true" t="shared" si="155" ref="H2327:H2341">H2326-B2327</f>
        <v>0</v>
      </c>
      <c r="I2327" s="32">
        <f t="shared" si="153"/>
        <v>0</v>
      </c>
      <c r="M2327" s="2">
        <v>475</v>
      </c>
    </row>
    <row r="2328" spans="2:13" ht="12.75">
      <c r="B2328" s="292"/>
      <c r="H2328" s="7">
        <f t="shared" si="155"/>
        <v>0</v>
      </c>
      <c r="I2328" s="32">
        <f t="shared" si="153"/>
        <v>0</v>
      </c>
      <c r="M2328" s="2">
        <v>475</v>
      </c>
    </row>
    <row r="2329" spans="2:13" ht="12.75">
      <c r="B2329" s="292">
        <v>1500</v>
      </c>
      <c r="C2329" s="1" t="s">
        <v>239</v>
      </c>
      <c r="D2329" s="1" t="s">
        <v>481</v>
      </c>
      <c r="F2329" s="78" t="s">
        <v>498</v>
      </c>
      <c r="G2329" s="37" t="s">
        <v>89</v>
      </c>
      <c r="H2329" s="7">
        <f t="shared" si="155"/>
        <v>-1500</v>
      </c>
      <c r="I2329" s="32">
        <f t="shared" si="153"/>
        <v>3.1578947368421053</v>
      </c>
      <c r="K2329" t="s">
        <v>428</v>
      </c>
      <c r="M2329" s="2">
        <v>475</v>
      </c>
    </row>
    <row r="2330" spans="2:13" ht="12.75">
      <c r="B2330" s="292">
        <v>1000</v>
      </c>
      <c r="C2330" s="1" t="s">
        <v>239</v>
      </c>
      <c r="D2330" s="1" t="s">
        <v>481</v>
      </c>
      <c r="F2330" s="78" t="s">
        <v>498</v>
      </c>
      <c r="G2330" s="37" t="s">
        <v>35</v>
      </c>
      <c r="H2330" s="7">
        <f t="shared" si="155"/>
        <v>-2500</v>
      </c>
      <c r="I2330" s="32">
        <f t="shared" si="153"/>
        <v>2.1052631578947367</v>
      </c>
      <c r="K2330" t="s">
        <v>428</v>
      </c>
      <c r="M2330" s="2">
        <v>475</v>
      </c>
    </row>
    <row r="2331" spans="2:13" ht="12.75">
      <c r="B2331" s="292">
        <v>1600</v>
      </c>
      <c r="C2331" s="1" t="s">
        <v>239</v>
      </c>
      <c r="D2331" s="1" t="s">
        <v>481</v>
      </c>
      <c r="F2331" s="78" t="s">
        <v>498</v>
      </c>
      <c r="G2331" s="37" t="s">
        <v>37</v>
      </c>
      <c r="H2331" s="7">
        <f t="shared" si="155"/>
        <v>-4100</v>
      </c>
      <c r="I2331" s="32">
        <f t="shared" si="153"/>
        <v>3.3684210526315788</v>
      </c>
      <c r="K2331" t="s">
        <v>428</v>
      </c>
      <c r="M2331" s="2">
        <v>475</v>
      </c>
    </row>
    <row r="2332" spans="2:13" ht="12.75">
      <c r="B2332" s="292">
        <v>1800</v>
      </c>
      <c r="C2332" s="1" t="s">
        <v>239</v>
      </c>
      <c r="D2332" s="1" t="s">
        <v>481</v>
      </c>
      <c r="F2332" s="78" t="s">
        <v>498</v>
      </c>
      <c r="G2332" s="37" t="s">
        <v>39</v>
      </c>
      <c r="H2332" s="7">
        <f t="shared" si="155"/>
        <v>-5900</v>
      </c>
      <c r="I2332" s="32">
        <f t="shared" si="153"/>
        <v>3.789473684210526</v>
      </c>
      <c r="K2332" t="s">
        <v>428</v>
      </c>
      <c r="M2332" s="2">
        <v>475</v>
      </c>
    </row>
    <row r="2333" spans="2:13" ht="12.75">
      <c r="B2333" s="169">
        <v>2500</v>
      </c>
      <c r="C2333" s="1" t="s">
        <v>239</v>
      </c>
      <c r="D2333" s="1" t="s">
        <v>481</v>
      </c>
      <c r="F2333" s="78" t="s">
        <v>498</v>
      </c>
      <c r="G2333" s="37" t="s">
        <v>41</v>
      </c>
      <c r="H2333" s="7">
        <f t="shared" si="155"/>
        <v>-8400</v>
      </c>
      <c r="I2333" s="32">
        <f t="shared" si="153"/>
        <v>5.2631578947368425</v>
      </c>
      <c r="K2333" t="s">
        <v>428</v>
      </c>
      <c r="M2333" s="2">
        <v>475</v>
      </c>
    </row>
    <row r="2334" spans="2:13" ht="12.75">
      <c r="B2334" s="292">
        <v>1000</v>
      </c>
      <c r="C2334" s="1" t="s">
        <v>239</v>
      </c>
      <c r="D2334" s="1" t="s">
        <v>481</v>
      </c>
      <c r="F2334" s="78" t="s">
        <v>498</v>
      </c>
      <c r="G2334" s="37" t="s">
        <v>43</v>
      </c>
      <c r="H2334" s="7">
        <f t="shared" si="155"/>
        <v>-9400</v>
      </c>
      <c r="I2334" s="32">
        <f t="shared" si="153"/>
        <v>2.1052631578947367</v>
      </c>
      <c r="K2334" t="s">
        <v>428</v>
      </c>
      <c r="M2334" s="2">
        <v>475</v>
      </c>
    </row>
    <row r="2335" spans="2:13" ht="12.75">
      <c r="B2335" s="292">
        <v>1200</v>
      </c>
      <c r="C2335" s="1" t="s">
        <v>239</v>
      </c>
      <c r="D2335" s="1" t="s">
        <v>481</v>
      </c>
      <c r="F2335" s="78" t="s">
        <v>498</v>
      </c>
      <c r="G2335" s="37" t="s">
        <v>45</v>
      </c>
      <c r="H2335" s="7">
        <f t="shared" si="155"/>
        <v>-10600</v>
      </c>
      <c r="I2335" s="32">
        <f t="shared" si="153"/>
        <v>2.526315789473684</v>
      </c>
      <c r="K2335" t="s">
        <v>428</v>
      </c>
      <c r="M2335" s="2">
        <v>475</v>
      </c>
    </row>
    <row r="2336" spans="2:13" ht="12.75">
      <c r="B2336" s="292">
        <v>1300</v>
      </c>
      <c r="C2336" s="1" t="s">
        <v>239</v>
      </c>
      <c r="D2336" s="1" t="s">
        <v>481</v>
      </c>
      <c r="F2336" s="78" t="s">
        <v>498</v>
      </c>
      <c r="G2336" s="37" t="s">
        <v>49</v>
      </c>
      <c r="H2336" s="7">
        <f t="shared" si="155"/>
        <v>-11900</v>
      </c>
      <c r="I2336" s="32">
        <f t="shared" si="153"/>
        <v>2.736842105263158</v>
      </c>
      <c r="K2336" t="s">
        <v>428</v>
      </c>
      <c r="M2336" s="2">
        <v>475</v>
      </c>
    </row>
    <row r="2337" spans="2:13" ht="12.75">
      <c r="B2337" s="292">
        <v>1500</v>
      </c>
      <c r="C2337" s="1" t="s">
        <v>239</v>
      </c>
      <c r="D2337" s="1" t="s">
        <v>481</v>
      </c>
      <c r="F2337" s="78" t="s">
        <v>498</v>
      </c>
      <c r="G2337" s="37" t="s">
        <v>52</v>
      </c>
      <c r="H2337" s="7">
        <f t="shared" si="155"/>
        <v>-13400</v>
      </c>
      <c r="I2337" s="32">
        <f t="shared" si="153"/>
        <v>3.1578947368421053</v>
      </c>
      <c r="K2337" t="s">
        <v>428</v>
      </c>
      <c r="M2337" s="2">
        <v>475</v>
      </c>
    </row>
    <row r="2338" spans="2:13" ht="12.75">
      <c r="B2338" s="169">
        <v>2500</v>
      </c>
      <c r="C2338" s="1" t="s">
        <v>239</v>
      </c>
      <c r="D2338" s="1" t="s">
        <v>481</v>
      </c>
      <c r="F2338" s="78" t="s">
        <v>498</v>
      </c>
      <c r="G2338" s="37" t="s">
        <v>54</v>
      </c>
      <c r="H2338" s="7">
        <f t="shared" si="155"/>
        <v>-15900</v>
      </c>
      <c r="I2338" s="32">
        <f t="shared" si="153"/>
        <v>5.2631578947368425</v>
      </c>
      <c r="K2338" t="s">
        <v>428</v>
      </c>
      <c r="M2338" s="2">
        <v>475</v>
      </c>
    </row>
    <row r="2339" spans="2:13" ht="12.75">
      <c r="B2339" s="292">
        <v>1000</v>
      </c>
      <c r="C2339" s="1" t="s">
        <v>239</v>
      </c>
      <c r="D2339" s="1" t="s">
        <v>481</v>
      </c>
      <c r="F2339" s="78" t="s">
        <v>498</v>
      </c>
      <c r="G2339" s="37" t="s">
        <v>56</v>
      </c>
      <c r="H2339" s="7">
        <f t="shared" si="155"/>
        <v>-16900</v>
      </c>
      <c r="I2339" s="32">
        <f t="shared" si="153"/>
        <v>2.1052631578947367</v>
      </c>
      <c r="K2339" t="s">
        <v>428</v>
      </c>
      <c r="M2339" s="2">
        <v>475</v>
      </c>
    </row>
    <row r="2340" spans="2:13" ht="12.75">
      <c r="B2340" s="292">
        <v>1000</v>
      </c>
      <c r="C2340" s="1" t="s">
        <v>239</v>
      </c>
      <c r="D2340" s="1" t="s">
        <v>481</v>
      </c>
      <c r="F2340" s="78" t="s">
        <v>498</v>
      </c>
      <c r="G2340" s="37" t="s">
        <v>58</v>
      </c>
      <c r="H2340" s="7">
        <f t="shared" si="155"/>
        <v>-17900</v>
      </c>
      <c r="I2340" s="32">
        <f t="shared" si="153"/>
        <v>2.1052631578947367</v>
      </c>
      <c r="K2340" t="s">
        <v>428</v>
      </c>
      <c r="M2340" s="2">
        <v>475</v>
      </c>
    </row>
    <row r="2341" spans="2:13" ht="12.75">
      <c r="B2341" s="292">
        <v>1500</v>
      </c>
      <c r="C2341" s="1" t="s">
        <v>239</v>
      </c>
      <c r="D2341" s="1" t="s">
        <v>481</v>
      </c>
      <c r="F2341" s="78" t="s">
        <v>498</v>
      </c>
      <c r="G2341" s="37" t="s">
        <v>60</v>
      </c>
      <c r="H2341" s="7">
        <f t="shared" si="155"/>
        <v>-19400</v>
      </c>
      <c r="I2341" s="32">
        <f t="shared" si="153"/>
        <v>3.1578947368421053</v>
      </c>
      <c r="K2341" t="s">
        <v>428</v>
      </c>
      <c r="M2341" s="2">
        <v>475</v>
      </c>
    </row>
    <row r="2342" spans="1:13" s="83" customFormat="1" ht="12.75">
      <c r="A2342" s="21"/>
      <c r="B2342" s="293">
        <f>SUM(B2329:B2341)</f>
        <v>19400</v>
      </c>
      <c r="C2342" s="21" t="s">
        <v>239</v>
      </c>
      <c r="D2342" s="21"/>
      <c r="E2342" s="21"/>
      <c r="F2342" s="256"/>
      <c r="G2342" s="28"/>
      <c r="H2342" s="81">
        <v>0</v>
      </c>
      <c r="I2342" s="82">
        <f t="shared" si="153"/>
        <v>40.8421052631579</v>
      </c>
      <c r="M2342" s="2">
        <v>475</v>
      </c>
    </row>
    <row r="2343" spans="2:13" ht="12.75">
      <c r="B2343" s="292"/>
      <c r="H2343" s="7">
        <f>H2342-B2343</f>
        <v>0</v>
      </c>
      <c r="I2343" s="32">
        <f t="shared" si="153"/>
        <v>0</v>
      </c>
      <c r="M2343" s="2">
        <v>475</v>
      </c>
    </row>
    <row r="2344" spans="2:13" ht="12.75">
      <c r="B2344" s="292"/>
      <c r="H2344" s="7">
        <f>H2343-B2344</f>
        <v>0</v>
      </c>
      <c r="I2344" s="32">
        <f t="shared" si="153"/>
        <v>0</v>
      </c>
      <c r="M2344" s="2">
        <v>475</v>
      </c>
    </row>
    <row r="2345" spans="1:13" ht="12.75">
      <c r="A2345" s="22"/>
      <c r="B2345" s="169">
        <v>800000</v>
      </c>
      <c r="C2345" s="1" t="s">
        <v>499</v>
      </c>
      <c r="D2345" s="1" t="s">
        <v>481</v>
      </c>
      <c r="E2345" s="1" t="s">
        <v>500</v>
      </c>
      <c r="F2345" s="125" t="s">
        <v>298</v>
      </c>
      <c r="G2345" s="40" t="s">
        <v>84</v>
      </c>
      <c r="H2345" s="7">
        <f>H2344-B2345</f>
        <v>-800000</v>
      </c>
      <c r="I2345" s="32">
        <f t="shared" si="153"/>
        <v>1684.2105263157894</v>
      </c>
      <c r="M2345" s="2">
        <v>475</v>
      </c>
    </row>
    <row r="2346" spans="1:13" ht="12.75">
      <c r="A2346" s="21"/>
      <c r="B2346" s="293">
        <f>SUM(B2345:B2345)</f>
        <v>800000</v>
      </c>
      <c r="C2346" s="21" t="s">
        <v>434</v>
      </c>
      <c r="D2346" s="21"/>
      <c r="E2346" s="21"/>
      <c r="F2346" s="179"/>
      <c r="G2346" s="28"/>
      <c r="H2346" s="81">
        <v>0</v>
      </c>
      <c r="I2346" s="82">
        <f t="shared" si="153"/>
        <v>1684.2105263157894</v>
      </c>
      <c r="J2346" s="83"/>
      <c r="K2346" s="83"/>
      <c r="L2346" s="83"/>
      <c r="M2346" s="2">
        <v>475</v>
      </c>
    </row>
    <row r="2347" spans="8:13" ht="12.75">
      <c r="H2347" s="7">
        <f>H2346-B2347</f>
        <v>0</v>
      </c>
      <c r="I2347" s="32">
        <f t="shared" si="153"/>
        <v>0</v>
      </c>
      <c r="M2347" s="2">
        <v>475</v>
      </c>
    </row>
    <row r="2348" spans="8:13" ht="12.75">
      <c r="H2348" s="7">
        <f>H2347-B2348</f>
        <v>0</v>
      </c>
      <c r="I2348" s="32">
        <f t="shared" si="153"/>
        <v>0</v>
      </c>
      <c r="M2348" s="2">
        <v>475</v>
      </c>
    </row>
    <row r="2349" spans="8:13" ht="12.75">
      <c r="H2349" s="7">
        <f>H2348-B2349</f>
        <v>0</v>
      </c>
      <c r="I2349" s="32">
        <f t="shared" si="153"/>
        <v>0</v>
      </c>
      <c r="M2349" s="2">
        <v>475</v>
      </c>
    </row>
    <row r="2350" spans="8:13" ht="12.75">
      <c r="H2350" s="7">
        <f>H2349-B2350</f>
        <v>0</v>
      </c>
      <c r="I2350" s="32">
        <f t="shared" si="153"/>
        <v>0</v>
      </c>
      <c r="M2350" s="2">
        <v>475</v>
      </c>
    </row>
    <row r="2351" spans="1:13" ht="13.5" thickBot="1">
      <c r="A2351" s="70"/>
      <c r="B2351" s="75">
        <f>+B2410+B2469+B2515+B2553+B2557+B2562+B2567+B2573</f>
        <v>1125063</v>
      </c>
      <c r="C2351" s="67"/>
      <c r="D2351" s="69" t="s">
        <v>263</v>
      </c>
      <c r="E2351" s="67"/>
      <c r="F2351" s="122"/>
      <c r="G2351" s="71"/>
      <c r="H2351" s="117">
        <f>H2350-B2351</f>
        <v>-1125063</v>
      </c>
      <c r="I2351" s="73">
        <f t="shared" si="153"/>
        <v>2368.553684210526</v>
      </c>
      <c r="J2351" s="74"/>
      <c r="K2351" s="74"/>
      <c r="L2351" s="74"/>
      <c r="M2351" s="2">
        <v>475</v>
      </c>
    </row>
    <row r="2352" spans="8:13" ht="12.75">
      <c r="H2352" s="7">
        <v>0</v>
      </c>
      <c r="I2352" s="32">
        <f t="shared" si="153"/>
        <v>0</v>
      </c>
      <c r="M2352" s="2">
        <v>475</v>
      </c>
    </row>
    <row r="2353" spans="2:13" ht="12.75">
      <c r="B2353" s="10"/>
      <c r="H2353" s="7">
        <f aca="true" t="shared" si="156" ref="H2353:H2384">H2352-B2353</f>
        <v>0</v>
      </c>
      <c r="I2353" s="32">
        <f t="shared" si="153"/>
        <v>0</v>
      </c>
      <c r="M2353" s="2">
        <v>475</v>
      </c>
    </row>
    <row r="2354" spans="2:13" ht="12.75">
      <c r="B2354" s="281">
        <v>2500</v>
      </c>
      <c r="C2354" s="22" t="s">
        <v>0</v>
      </c>
      <c r="D2354" s="22" t="s">
        <v>263</v>
      </c>
      <c r="E2354" s="1" t="s">
        <v>501</v>
      </c>
      <c r="F2354" s="78" t="s">
        <v>502</v>
      </c>
      <c r="G2354" s="37" t="s">
        <v>35</v>
      </c>
      <c r="H2354" s="7">
        <f t="shared" si="156"/>
        <v>-2500</v>
      </c>
      <c r="I2354" s="32">
        <f t="shared" si="153"/>
        <v>5.2631578947368425</v>
      </c>
      <c r="K2354" t="s">
        <v>33</v>
      </c>
      <c r="M2354" s="2">
        <v>475</v>
      </c>
    </row>
    <row r="2355" spans="2:13" ht="12.75">
      <c r="B2355" s="281">
        <v>2500</v>
      </c>
      <c r="C2355" s="22" t="s">
        <v>0</v>
      </c>
      <c r="D2355" s="22" t="s">
        <v>263</v>
      </c>
      <c r="E2355" s="1" t="s">
        <v>501</v>
      </c>
      <c r="F2355" s="78" t="s">
        <v>503</v>
      </c>
      <c r="G2355" s="37" t="s">
        <v>37</v>
      </c>
      <c r="H2355" s="7">
        <f t="shared" si="156"/>
        <v>-5000</v>
      </c>
      <c r="I2355" s="32">
        <f t="shared" si="153"/>
        <v>5.2631578947368425</v>
      </c>
      <c r="K2355" t="s">
        <v>33</v>
      </c>
      <c r="M2355" s="2">
        <v>475</v>
      </c>
    </row>
    <row r="2356" spans="2:13" ht="12.75">
      <c r="B2356" s="281">
        <v>5000</v>
      </c>
      <c r="C2356" s="22" t="s">
        <v>0</v>
      </c>
      <c r="D2356" s="22" t="s">
        <v>263</v>
      </c>
      <c r="E2356" s="1" t="s">
        <v>501</v>
      </c>
      <c r="F2356" s="78" t="s">
        <v>504</v>
      </c>
      <c r="G2356" s="37" t="s">
        <v>39</v>
      </c>
      <c r="H2356" s="7">
        <f t="shared" si="156"/>
        <v>-10000</v>
      </c>
      <c r="I2356" s="32">
        <f t="shared" si="153"/>
        <v>10.526315789473685</v>
      </c>
      <c r="K2356" t="s">
        <v>33</v>
      </c>
      <c r="M2356" s="2">
        <v>475</v>
      </c>
    </row>
    <row r="2357" spans="2:13" ht="12.75">
      <c r="B2357" s="281">
        <v>5000</v>
      </c>
      <c r="C2357" s="22" t="s">
        <v>0</v>
      </c>
      <c r="D2357" s="22" t="s">
        <v>263</v>
      </c>
      <c r="E2357" s="1" t="s">
        <v>501</v>
      </c>
      <c r="F2357" s="78" t="s">
        <v>505</v>
      </c>
      <c r="G2357" s="37" t="s">
        <v>41</v>
      </c>
      <c r="H2357" s="7">
        <f t="shared" si="156"/>
        <v>-15000</v>
      </c>
      <c r="I2357" s="32">
        <f t="shared" si="153"/>
        <v>10.526315789473685</v>
      </c>
      <c r="K2357" t="s">
        <v>33</v>
      </c>
      <c r="M2357" s="2">
        <v>475</v>
      </c>
    </row>
    <row r="2358" spans="2:13" ht="12.75">
      <c r="B2358" s="281">
        <v>2500</v>
      </c>
      <c r="C2358" s="22" t="s">
        <v>0</v>
      </c>
      <c r="D2358" s="22" t="s">
        <v>263</v>
      </c>
      <c r="E2358" s="1" t="s">
        <v>501</v>
      </c>
      <c r="F2358" s="78" t="s">
        <v>506</v>
      </c>
      <c r="G2358" s="37" t="s">
        <v>43</v>
      </c>
      <c r="H2358" s="7">
        <f t="shared" si="156"/>
        <v>-17500</v>
      </c>
      <c r="I2358" s="32">
        <f t="shared" si="153"/>
        <v>5.2631578947368425</v>
      </c>
      <c r="K2358" t="s">
        <v>33</v>
      </c>
      <c r="M2358" s="2">
        <v>475</v>
      </c>
    </row>
    <row r="2359" spans="2:13" ht="12.75">
      <c r="B2359" s="281">
        <v>2500</v>
      </c>
      <c r="C2359" s="22" t="s">
        <v>0</v>
      </c>
      <c r="D2359" s="1" t="s">
        <v>263</v>
      </c>
      <c r="E2359" s="1" t="s">
        <v>501</v>
      </c>
      <c r="F2359" s="78" t="s">
        <v>507</v>
      </c>
      <c r="G2359" s="37" t="s">
        <v>45</v>
      </c>
      <c r="H2359" s="7">
        <f t="shared" si="156"/>
        <v>-20000</v>
      </c>
      <c r="I2359" s="32">
        <f t="shared" si="153"/>
        <v>5.2631578947368425</v>
      </c>
      <c r="K2359" t="s">
        <v>33</v>
      </c>
      <c r="M2359" s="2">
        <v>475</v>
      </c>
    </row>
    <row r="2360" spans="2:13" ht="12.75">
      <c r="B2360" s="281">
        <v>2500</v>
      </c>
      <c r="C2360" s="22" t="s">
        <v>0</v>
      </c>
      <c r="D2360" s="1" t="s">
        <v>263</v>
      </c>
      <c r="E2360" s="1" t="s">
        <v>501</v>
      </c>
      <c r="F2360" s="78" t="s">
        <v>508</v>
      </c>
      <c r="G2360" s="37" t="s">
        <v>49</v>
      </c>
      <c r="H2360" s="7">
        <f t="shared" si="156"/>
        <v>-22500</v>
      </c>
      <c r="I2360" s="32">
        <f t="shared" si="153"/>
        <v>5.2631578947368425</v>
      </c>
      <c r="K2360" t="s">
        <v>33</v>
      </c>
      <c r="M2360" s="2">
        <v>475</v>
      </c>
    </row>
    <row r="2361" spans="2:13" ht="12.75">
      <c r="B2361" s="285">
        <v>7500</v>
      </c>
      <c r="C2361" s="22" t="s">
        <v>0</v>
      </c>
      <c r="D2361" s="1" t="s">
        <v>263</v>
      </c>
      <c r="E2361" s="1" t="s">
        <v>501</v>
      </c>
      <c r="F2361" s="78" t="s">
        <v>509</v>
      </c>
      <c r="G2361" s="37" t="s">
        <v>52</v>
      </c>
      <c r="H2361" s="7">
        <f t="shared" si="156"/>
        <v>-30000</v>
      </c>
      <c r="I2361" s="32">
        <f t="shared" si="153"/>
        <v>15.789473684210526</v>
      </c>
      <c r="K2361" t="s">
        <v>33</v>
      </c>
      <c r="M2361" s="2">
        <v>475</v>
      </c>
    </row>
    <row r="2362" spans="2:13" ht="12.75">
      <c r="B2362" s="281">
        <v>7500</v>
      </c>
      <c r="C2362" s="22" t="s">
        <v>0</v>
      </c>
      <c r="D2362" s="1" t="s">
        <v>263</v>
      </c>
      <c r="E2362" s="1" t="s">
        <v>501</v>
      </c>
      <c r="F2362" s="78" t="s">
        <v>510</v>
      </c>
      <c r="G2362" s="37" t="s">
        <v>54</v>
      </c>
      <c r="H2362" s="7">
        <f t="shared" si="156"/>
        <v>-37500</v>
      </c>
      <c r="I2362" s="32">
        <f t="shared" si="153"/>
        <v>15.789473684210526</v>
      </c>
      <c r="K2362" t="s">
        <v>33</v>
      </c>
      <c r="M2362" s="2">
        <v>475</v>
      </c>
    </row>
    <row r="2363" spans="2:13" ht="12.75">
      <c r="B2363" s="281">
        <v>5000</v>
      </c>
      <c r="C2363" s="22" t="s">
        <v>0</v>
      </c>
      <c r="D2363" s="1" t="s">
        <v>263</v>
      </c>
      <c r="E2363" s="1" t="s">
        <v>501</v>
      </c>
      <c r="F2363" s="78" t="s">
        <v>511</v>
      </c>
      <c r="G2363" s="37" t="s">
        <v>56</v>
      </c>
      <c r="H2363" s="7">
        <f t="shared" si="156"/>
        <v>-42500</v>
      </c>
      <c r="I2363" s="32">
        <f t="shared" si="153"/>
        <v>10.526315789473685</v>
      </c>
      <c r="K2363" t="s">
        <v>33</v>
      </c>
      <c r="M2363" s="2">
        <v>475</v>
      </c>
    </row>
    <row r="2364" spans="2:13" ht="12.75">
      <c r="B2364" s="281">
        <v>7500</v>
      </c>
      <c r="C2364" s="22" t="s">
        <v>0</v>
      </c>
      <c r="D2364" s="1" t="s">
        <v>263</v>
      </c>
      <c r="E2364" s="1" t="s">
        <v>501</v>
      </c>
      <c r="F2364" s="78" t="s">
        <v>512</v>
      </c>
      <c r="G2364" s="37" t="s">
        <v>58</v>
      </c>
      <c r="H2364" s="7">
        <f t="shared" si="156"/>
        <v>-50000</v>
      </c>
      <c r="I2364" s="32">
        <f t="shared" si="153"/>
        <v>15.789473684210526</v>
      </c>
      <c r="K2364" t="s">
        <v>33</v>
      </c>
      <c r="M2364" s="2">
        <v>475</v>
      </c>
    </row>
    <row r="2365" spans="2:13" ht="12.75">
      <c r="B2365" s="281">
        <v>2500</v>
      </c>
      <c r="C2365" s="22" t="s">
        <v>0</v>
      </c>
      <c r="D2365" s="1" t="s">
        <v>263</v>
      </c>
      <c r="E2365" s="1" t="s">
        <v>501</v>
      </c>
      <c r="F2365" s="78" t="s">
        <v>513</v>
      </c>
      <c r="G2365" s="37" t="s">
        <v>60</v>
      </c>
      <c r="H2365" s="7">
        <f t="shared" si="156"/>
        <v>-52500</v>
      </c>
      <c r="I2365" s="32">
        <f t="shared" si="153"/>
        <v>5.2631578947368425</v>
      </c>
      <c r="K2365" t="s">
        <v>33</v>
      </c>
      <c r="M2365" s="2">
        <v>475</v>
      </c>
    </row>
    <row r="2366" spans="2:13" ht="12.75">
      <c r="B2366" s="281">
        <v>2500</v>
      </c>
      <c r="C2366" s="22" t="s">
        <v>0</v>
      </c>
      <c r="D2366" s="1" t="s">
        <v>263</v>
      </c>
      <c r="E2366" s="1" t="s">
        <v>501</v>
      </c>
      <c r="F2366" s="78" t="s">
        <v>514</v>
      </c>
      <c r="G2366" s="37" t="s">
        <v>103</v>
      </c>
      <c r="H2366" s="7">
        <f t="shared" si="156"/>
        <v>-55000</v>
      </c>
      <c r="I2366" s="32">
        <f t="shared" si="153"/>
        <v>5.2631578947368425</v>
      </c>
      <c r="K2366" t="s">
        <v>33</v>
      </c>
      <c r="M2366" s="2">
        <v>475</v>
      </c>
    </row>
    <row r="2367" spans="2:13" ht="12.75">
      <c r="B2367" s="281">
        <v>5000</v>
      </c>
      <c r="C2367" s="22" t="s">
        <v>0</v>
      </c>
      <c r="D2367" s="1" t="s">
        <v>263</v>
      </c>
      <c r="E2367" s="1" t="s">
        <v>501</v>
      </c>
      <c r="F2367" s="78" t="s">
        <v>515</v>
      </c>
      <c r="G2367" s="37" t="s">
        <v>62</v>
      </c>
      <c r="H2367" s="7">
        <f t="shared" si="156"/>
        <v>-60000</v>
      </c>
      <c r="I2367" s="32">
        <f t="shared" si="153"/>
        <v>10.526315789473685</v>
      </c>
      <c r="K2367" t="s">
        <v>33</v>
      </c>
      <c r="M2367" s="2">
        <v>475</v>
      </c>
    </row>
    <row r="2368" spans="2:13" ht="12.75">
      <c r="B2368" s="281">
        <v>2500</v>
      </c>
      <c r="C2368" s="22" t="s">
        <v>0</v>
      </c>
      <c r="D2368" s="1" t="s">
        <v>263</v>
      </c>
      <c r="E2368" s="1" t="s">
        <v>501</v>
      </c>
      <c r="F2368" s="78" t="s">
        <v>516</v>
      </c>
      <c r="G2368" s="37" t="s">
        <v>64</v>
      </c>
      <c r="H2368" s="7">
        <f t="shared" si="156"/>
        <v>-62500</v>
      </c>
      <c r="I2368" s="32">
        <f t="shared" si="153"/>
        <v>5.2631578947368425</v>
      </c>
      <c r="K2368" t="s">
        <v>33</v>
      </c>
      <c r="M2368" s="2">
        <v>475</v>
      </c>
    </row>
    <row r="2369" spans="2:13" ht="12.75">
      <c r="B2369" s="281">
        <v>5000</v>
      </c>
      <c r="C2369" s="22" t="s">
        <v>0</v>
      </c>
      <c r="D2369" s="1" t="s">
        <v>263</v>
      </c>
      <c r="E2369" s="1" t="s">
        <v>501</v>
      </c>
      <c r="F2369" s="103" t="s">
        <v>517</v>
      </c>
      <c r="G2369" s="37" t="s">
        <v>66</v>
      </c>
      <c r="H2369" s="7">
        <f t="shared" si="156"/>
        <v>-67500</v>
      </c>
      <c r="I2369" s="32">
        <f t="shared" si="153"/>
        <v>10.526315789473685</v>
      </c>
      <c r="K2369" t="s">
        <v>33</v>
      </c>
      <c r="M2369" s="2">
        <v>475</v>
      </c>
    </row>
    <row r="2370" spans="2:13" ht="12.75">
      <c r="B2370" s="281">
        <v>5000</v>
      </c>
      <c r="C2370" s="22" t="s">
        <v>0</v>
      </c>
      <c r="D2370" s="1" t="s">
        <v>263</v>
      </c>
      <c r="E2370" s="1" t="s">
        <v>501</v>
      </c>
      <c r="F2370" s="103" t="s">
        <v>518</v>
      </c>
      <c r="G2370" s="37" t="s">
        <v>68</v>
      </c>
      <c r="H2370" s="7">
        <f t="shared" si="156"/>
        <v>-72500</v>
      </c>
      <c r="I2370" s="32">
        <f t="shared" si="153"/>
        <v>10.526315789473685</v>
      </c>
      <c r="K2370" t="s">
        <v>33</v>
      </c>
      <c r="M2370" s="2">
        <v>475</v>
      </c>
    </row>
    <row r="2371" spans="2:13" ht="12.75">
      <c r="B2371" s="281">
        <v>5000</v>
      </c>
      <c r="C2371" s="22" t="s">
        <v>0</v>
      </c>
      <c r="D2371" s="1" t="s">
        <v>263</v>
      </c>
      <c r="E2371" s="1" t="s">
        <v>501</v>
      </c>
      <c r="F2371" s="78" t="s">
        <v>519</v>
      </c>
      <c r="G2371" s="37" t="s">
        <v>70</v>
      </c>
      <c r="H2371" s="7">
        <f t="shared" si="156"/>
        <v>-77500</v>
      </c>
      <c r="I2371" s="32">
        <f t="shared" si="153"/>
        <v>10.526315789473685</v>
      </c>
      <c r="K2371" t="s">
        <v>33</v>
      </c>
      <c r="M2371" s="2">
        <v>475</v>
      </c>
    </row>
    <row r="2372" spans="2:13" ht="12.75">
      <c r="B2372" s="281">
        <v>5500</v>
      </c>
      <c r="C2372" s="22" t="s">
        <v>0</v>
      </c>
      <c r="D2372" s="1" t="s">
        <v>263</v>
      </c>
      <c r="E2372" s="1" t="s">
        <v>501</v>
      </c>
      <c r="F2372" s="78" t="s">
        <v>520</v>
      </c>
      <c r="G2372" s="37" t="s">
        <v>72</v>
      </c>
      <c r="H2372" s="7">
        <f t="shared" si="156"/>
        <v>-83000</v>
      </c>
      <c r="I2372" s="32">
        <f aca="true" t="shared" si="157" ref="I2372:I2435">+B2372/M2372</f>
        <v>11.578947368421053</v>
      </c>
      <c r="K2372" t="s">
        <v>33</v>
      </c>
      <c r="M2372" s="2">
        <v>475</v>
      </c>
    </row>
    <row r="2373" spans="2:13" ht="12.75">
      <c r="B2373" s="281">
        <v>3000</v>
      </c>
      <c r="C2373" s="22" t="s">
        <v>0</v>
      </c>
      <c r="D2373" s="1" t="s">
        <v>263</v>
      </c>
      <c r="E2373" s="1" t="s">
        <v>501</v>
      </c>
      <c r="F2373" s="78" t="s">
        <v>521</v>
      </c>
      <c r="G2373" s="37" t="s">
        <v>74</v>
      </c>
      <c r="H2373" s="7">
        <f t="shared" si="156"/>
        <v>-86000</v>
      </c>
      <c r="I2373" s="32">
        <f t="shared" si="157"/>
        <v>6.315789473684211</v>
      </c>
      <c r="K2373" t="s">
        <v>33</v>
      </c>
      <c r="M2373" s="2">
        <v>475</v>
      </c>
    </row>
    <row r="2374" spans="2:13" ht="12.75">
      <c r="B2374" s="281">
        <v>5500</v>
      </c>
      <c r="C2374" s="22" t="s">
        <v>0</v>
      </c>
      <c r="D2374" s="1" t="s">
        <v>263</v>
      </c>
      <c r="E2374" s="1" t="s">
        <v>501</v>
      </c>
      <c r="F2374" s="78" t="s">
        <v>522</v>
      </c>
      <c r="G2374" s="37" t="s">
        <v>76</v>
      </c>
      <c r="H2374" s="7">
        <f t="shared" si="156"/>
        <v>-91500</v>
      </c>
      <c r="I2374" s="32">
        <f t="shared" si="157"/>
        <v>11.578947368421053</v>
      </c>
      <c r="K2374" t="s">
        <v>33</v>
      </c>
      <c r="M2374" s="2">
        <v>475</v>
      </c>
    </row>
    <row r="2375" spans="2:13" ht="12.75">
      <c r="B2375" s="281">
        <v>3000</v>
      </c>
      <c r="C2375" s="22" t="s">
        <v>0</v>
      </c>
      <c r="D2375" s="1" t="s">
        <v>263</v>
      </c>
      <c r="E2375" s="1" t="s">
        <v>501</v>
      </c>
      <c r="F2375" s="78" t="s">
        <v>523</v>
      </c>
      <c r="G2375" s="37" t="s">
        <v>78</v>
      </c>
      <c r="H2375" s="7">
        <f t="shared" si="156"/>
        <v>-94500</v>
      </c>
      <c r="I2375" s="32">
        <f t="shared" si="157"/>
        <v>6.315789473684211</v>
      </c>
      <c r="K2375" t="s">
        <v>33</v>
      </c>
      <c r="M2375" s="2">
        <v>475</v>
      </c>
    </row>
    <row r="2376" spans="2:13" ht="12.75">
      <c r="B2376" s="281">
        <v>8500</v>
      </c>
      <c r="C2376" s="22" t="s">
        <v>0</v>
      </c>
      <c r="D2376" s="1" t="s">
        <v>263</v>
      </c>
      <c r="E2376" s="1" t="s">
        <v>501</v>
      </c>
      <c r="F2376" s="78" t="s">
        <v>524</v>
      </c>
      <c r="G2376" s="37" t="s">
        <v>80</v>
      </c>
      <c r="H2376" s="7">
        <f t="shared" si="156"/>
        <v>-103000</v>
      </c>
      <c r="I2376" s="32">
        <f t="shared" si="157"/>
        <v>17.894736842105264</v>
      </c>
      <c r="K2376" t="s">
        <v>33</v>
      </c>
      <c r="M2376" s="2">
        <v>475</v>
      </c>
    </row>
    <row r="2377" spans="2:13" ht="12.75">
      <c r="B2377" s="281">
        <v>5500</v>
      </c>
      <c r="C2377" s="22" t="s">
        <v>0</v>
      </c>
      <c r="D2377" s="1" t="s">
        <v>263</v>
      </c>
      <c r="E2377" s="1" t="s">
        <v>501</v>
      </c>
      <c r="F2377" s="78" t="s">
        <v>525</v>
      </c>
      <c r="G2377" s="37" t="s">
        <v>82</v>
      </c>
      <c r="H2377" s="7">
        <f t="shared" si="156"/>
        <v>-108500</v>
      </c>
      <c r="I2377" s="32">
        <f t="shared" si="157"/>
        <v>11.578947368421053</v>
      </c>
      <c r="K2377" t="s">
        <v>33</v>
      </c>
      <c r="M2377" s="2">
        <v>475</v>
      </c>
    </row>
    <row r="2378" spans="2:13" ht="12.75">
      <c r="B2378" s="281">
        <v>5500</v>
      </c>
      <c r="C2378" s="22" t="s">
        <v>0</v>
      </c>
      <c r="D2378" s="1" t="s">
        <v>263</v>
      </c>
      <c r="E2378" s="1" t="s">
        <v>501</v>
      </c>
      <c r="F2378" s="78" t="s">
        <v>526</v>
      </c>
      <c r="G2378" s="37" t="s">
        <v>116</v>
      </c>
      <c r="H2378" s="7">
        <f t="shared" si="156"/>
        <v>-114000</v>
      </c>
      <c r="I2378" s="32">
        <f t="shared" si="157"/>
        <v>11.578947368421053</v>
      </c>
      <c r="K2378" t="s">
        <v>33</v>
      </c>
      <c r="M2378" s="2">
        <v>475</v>
      </c>
    </row>
    <row r="2379" spans="2:13" ht="12.75">
      <c r="B2379" s="281">
        <v>3000</v>
      </c>
      <c r="C2379" s="22" t="s">
        <v>0</v>
      </c>
      <c r="D2379" s="1" t="s">
        <v>263</v>
      </c>
      <c r="E2379" s="1" t="s">
        <v>501</v>
      </c>
      <c r="F2379" s="78" t="s">
        <v>527</v>
      </c>
      <c r="G2379" s="37" t="s">
        <v>86</v>
      </c>
      <c r="H2379" s="7">
        <f t="shared" si="156"/>
        <v>-117000</v>
      </c>
      <c r="I2379" s="32">
        <f t="shared" si="157"/>
        <v>6.315789473684211</v>
      </c>
      <c r="K2379" t="s">
        <v>33</v>
      </c>
      <c r="M2379" s="2">
        <v>475</v>
      </c>
    </row>
    <row r="2380" spans="2:13" ht="12.75">
      <c r="B2380" s="282">
        <v>2500</v>
      </c>
      <c r="C2380" s="22" t="s">
        <v>0</v>
      </c>
      <c r="D2380" s="22" t="s">
        <v>263</v>
      </c>
      <c r="E2380" s="22" t="s">
        <v>528</v>
      </c>
      <c r="F2380" s="78" t="s">
        <v>529</v>
      </c>
      <c r="G2380" s="37" t="s">
        <v>240</v>
      </c>
      <c r="H2380" s="7">
        <f t="shared" si="156"/>
        <v>-119500</v>
      </c>
      <c r="I2380" s="32">
        <f t="shared" si="157"/>
        <v>5.2631578947368425</v>
      </c>
      <c r="K2380" t="s">
        <v>33</v>
      </c>
      <c r="M2380" s="2">
        <v>475</v>
      </c>
    </row>
    <row r="2381" spans="2:13" ht="12.75">
      <c r="B2381" s="282">
        <v>2500</v>
      </c>
      <c r="C2381" s="22" t="s">
        <v>0</v>
      </c>
      <c r="D2381" s="22" t="s">
        <v>263</v>
      </c>
      <c r="E2381" s="45" t="s">
        <v>528</v>
      </c>
      <c r="F2381" s="78" t="s">
        <v>530</v>
      </c>
      <c r="G2381" s="46" t="s">
        <v>32</v>
      </c>
      <c r="H2381" s="7">
        <f t="shared" si="156"/>
        <v>-122000</v>
      </c>
      <c r="I2381" s="32">
        <f t="shared" si="157"/>
        <v>5.2631578947368425</v>
      </c>
      <c r="K2381" t="s">
        <v>33</v>
      </c>
      <c r="M2381" s="2">
        <v>475</v>
      </c>
    </row>
    <row r="2382" spans="2:13" ht="12.75">
      <c r="B2382" s="281">
        <v>2500</v>
      </c>
      <c r="C2382" s="22" t="s">
        <v>0</v>
      </c>
      <c r="D2382" s="22" t="s">
        <v>263</v>
      </c>
      <c r="E2382" s="1" t="s">
        <v>528</v>
      </c>
      <c r="F2382" s="78" t="s">
        <v>531</v>
      </c>
      <c r="G2382" s="37" t="s">
        <v>35</v>
      </c>
      <c r="H2382" s="7">
        <f t="shared" si="156"/>
        <v>-124500</v>
      </c>
      <c r="I2382" s="32">
        <f t="shared" si="157"/>
        <v>5.2631578947368425</v>
      </c>
      <c r="K2382" t="s">
        <v>33</v>
      </c>
      <c r="M2382" s="2">
        <v>475</v>
      </c>
    </row>
    <row r="2383" spans="2:13" ht="12.75">
      <c r="B2383" s="281">
        <v>2500</v>
      </c>
      <c r="C2383" s="22" t="s">
        <v>0</v>
      </c>
      <c r="D2383" s="22" t="s">
        <v>263</v>
      </c>
      <c r="E2383" s="1" t="s">
        <v>528</v>
      </c>
      <c r="F2383" s="78" t="s">
        <v>502</v>
      </c>
      <c r="G2383" s="37" t="s">
        <v>35</v>
      </c>
      <c r="H2383" s="7">
        <f t="shared" si="156"/>
        <v>-127000</v>
      </c>
      <c r="I2383" s="32">
        <f t="shared" si="157"/>
        <v>5.2631578947368425</v>
      </c>
      <c r="K2383" t="s">
        <v>33</v>
      </c>
      <c r="M2383" s="2">
        <v>475</v>
      </c>
    </row>
    <row r="2384" spans="2:13" ht="12.75">
      <c r="B2384" s="281">
        <v>2500</v>
      </c>
      <c r="C2384" s="22" t="s">
        <v>0</v>
      </c>
      <c r="D2384" s="22" t="s">
        <v>263</v>
      </c>
      <c r="E2384" s="1" t="s">
        <v>528</v>
      </c>
      <c r="F2384" s="78" t="s">
        <v>532</v>
      </c>
      <c r="G2384" s="37" t="s">
        <v>37</v>
      </c>
      <c r="H2384" s="7">
        <f t="shared" si="156"/>
        <v>-129500</v>
      </c>
      <c r="I2384" s="32">
        <f t="shared" si="157"/>
        <v>5.2631578947368425</v>
      </c>
      <c r="K2384" t="s">
        <v>33</v>
      </c>
      <c r="M2384" s="2">
        <v>475</v>
      </c>
    </row>
    <row r="2385" spans="2:13" ht="12.75">
      <c r="B2385" s="281">
        <v>2500</v>
      </c>
      <c r="C2385" s="22" t="s">
        <v>0</v>
      </c>
      <c r="D2385" s="22" t="s">
        <v>263</v>
      </c>
      <c r="E2385" s="1" t="s">
        <v>528</v>
      </c>
      <c r="F2385" s="78" t="s">
        <v>533</v>
      </c>
      <c r="G2385" s="37" t="s">
        <v>39</v>
      </c>
      <c r="H2385" s="7">
        <f aca="true" t="shared" si="158" ref="H2385:H2409">H2384-B2385</f>
        <v>-132000</v>
      </c>
      <c r="I2385" s="32">
        <f t="shared" si="157"/>
        <v>5.2631578947368425</v>
      </c>
      <c r="K2385" t="s">
        <v>33</v>
      </c>
      <c r="M2385" s="2">
        <v>475</v>
      </c>
    </row>
    <row r="2386" spans="2:13" ht="12.75">
      <c r="B2386" s="281">
        <v>2500</v>
      </c>
      <c r="C2386" s="22" t="s">
        <v>0</v>
      </c>
      <c r="D2386" s="22" t="s">
        <v>263</v>
      </c>
      <c r="E2386" s="1" t="s">
        <v>528</v>
      </c>
      <c r="F2386" s="78" t="s">
        <v>534</v>
      </c>
      <c r="G2386" s="37" t="s">
        <v>41</v>
      </c>
      <c r="H2386" s="7">
        <f t="shared" si="158"/>
        <v>-134500</v>
      </c>
      <c r="I2386" s="32">
        <f t="shared" si="157"/>
        <v>5.2631578947368425</v>
      </c>
      <c r="K2386" t="s">
        <v>33</v>
      </c>
      <c r="M2386" s="2">
        <v>475</v>
      </c>
    </row>
    <row r="2387" spans="2:13" ht="12.75">
      <c r="B2387" s="281">
        <v>5000</v>
      </c>
      <c r="C2387" s="22" t="s">
        <v>0</v>
      </c>
      <c r="D2387" s="22" t="s">
        <v>263</v>
      </c>
      <c r="E2387" s="1" t="s">
        <v>528</v>
      </c>
      <c r="F2387" s="78" t="s">
        <v>535</v>
      </c>
      <c r="G2387" s="37" t="s">
        <v>43</v>
      </c>
      <c r="H2387" s="7">
        <f t="shared" si="158"/>
        <v>-139500</v>
      </c>
      <c r="I2387" s="32">
        <f t="shared" si="157"/>
        <v>10.526315789473685</v>
      </c>
      <c r="K2387" t="s">
        <v>33</v>
      </c>
      <c r="M2387" s="2">
        <v>475</v>
      </c>
    </row>
    <row r="2388" spans="2:13" ht="12.75">
      <c r="B2388" s="281">
        <v>3000</v>
      </c>
      <c r="C2388" s="22" t="s">
        <v>0</v>
      </c>
      <c r="D2388" s="1" t="s">
        <v>263</v>
      </c>
      <c r="E2388" s="1" t="s">
        <v>528</v>
      </c>
      <c r="F2388" s="78" t="s">
        <v>536</v>
      </c>
      <c r="G2388" s="37" t="s">
        <v>45</v>
      </c>
      <c r="H2388" s="7">
        <f t="shared" si="158"/>
        <v>-142500</v>
      </c>
      <c r="I2388" s="32">
        <f t="shared" si="157"/>
        <v>6.315789473684211</v>
      </c>
      <c r="K2388" t="s">
        <v>33</v>
      </c>
      <c r="M2388" s="2">
        <v>475</v>
      </c>
    </row>
    <row r="2389" spans="2:13" ht="12.75">
      <c r="B2389" s="281">
        <v>2500</v>
      </c>
      <c r="C2389" s="22" t="s">
        <v>0</v>
      </c>
      <c r="D2389" s="1" t="s">
        <v>263</v>
      </c>
      <c r="E2389" s="1" t="s">
        <v>528</v>
      </c>
      <c r="F2389" s="78" t="s">
        <v>537</v>
      </c>
      <c r="G2389" s="37" t="s">
        <v>47</v>
      </c>
      <c r="H2389" s="7">
        <f t="shared" si="158"/>
        <v>-145000</v>
      </c>
      <c r="I2389" s="32">
        <f t="shared" si="157"/>
        <v>5.2631578947368425</v>
      </c>
      <c r="K2389" t="s">
        <v>33</v>
      </c>
      <c r="M2389" s="2">
        <v>475</v>
      </c>
    </row>
    <row r="2390" spans="2:13" ht="12.75">
      <c r="B2390" s="281">
        <v>2500</v>
      </c>
      <c r="C2390" s="22" t="s">
        <v>0</v>
      </c>
      <c r="D2390" s="1" t="s">
        <v>263</v>
      </c>
      <c r="E2390" s="1" t="s">
        <v>528</v>
      </c>
      <c r="F2390" s="78" t="s">
        <v>538</v>
      </c>
      <c r="G2390" s="37" t="s">
        <v>49</v>
      </c>
      <c r="H2390" s="7">
        <f t="shared" si="158"/>
        <v>-147500</v>
      </c>
      <c r="I2390" s="32">
        <f t="shared" si="157"/>
        <v>5.2631578947368425</v>
      </c>
      <c r="K2390" t="s">
        <v>33</v>
      </c>
      <c r="M2390" s="2">
        <v>475</v>
      </c>
    </row>
    <row r="2391" spans="2:13" ht="12.75">
      <c r="B2391" s="281">
        <v>5000</v>
      </c>
      <c r="C2391" s="22" t="s">
        <v>0</v>
      </c>
      <c r="D2391" s="1" t="s">
        <v>263</v>
      </c>
      <c r="E2391" s="1" t="s">
        <v>528</v>
      </c>
      <c r="F2391" s="78" t="s">
        <v>539</v>
      </c>
      <c r="G2391" s="37" t="s">
        <v>52</v>
      </c>
      <c r="H2391" s="7">
        <f t="shared" si="158"/>
        <v>-152500</v>
      </c>
      <c r="I2391" s="32">
        <f t="shared" si="157"/>
        <v>10.526315789473685</v>
      </c>
      <c r="K2391" t="s">
        <v>33</v>
      </c>
      <c r="M2391" s="2">
        <v>475</v>
      </c>
    </row>
    <row r="2392" spans="2:13" ht="12.75">
      <c r="B2392" s="281">
        <v>5000</v>
      </c>
      <c r="C2392" s="22" t="s">
        <v>0</v>
      </c>
      <c r="D2392" s="1" t="s">
        <v>263</v>
      </c>
      <c r="E2392" s="1" t="s">
        <v>528</v>
      </c>
      <c r="F2392" s="78" t="s">
        <v>540</v>
      </c>
      <c r="G2392" s="37" t="s">
        <v>54</v>
      </c>
      <c r="H2392" s="7">
        <f t="shared" si="158"/>
        <v>-157500</v>
      </c>
      <c r="I2392" s="32">
        <f t="shared" si="157"/>
        <v>10.526315789473685</v>
      </c>
      <c r="K2392" t="s">
        <v>33</v>
      </c>
      <c r="M2392" s="2">
        <v>475</v>
      </c>
    </row>
    <row r="2393" spans="2:13" ht="12.75">
      <c r="B2393" s="281">
        <v>5000</v>
      </c>
      <c r="C2393" s="22" t="s">
        <v>0</v>
      </c>
      <c r="D2393" s="1" t="s">
        <v>263</v>
      </c>
      <c r="E2393" s="1" t="s">
        <v>528</v>
      </c>
      <c r="F2393" s="78" t="s">
        <v>541</v>
      </c>
      <c r="G2393" s="37" t="s">
        <v>56</v>
      </c>
      <c r="H2393" s="7">
        <f t="shared" si="158"/>
        <v>-162500</v>
      </c>
      <c r="I2393" s="32">
        <f t="shared" si="157"/>
        <v>10.526315789473685</v>
      </c>
      <c r="K2393" t="s">
        <v>33</v>
      </c>
      <c r="M2393" s="2">
        <v>475</v>
      </c>
    </row>
    <row r="2394" spans="2:13" ht="12.75">
      <c r="B2394" s="281">
        <v>5500</v>
      </c>
      <c r="C2394" s="22" t="s">
        <v>0</v>
      </c>
      <c r="D2394" s="1" t="s">
        <v>263</v>
      </c>
      <c r="E2394" s="1" t="s">
        <v>528</v>
      </c>
      <c r="F2394" s="78" t="s">
        <v>542</v>
      </c>
      <c r="G2394" s="37" t="s">
        <v>58</v>
      </c>
      <c r="H2394" s="7">
        <f t="shared" si="158"/>
        <v>-168000</v>
      </c>
      <c r="I2394" s="32">
        <f t="shared" si="157"/>
        <v>11.578947368421053</v>
      </c>
      <c r="K2394" t="s">
        <v>33</v>
      </c>
      <c r="M2394" s="2">
        <v>475</v>
      </c>
    </row>
    <row r="2395" spans="2:13" ht="12.75">
      <c r="B2395" s="281">
        <v>5500</v>
      </c>
      <c r="C2395" s="22" t="s">
        <v>0</v>
      </c>
      <c r="D2395" s="1" t="s">
        <v>263</v>
      </c>
      <c r="E2395" s="1" t="s">
        <v>528</v>
      </c>
      <c r="F2395" s="78" t="s">
        <v>543</v>
      </c>
      <c r="G2395" s="37" t="s">
        <v>60</v>
      </c>
      <c r="H2395" s="7">
        <f t="shared" si="158"/>
        <v>-173500</v>
      </c>
      <c r="I2395" s="32">
        <f t="shared" si="157"/>
        <v>11.578947368421053</v>
      </c>
      <c r="K2395" t="s">
        <v>33</v>
      </c>
      <c r="M2395" s="2">
        <v>475</v>
      </c>
    </row>
    <row r="2396" spans="2:13" ht="12.75">
      <c r="B2396" s="281">
        <v>2000</v>
      </c>
      <c r="C2396" s="22" t="s">
        <v>0</v>
      </c>
      <c r="D2396" s="1" t="s">
        <v>263</v>
      </c>
      <c r="E2396" s="1" t="s">
        <v>528</v>
      </c>
      <c r="F2396" s="78" t="s">
        <v>459</v>
      </c>
      <c r="G2396" s="37" t="s">
        <v>103</v>
      </c>
      <c r="H2396" s="7">
        <f t="shared" si="158"/>
        <v>-175500</v>
      </c>
      <c r="I2396" s="32">
        <f t="shared" si="157"/>
        <v>4.2105263157894735</v>
      </c>
      <c r="K2396" t="s">
        <v>33</v>
      </c>
      <c r="M2396" s="2">
        <v>475</v>
      </c>
    </row>
    <row r="2397" spans="2:13" ht="12.75">
      <c r="B2397" s="281">
        <v>2500</v>
      </c>
      <c r="C2397" s="22" t="s">
        <v>0</v>
      </c>
      <c r="D2397" s="1" t="s">
        <v>263</v>
      </c>
      <c r="E2397" s="1" t="s">
        <v>528</v>
      </c>
      <c r="F2397" s="78" t="s">
        <v>544</v>
      </c>
      <c r="G2397" s="37" t="s">
        <v>62</v>
      </c>
      <c r="H2397" s="7">
        <f t="shared" si="158"/>
        <v>-178000</v>
      </c>
      <c r="I2397" s="32">
        <f t="shared" si="157"/>
        <v>5.2631578947368425</v>
      </c>
      <c r="K2397" t="s">
        <v>33</v>
      </c>
      <c r="M2397" s="2">
        <v>475</v>
      </c>
    </row>
    <row r="2398" spans="2:13" ht="12.75">
      <c r="B2398" s="281">
        <v>2500</v>
      </c>
      <c r="C2398" s="22" t="s">
        <v>0</v>
      </c>
      <c r="D2398" s="1" t="s">
        <v>263</v>
      </c>
      <c r="E2398" s="1" t="s">
        <v>528</v>
      </c>
      <c r="F2398" s="78" t="s">
        <v>545</v>
      </c>
      <c r="G2398" s="37" t="s">
        <v>62</v>
      </c>
      <c r="H2398" s="7">
        <f t="shared" si="158"/>
        <v>-180500</v>
      </c>
      <c r="I2398" s="32">
        <f t="shared" si="157"/>
        <v>5.2631578947368425</v>
      </c>
      <c r="K2398" t="s">
        <v>33</v>
      </c>
      <c r="M2398" s="2">
        <v>475</v>
      </c>
    </row>
    <row r="2399" spans="2:13" ht="12.75">
      <c r="B2399" s="281">
        <v>2500</v>
      </c>
      <c r="C2399" s="22" t="s">
        <v>0</v>
      </c>
      <c r="D2399" s="1" t="s">
        <v>263</v>
      </c>
      <c r="E2399" s="1" t="s">
        <v>528</v>
      </c>
      <c r="F2399" s="78" t="s">
        <v>546</v>
      </c>
      <c r="G2399" s="37" t="s">
        <v>64</v>
      </c>
      <c r="H2399" s="7">
        <f t="shared" si="158"/>
        <v>-183000</v>
      </c>
      <c r="I2399" s="32">
        <f t="shared" si="157"/>
        <v>5.2631578947368425</v>
      </c>
      <c r="K2399" t="s">
        <v>33</v>
      </c>
      <c r="M2399" s="2">
        <v>475</v>
      </c>
    </row>
    <row r="2400" spans="2:13" ht="12.75">
      <c r="B2400" s="281">
        <v>2500</v>
      </c>
      <c r="C2400" s="22" t="s">
        <v>0</v>
      </c>
      <c r="D2400" s="1" t="s">
        <v>263</v>
      </c>
      <c r="E2400" s="1" t="s">
        <v>528</v>
      </c>
      <c r="F2400" s="78" t="s">
        <v>547</v>
      </c>
      <c r="G2400" s="37" t="s">
        <v>66</v>
      </c>
      <c r="H2400" s="7">
        <f t="shared" si="158"/>
        <v>-185500</v>
      </c>
      <c r="I2400" s="32">
        <f t="shared" si="157"/>
        <v>5.2631578947368425</v>
      </c>
      <c r="K2400" t="s">
        <v>33</v>
      </c>
      <c r="M2400" s="2">
        <v>475</v>
      </c>
    </row>
    <row r="2401" spans="2:13" ht="12.75">
      <c r="B2401" s="281">
        <v>2500</v>
      </c>
      <c r="C2401" s="22" t="s">
        <v>0</v>
      </c>
      <c r="D2401" s="1" t="s">
        <v>263</v>
      </c>
      <c r="E2401" s="1" t="s">
        <v>528</v>
      </c>
      <c r="F2401" s="78" t="s">
        <v>548</v>
      </c>
      <c r="G2401" s="37" t="s">
        <v>68</v>
      </c>
      <c r="H2401" s="7">
        <f t="shared" si="158"/>
        <v>-188000</v>
      </c>
      <c r="I2401" s="32">
        <f t="shared" si="157"/>
        <v>5.2631578947368425</v>
      </c>
      <c r="K2401" t="s">
        <v>33</v>
      </c>
      <c r="M2401" s="2">
        <v>475</v>
      </c>
    </row>
    <row r="2402" spans="2:13" ht="12.75">
      <c r="B2402" s="281">
        <v>2500</v>
      </c>
      <c r="C2402" s="22" t="s">
        <v>0</v>
      </c>
      <c r="D2402" s="1" t="s">
        <v>263</v>
      </c>
      <c r="E2402" s="1" t="s">
        <v>528</v>
      </c>
      <c r="F2402" s="78" t="s">
        <v>549</v>
      </c>
      <c r="G2402" s="37" t="s">
        <v>72</v>
      </c>
      <c r="H2402" s="7">
        <f t="shared" si="158"/>
        <v>-190500</v>
      </c>
      <c r="I2402" s="32">
        <f t="shared" si="157"/>
        <v>5.2631578947368425</v>
      </c>
      <c r="K2402" t="s">
        <v>33</v>
      </c>
      <c r="M2402" s="2">
        <v>475</v>
      </c>
    </row>
    <row r="2403" spans="2:13" ht="12.75">
      <c r="B2403" s="281">
        <v>3000</v>
      </c>
      <c r="C2403" s="22" t="s">
        <v>0</v>
      </c>
      <c r="D2403" s="1" t="s">
        <v>263</v>
      </c>
      <c r="E2403" s="1" t="s">
        <v>528</v>
      </c>
      <c r="F2403" s="78" t="s">
        <v>550</v>
      </c>
      <c r="G2403" s="37" t="s">
        <v>74</v>
      </c>
      <c r="H2403" s="7">
        <f t="shared" si="158"/>
        <v>-193500</v>
      </c>
      <c r="I2403" s="32">
        <f t="shared" si="157"/>
        <v>6.315789473684211</v>
      </c>
      <c r="K2403" t="s">
        <v>33</v>
      </c>
      <c r="M2403" s="2">
        <v>475</v>
      </c>
    </row>
    <row r="2404" spans="2:13" ht="12.75">
      <c r="B2404" s="281">
        <v>2500</v>
      </c>
      <c r="C2404" s="22" t="s">
        <v>0</v>
      </c>
      <c r="D2404" s="1" t="s">
        <v>263</v>
      </c>
      <c r="E2404" s="1" t="s">
        <v>528</v>
      </c>
      <c r="F2404" s="78" t="s">
        <v>551</v>
      </c>
      <c r="G2404" s="37" t="s">
        <v>76</v>
      </c>
      <c r="H2404" s="7">
        <f t="shared" si="158"/>
        <v>-196000</v>
      </c>
      <c r="I2404" s="32">
        <f t="shared" si="157"/>
        <v>5.2631578947368425</v>
      </c>
      <c r="K2404" t="s">
        <v>33</v>
      </c>
      <c r="M2404" s="2">
        <v>475</v>
      </c>
    </row>
    <row r="2405" spans="2:13" ht="12.75">
      <c r="B2405" s="281">
        <v>2500</v>
      </c>
      <c r="C2405" s="22" t="s">
        <v>0</v>
      </c>
      <c r="D2405" s="1" t="s">
        <v>263</v>
      </c>
      <c r="E2405" s="1" t="s">
        <v>528</v>
      </c>
      <c r="F2405" s="78" t="s">
        <v>552</v>
      </c>
      <c r="G2405" s="37" t="s">
        <v>78</v>
      </c>
      <c r="H2405" s="7">
        <f t="shared" si="158"/>
        <v>-198500</v>
      </c>
      <c r="I2405" s="32">
        <f t="shared" si="157"/>
        <v>5.2631578947368425</v>
      </c>
      <c r="K2405" t="s">
        <v>33</v>
      </c>
      <c r="M2405" s="2">
        <v>475</v>
      </c>
    </row>
    <row r="2406" spans="2:13" ht="12.75">
      <c r="B2406" s="281">
        <v>2500</v>
      </c>
      <c r="C2406" s="22" t="s">
        <v>0</v>
      </c>
      <c r="D2406" s="1" t="s">
        <v>263</v>
      </c>
      <c r="E2406" s="1" t="s">
        <v>528</v>
      </c>
      <c r="F2406" s="78" t="s">
        <v>553</v>
      </c>
      <c r="G2406" s="37" t="s">
        <v>80</v>
      </c>
      <c r="H2406" s="7">
        <f t="shared" si="158"/>
        <v>-201000</v>
      </c>
      <c r="I2406" s="32">
        <f t="shared" si="157"/>
        <v>5.2631578947368425</v>
      </c>
      <c r="K2406" t="s">
        <v>33</v>
      </c>
      <c r="M2406" s="2">
        <v>475</v>
      </c>
    </row>
    <row r="2407" spans="2:13" ht="12.75">
      <c r="B2407" s="281">
        <v>2500</v>
      </c>
      <c r="C2407" s="22" t="s">
        <v>0</v>
      </c>
      <c r="D2407" s="1" t="s">
        <v>263</v>
      </c>
      <c r="E2407" s="1" t="s">
        <v>528</v>
      </c>
      <c r="F2407" s="78" t="s">
        <v>554</v>
      </c>
      <c r="G2407" s="37" t="s">
        <v>82</v>
      </c>
      <c r="H2407" s="7">
        <f t="shared" si="158"/>
        <v>-203500</v>
      </c>
      <c r="I2407" s="32">
        <f t="shared" si="157"/>
        <v>5.2631578947368425</v>
      </c>
      <c r="K2407" t="s">
        <v>33</v>
      </c>
      <c r="M2407" s="2">
        <v>475</v>
      </c>
    </row>
    <row r="2408" spans="2:13" ht="12.75">
      <c r="B2408" s="281">
        <v>2500</v>
      </c>
      <c r="C2408" s="22" t="s">
        <v>0</v>
      </c>
      <c r="D2408" s="1" t="s">
        <v>263</v>
      </c>
      <c r="E2408" s="1" t="s">
        <v>528</v>
      </c>
      <c r="F2408" s="78" t="s">
        <v>555</v>
      </c>
      <c r="G2408" s="37" t="s">
        <v>116</v>
      </c>
      <c r="H2408" s="7">
        <f t="shared" si="158"/>
        <v>-206000</v>
      </c>
      <c r="I2408" s="32">
        <f t="shared" si="157"/>
        <v>5.2631578947368425</v>
      </c>
      <c r="K2408" t="s">
        <v>33</v>
      </c>
      <c r="M2408" s="2">
        <v>475</v>
      </c>
    </row>
    <row r="2409" spans="2:13" ht="12.75">
      <c r="B2409" s="281">
        <v>2500</v>
      </c>
      <c r="C2409" s="22" t="s">
        <v>0</v>
      </c>
      <c r="D2409" s="1" t="s">
        <v>263</v>
      </c>
      <c r="E2409" s="1" t="s">
        <v>528</v>
      </c>
      <c r="F2409" s="78" t="s">
        <v>556</v>
      </c>
      <c r="G2409" s="37" t="s">
        <v>86</v>
      </c>
      <c r="H2409" s="7">
        <f t="shared" si="158"/>
        <v>-208500</v>
      </c>
      <c r="I2409" s="32">
        <f t="shared" si="157"/>
        <v>5.2631578947368425</v>
      </c>
      <c r="K2409" t="s">
        <v>33</v>
      </c>
      <c r="M2409" s="2">
        <v>475</v>
      </c>
    </row>
    <row r="2410" spans="1:13" s="83" customFormat="1" ht="12.75">
      <c r="A2410" s="21"/>
      <c r="B2410" s="283">
        <f>SUM(B2354:B2409)</f>
        <v>208500</v>
      </c>
      <c r="C2410" s="21" t="s">
        <v>0</v>
      </c>
      <c r="D2410" s="21"/>
      <c r="E2410" s="21"/>
      <c r="F2410" s="256"/>
      <c r="G2410" s="28"/>
      <c r="H2410" s="81">
        <v>0</v>
      </c>
      <c r="I2410" s="82">
        <f t="shared" si="157"/>
        <v>438.94736842105266</v>
      </c>
      <c r="M2410" s="2">
        <v>475</v>
      </c>
    </row>
    <row r="2411" spans="2:13" ht="12.75">
      <c r="B2411" s="281"/>
      <c r="H2411" s="7">
        <f aca="true" t="shared" si="159" ref="H2411:H2442">H2410-B2411</f>
        <v>0</v>
      </c>
      <c r="I2411" s="32">
        <f t="shared" si="157"/>
        <v>0</v>
      </c>
      <c r="M2411" s="2">
        <v>475</v>
      </c>
    </row>
    <row r="2412" spans="2:13" ht="12.75">
      <c r="B2412" s="281"/>
      <c r="H2412" s="7">
        <f t="shared" si="159"/>
        <v>0</v>
      </c>
      <c r="I2412" s="32">
        <f t="shared" si="157"/>
        <v>0</v>
      </c>
      <c r="M2412" s="2">
        <v>475</v>
      </c>
    </row>
    <row r="2413" spans="2:13" ht="12.75">
      <c r="B2413" s="282">
        <v>1000</v>
      </c>
      <c r="C2413" s="1" t="s">
        <v>238</v>
      </c>
      <c r="D2413" s="22" t="s">
        <v>263</v>
      </c>
      <c r="E2413" s="1" t="s">
        <v>239</v>
      </c>
      <c r="F2413" s="78" t="s">
        <v>557</v>
      </c>
      <c r="G2413" s="41" t="s">
        <v>35</v>
      </c>
      <c r="H2413" s="7">
        <f t="shared" si="159"/>
        <v>-1000</v>
      </c>
      <c r="I2413" s="32">
        <f t="shared" si="157"/>
        <v>2.1052631578947367</v>
      </c>
      <c r="K2413" t="s">
        <v>501</v>
      </c>
      <c r="M2413" s="2">
        <v>475</v>
      </c>
    </row>
    <row r="2414" spans="2:13" ht="12.75">
      <c r="B2414" s="282">
        <v>800</v>
      </c>
      <c r="C2414" s="1" t="s">
        <v>238</v>
      </c>
      <c r="D2414" s="22" t="s">
        <v>263</v>
      </c>
      <c r="E2414" s="1" t="s">
        <v>239</v>
      </c>
      <c r="F2414" s="78" t="s">
        <v>557</v>
      </c>
      <c r="G2414" s="41" t="s">
        <v>37</v>
      </c>
      <c r="H2414" s="7">
        <f t="shared" si="159"/>
        <v>-1800</v>
      </c>
      <c r="I2414" s="32">
        <f t="shared" si="157"/>
        <v>1.6842105263157894</v>
      </c>
      <c r="K2414" t="s">
        <v>501</v>
      </c>
      <c r="M2414" s="2">
        <v>475</v>
      </c>
    </row>
    <row r="2415" spans="2:13" ht="12.75">
      <c r="B2415" s="282">
        <v>1200</v>
      </c>
      <c r="C2415" s="1" t="s">
        <v>238</v>
      </c>
      <c r="D2415" s="22" t="s">
        <v>263</v>
      </c>
      <c r="E2415" s="1" t="s">
        <v>239</v>
      </c>
      <c r="F2415" s="78" t="s">
        <v>557</v>
      </c>
      <c r="G2415" s="46" t="s">
        <v>39</v>
      </c>
      <c r="H2415" s="7">
        <f t="shared" si="159"/>
        <v>-3000</v>
      </c>
      <c r="I2415" s="32">
        <f t="shared" si="157"/>
        <v>2.526315789473684</v>
      </c>
      <c r="K2415" t="s">
        <v>501</v>
      </c>
      <c r="M2415" s="2">
        <v>475</v>
      </c>
    </row>
    <row r="2416" spans="2:13" ht="12.75">
      <c r="B2416" s="282">
        <v>5000</v>
      </c>
      <c r="C2416" s="1" t="s">
        <v>558</v>
      </c>
      <c r="D2416" s="22" t="s">
        <v>263</v>
      </c>
      <c r="E2416" s="1" t="s">
        <v>239</v>
      </c>
      <c r="F2416" s="78" t="s">
        <v>557</v>
      </c>
      <c r="G2416" s="46" t="s">
        <v>39</v>
      </c>
      <c r="H2416" s="7">
        <f t="shared" si="159"/>
        <v>-8000</v>
      </c>
      <c r="I2416" s="32">
        <f t="shared" si="157"/>
        <v>10.526315789473685</v>
      </c>
      <c r="K2416" t="s">
        <v>501</v>
      </c>
      <c r="M2416" s="2">
        <v>475</v>
      </c>
    </row>
    <row r="2417" spans="2:13" ht="12.75">
      <c r="B2417" s="282">
        <v>1000</v>
      </c>
      <c r="C2417" s="1" t="s">
        <v>238</v>
      </c>
      <c r="D2417" s="22" t="s">
        <v>263</v>
      </c>
      <c r="E2417" s="1" t="s">
        <v>239</v>
      </c>
      <c r="F2417" s="78" t="s">
        <v>557</v>
      </c>
      <c r="G2417" s="40" t="s">
        <v>41</v>
      </c>
      <c r="H2417" s="7">
        <f t="shared" si="159"/>
        <v>-9000</v>
      </c>
      <c r="I2417" s="32">
        <f t="shared" si="157"/>
        <v>2.1052631578947367</v>
      </c>
      <c r="K2417" t="s">
        <v>501</v>
      </c>
      <c r="M2417" s="2">
        <v>475</v>
      </c>
    </row>
    <row r="2418" spans="1:13" ht="12.75">
      <c r="A2418" s="22"/>
      <c r="B2418" s="282">
        <v>800</v>
      </c>
      <c r="C2418" s="1" t="s">
        <v>238</v>
      </c>
      <c r="D2418" s="22" t="s">
        <v>263</v>
      </c>
      <c r="E2418" s="1" t="s">
        <v>239</v>
      </c>
      <c r="F2418" s="78" t="s">
        <v>557</v>
      </c>
      <c r="G2418" s="40" t="s">
        <v>43</v>
      </c>
      <c r="H2418" s="7">
        <f t="shared" si="159"/>
        <v>-9800</v>
      </c>
      <c r="I2418" s="32">
        <f t="shared" si="157"/>
        <v>1.6842105263157894</v>
      </c>
      <c r="J2418" s="25"/>
      <c r="K2418" t="s">
        <v>501</v>
      </c>
      <c r="L2418" s="25"/>
      <c r="M2418" s="2">
        <v>475</v>
      </c>
    </row>
    <row r="2419" spans="2:13" ht="12.75">
      <c r="B2419" s="284">
        <v>1300</v>
      </c>
      <c r="C2419" s="1" t="s">
        <v>238</v>
      </c>
      <c r="D2419" s="22" t="s">
        <v>263</v>
      </c>
      <c r="E2419" s="1" t="s">
        <v>239</v>
      </c>
      <c r="F2419" s="78" t="s">
        <v>557</v>
      </c>
      <c r="G2419" s="37" t="s">
        <v>49</v>
      </c>
      <c r="H2419" s="7">
        <f t="shared" si="159"/>
        <v>-11100</v>
      </c>
      <c r="I2419" s="32">
        <f t="shared" si="157"/>
        <v>2.736842105263158</v>
      </c>
      <c r="J2419" s="47"/>
      <c r="K2419" t="s">
        <v>501</v>
      </c>
      <c r="L2419" s="47"/>
      <c r="M2419" s="2">
        <v>475</v>
      </c>
    </row>
    <row r="2420" spans="2:13" ht="12.75">
      <c r="B2420" s="281">
        <v>800</v>
      </c>
      <c r="C2420" s="1" t="s">
        <v>238</v>
      </c>
      <c r="D2420" s="22" t="s">
        <v>263</v>
      </c>
      <c r="E2420" s="1" t="s">
        <v>239</v>
      </c>
      <c r="F2420" s="78" t="s">
        <v>557</v>
      </c>
      <c r="G2420" s="37" t="s">
        <v>52</v>
      </c>
      <c r="H2420" s="7">
        <f t="shared" si="159"/>
        <v>-11900</v>
      </c>
      <c r="I2420" s="32">
        <f t="shared" si="157"/>
        <v>1.6842105263157894</v>
      </c>
      <c r="K2420" t="s">
        <v>501</v>
      </c>
      <c r="M2420" s="2">
        <v>475</v>
      </c>
    </row>
    <row r="2421" spans="2:13" ht="12.75">
      <c r="B2421" s="281">
        <v>1200</v>
      </c>
      <c r="C2421" s="1" t="s">
        <v>238</v>
      </c>
      <c r="D2421" s="22" t="s">
        <v>263</v>
      </c>
      <c r="E2421" s="1" t="s">
        <v>239</v>
      </c>
      <c r="F2421" s="78" t="s">
        <v>557</v>
      </c>
      <c r="G2421" s="37" t="s">
        <v>54</v>
      </c>
      <c r="H2421" s="7">
        <f t="shared" si="159"/>
        <v>-13100</v>
      </c>
      <c r="I2421" s="32">
        <f t="shared" si="157"/>
        <v>2.526315789473684</v>
      </c>
      <c r="K2421" t="s">
        <v>501</v>
      </c>
      <c r="M2421" s="2">
        <v>475</v>
      </c>
    </row>
    <row r="2422" spans="2:13" ht="12.75">
      <c r="B2422" s="281">
        <v>1000</v>
      </c>
      <c r="C2422" s="1" t="s">
        <v>238</v>
      </c>
      <c r="D2422" s="22" t="s">
        <v>263</v>
      </c>
      <c r="E2422" s="1" t="s">
        <v>239</v>
      </c>
      <c r="F2422" s="78" t="s">
        <v>557</v>
      </c>
      <c r="G2422" s="37" t="s">
        <v>56</v>
      </c>
      <c r="H2422" s="7">
        <f t="shared" si="159"/>
        <v>-14100</v>
      </c>
      <c r="I2422" s="32">
        <f t="shared" si="157"/>
        <v>2.1052631578947367</v>
      </c>
      <c r="K2422" t="s">
        <v>501</v>
      </c>
      <c r="M2422" s="2">
        <v>475</v>
      </c>
    </row>
    <row r="2423" spans="2:13" ht="12.75">
      <c r="B2423" s="282">
        <v>2500</v>
      </c>
      <c r="C2423" s="1" t="s">
        <v>559</v>
      </c>
      <c r="D2423" s="22" t="s">
        <v>263</v>
      </c>
      <c r="E2423" s="1" t="s">
        <v>239</v>
      </c>
      <c r="F2423" s="78" t="s">
        <v>557</v>
      </c>
      <c r="G2423" s="46" t="s">
        <v>58</v>
      </c>
      <c r="H2423" s="7">
        <f t="shared" si="159"/>
        <v>-16600</v>
      </c>
      <c r="I2423" s="32">
        <f t="shared" si="157"/>
        <v>5.2631578947368425</v>
      </c>
      <c r="K2423" t="s">
        <v>501</v>
      </c>
      <c r="M2423" s="2">
        <v>475</v>
      </c>
    </row>
    <row r="2424" spans="2:13" ht="12.75">
      <c r="B2424" s="281">
        <v>800</v>
      </c>
      <c r="C2424" s="1" t="s">
        <v>238</v>
      </c>
      <c r="D2424" s="22" t="s">
        <v>263</v>
      </c>
      <c r="E2424" s="1" t="s">
        <v>239</v>
      </c>
      <c r="F2424" s="78" t="s">
        <v>557</v>
      </c>
      <c r="G2424" s="37" t="s">
        <v>58</v>
      </c>
      <c r="H2424" s="7">
        <f t="shared" si="159"/>
        <v>-17400</v>
      </c>
      <c r="I2424" s="32">
        <f t="shared" si="157"/>
        <v>1.6842105263157894</v>
      </c>
      <c r="K2424" t="s">
        <v>501</v>
      </c>
      <c r="M2424" s="2">
        <v>475</v>
      </c>
    </row>
    <row r="2425" spans="2:13" ht="12.75">
      <c r="B2425" s="281">
        <v>800</v>
      </c>
      <c r="C2425" s="1" t="s">
        <v>238</v>
      </c>
      <c r="D2425" s="22" t="s">
        <v>263</v>
      </c>
      <c r="E2425" s="1" t="s">
        <v>239</v>
      </c>
      <c r="F2425" s="78" t="s">
        <v>557</v>
      </c>
      <c r="G2425" s="37" t="s">
        <v>62</v>
      </c>
      <c r="H2425" s="7">
        <f t="shared" si="159"/>
        <v>-18200</v>
      </c>
      <c r="I2425" s="32">
        <f t="shared" si="157"/>
        <v>1.6842105263157894</v>
      </c>
      <c r="K2425" t="s">
        <v>501</v>
      </c>
      <c r="M2425" s="2">
        <v>475</v>
      </c>
    </row>
    <row r="2426" spans="2:13" ht="12.75">
      <c r="B2426" s="281">
        <v>1200</v>
      </c>
      <c r="C2426" s="1" t="s">
        <v>238</v>
      </c>
      <c r="D2426" s="22" t="s">
        <v>263</v>
      </c>
      <c r="E2426" s="1" t="s">
        <v>239</v>
      </c>
      <c r="F2426" s="78" t="s">
        <v>557</v>
      </c>
      <c r="G2426" s="37" t="s">
        <v>64</v>
      </c>
      <c r="H2426" s="7">
        <f t="shared" si="159"/>
        <v>-19400</v>
      </c>
      <c r="I2426" s="32">
        <f t="shared" si="157"/>
        <v>2.526315789473684</v>
      </c>
      <c r="K2426" t="s">
        <v>501</v>
      </c>
      <c r="M2426" s="2">
        <v>475</v>
      </c>
    </row>
    <row r="2427" spans="2:13" ht="12.75">
      <c r="B2427" s="281">
        <v>800</v>
      </c>
      <c r="C2427" s="1" t="s">
        <v>238</v>
      </c>
      <c r="D2427" s="22" t="s">
        <v>263</v>
      </c>
      <c r="E2427" s="1" t="s">
        <v>239</v>
      </c>
      <c r="F2427" s="78" t="s">
        <v>557</v>
      </c>
      <c r="G2427" s="37" t="s">
        <v>66</v>
      </c>
      <c r="H2427" s="7">
        <f t="shared" si="159"/>
        <v>-20200</v>
      </c>
      <c r="I2427" s="32">
        <f t="shared" si="157"/>
        <v>1.6842105263157894</v>
      </c>
      <c r="K2427" t="s">
        <v>501</v>
      </c>
      <c r="M2427" s="2">
        <v>475</v>
      </c>
    </row>
    <row r="2428" spans="2:13" ht="12.75">
      <c r="B2428" s="281">
        <v>1000</v>
      </c>
      <c r="C2428" s="1" t="s">
        <v>238</v>
      </c>
      <c r="D2428" s="22" t="s">
        <v>263</v>
      </c>
      <c r="E2428" s="1" t="s">
        <v>239</v>
      </c>
      <c r="F2428" s="78" t="s">
        <v>557</v>
      </c>
      <c r="G2428" s="37" t="s">
        <v>68</v>
      </c>
      <c r="H2428" s="7">
        <f t="shared" si="159"/>
        <v>-21200</v>
      </c>
      <c r="I2428" s="32">
        <f t="shared" si="157"/>
        <v>2.1052631578947367</v>
      </c>
      <c r="K2428" t="s">
        <v>501</v>
      </c>
      <c r="M2428" s="2">
        <v>475</v>
      </c>
    </row>
    <row r="2429" spans="2:13" ht="12.75">
      <c r="B2429" s="281">
        <v>1200</v>
      </c>
      <c r="C2429" s="1" t="s">
        <v>238</v>
      </c>
      <c r="D2429" s="22" t="s">
        <v>263</v>
      </c>
      <c r="E2429" s="1" t="s">
        <v>239</v>
      </c>
      <c r="F2429" s="78" t="s">
        <v>557</v>
      </c>
      <c r="G2429" s="37" t="s">
        <v>70</v>
      </c>
      <c r="H2429" s="7">
        <f t="shared" si="159"/>
        <v>-22400</v>
      </c>
      <c r="I2429" s="32">
        <f t="shared" si="157"/>
        <v>2.526315789473684</v>
      </c>
      <c r="K2429" t="s">
        <v>501</v>
      </c>
      <c r="M2429" s="2">
        <v>475</v>
      </c>
    </row>
    <row r="2430" spans="2:13" ht="12.75">
      <c r="B2430" s="282">
        <v>2500</v>
      </c>
      <c r="C2430" s="1" t="s">
        <v>559</v>
      </c>
      <c r="D2430" s="22" t="s">
        <v>263</v>
      </c>
      <c r="E2430" s="1" t="s">
        <v>239</v>
      </c>
      <c r="F2430" s="78" t="s">
        <v>557</v>
      </c>
      <c r="G2430" s="46" t="s">
        <v>70</v>
      </c>
      <c r="H2430" s="7">
        <f t="shared" si="159"/>
        <v>-24900</v>
      </c>
      <c r="I2430" s="32">
        <f t="shared" si="157"/>
        <v>5.2631578947368425</v>
      </c>
      <c r="K2430" t="s">
        <v>501</v>
      </c>
      <c r="M2430" s="2">
        <v>475</v>
      </c>
    </row>
    <row r="2431" spans="2:13" ht="12.75">
      <c r="B2431" s="282">
        <v>1500</v>
      </c>
      <c r="C2431" s="1" t="s">
        <v>374</v>
      </c>
      <c r="D2431" s="22" t="s">
        <v>263</v>
      </c>
      <c r="E2431" s="1" t="s">
        <v>239</v>
      </c>
      <c r="F2431" s="78" t="s">
        <v>557</v>
      </c>
      <c r="G2431" s="46" t="s">
        <v>70</v>
      </c>
      <c r="H2431" s="7">
        <f t="shared" si="159"/>
        <v>-26400</v>
      </c>
      <c r="I2431" s="32">
        <f t="shared" si="157"/>
        <v>3.1578947368421053</v>
      </c>
      <c r="K2431" t="s">
        <v>501</v>
      </c>
      <c r="M2431" s="2">
        <v>475</v>
      </c>
    </row>
    <row r="2432" spans="2:13" ht="12.75">
      <c r="B2432" s="282">
        <v>2500</v>
      </c>
      <c r="C2432" s="1" t="s">
        <v>559</v>
      </c>
      <c r="D2432" s="22" t="s">
        <v>263</v>
      </c>
      <c r="E2432" s="1" t="s">
        <v>239</v>
      </c>
      <c r="F2432" s="78" t="s">
        <v>557</v>
      </c>
      <c r="G2432" s="46" t="s">
        <v>70</v>
      </c>
      <c r="H2432" s="7">
        <f t="shared" si="159"/>
        <v>-28900</v>
      </c>
      <c r="I2432" s="32">
        <f t="shared" si="157"/>
        <v>5.2631578947368425</v>
      </c>
      <c r="K2432" t="s">
        <v>501</v>
      </c>
      <c r="M2432" s="2">
        <v>475</v>
      </c>
    </row>
    <row r="2433" spans="2:13" ht="12.75">
      <c r="B2433" s="281">
        <v>1600</v>
      </c>
      <c r="C2433" s="1" t="s">
        <v>238</v>
      </c>
      <c r="D2433" s="22" t="s">
        <v>263</v>
      </c>
      <c r="E2433" s="1" t="s">
        <v>239</v>
      </c>
      <c r="F2433" s="78" t="s">
        <v>557</v>
      </c>
      <c r="G2433" s="37" t="s">
        <v>76</v>
      </c>
      <c r="H2433" s="7">
        <f t="shared" si="159"/>
        <v>-30500</v>
      </c>
      <c r="I2433" s="32">
        <f t="shared" si="157"/>
        <v>3.3684210526315788</v>
      </c>
      <c r="K2433" t="s">
        <v>501</v>
      </c>
      <c r="M2433" s="2">
        <v>475</v>
      </c>
    </row>
    <row r="2434" spans="2:13" ht="12.75">
      <c r="B2434" s="281">
        <v>800</v>
      </c>
      <c r="C2434" s="1" t="s">
        <v>238</v>
      </c>
      <c r="D2434" s="22" t="s">
        <v>263</v>
      </c>
      <c r="E2434" s="1" t="s">
        <v>239</v>
      </c>
      <c r="F2434" s="78" t="s">
        <v>557</v>
      </c>
      <c r="G2434" s="37" t="s">
        <v>78</v>
      </c>
      <c r="H2434" s="7">
        <f t="shared" si="159"/>
        <v>-31300</v>
      </c>
      <c r="I2434" s="32">
        <f t="shared" si="157"/>
        <v>1.6842105263157894</v>
      </c>
      <c r="K2434" t="s">
        <v>501</v>
      </c>
      <c r="M2434" s="2">
        <v>475</v>
      </c>
    </row>
    <row r="2435" spans="2:13" ht="12.75">
      <c r="B2435" s="281">
        <v>1200</v>
      </c>
      <c r="C2435" s="1" t="s">
        <v>238</v>
      </c>
      <c r="D2435" s="22" t="s">
        <v>263</v>
      </c>
      <c r="E2435" s="1" t="s">
        <v>239</v>
      </c>
      <c r="F2435" s="78" t="s">
        <v>557</v>
      </c>
      <c r="G2435" s="37" t="s">
        <v>80</v>
      </c>
      <c r="H2435" s="7">
        <f t="shared" si="159"/>
        <v>-32500</v>
      </c>
      <c r="I2435" s="32">
        <f t="shared" si="157"/>
        <v>2.526315789473684</v>
      </c>
      <c r="K2435" t="s">
        <v>501</v>
      </c>
      <c r="M2435" s="2">
        <v>475</v>
      </c>
    </row>
    <row r="2436" spans="2:13" ht="12.75">
      <c r="B2436" s="281">
        <v>1400</v>
      </c>
      <c r="C2436" s="1" t="s">
        <v>238</v>
      </c>
      <c r="D2436" s="22" t="s">
        <v>263</v>
      </c>
      <c r="E2436" s="1" t="s">
        <v>239</v>
      </c>
      <c r="F2436" s="78" t="s">
        <v>557</v>
      </c>
      <c r="G2436" s="37" t="s">
        <v>82</v>
      </c>
      <c r="H2436" s="7">
        <f t="shared" si="159"/>
        <v>-33900</v>
      </c>
      <c r="I2436" s="32">
        <f aca="true" t="shared" si="160" ref="I2436:I2499">+B2436/M2436</f>
        <v>2.9473684210526314</v>
      </c>
      <c r="K2436" t="s">
        <v>501</v>
      </c>
      <c r="M2436" s="2">
        <v>475</v>
      </c>
    </row>
    <row r="2437" spans="2:13" ht="12.75">
      <c r="B2437" s="281">
        <v>1200</v>
      </c>
      <c r="C2437" s="1" t="s">
        <v>238</v>
      </c>
      <c r="D2437" s="22" t="s">
        <v>263</v>
      </c>
      <c r="E2437" s="1" t="s">
        <v>239</v>
      </c>
      <c r="F2437" s="78" t="s">
        <v>557</v>
      </c>
      <c r="G2437" s="37" t="s">
        <v>84</v>
      </c>
      <c r="H2437" s="7">
        <f t="shared" si="159"/>
        <v>-35100</v>
      </c>
      <c r="I2437" s="32">
        <f t="shared" si="160"/>
        <v>2.526315789473684</v>
      </c>
      <c r="K2437" t="s">
        <v>501</v>
      </c>
      <c r="M2437" s="2">
        <v>475</v>
      </c>
    </row>
    <row r="2438" spans="2:13" ht="12.75">
      <c r="B2438" s="282">
        <v>2500</v>
      </c>
      <c r="C2438" s="1" t="s">
        <v>559</v>
      </c>
      <c r="D2438" s="22" t="s">
        <v>263</v>
      </c>
      <c r="E2438" s="1" t="s">
        <v>239</v>
      </c>
      <c r="F2438" s="78" t="s">
        <v>557</v>
      </c>
      <c r="G2438" s="46" t="s">
        <v>84</v>
      </c>
      <c r="H2438" s="7">
        <f t="shared" si="159"/>
        <v>-37600</v>
      </c>
      <c r="I2438" s="32">
        <f t="shared" si="160"/>
        <v>5.2631578947368425</v>
      </c>
      <c r="K2438" t="s">
        <v>501</v>
      </c>
      <c r="M2438" s="2">
        <v>475</v>
      </c>
    </row>
    <row r="2439" spans="2:13" ht="12.75">
      <c r="B2439" s="281">
        <v>1300</v>
      </c>
      <c r="C2439" s="1" t="s">
        <v>238</v>
      </c>
      <c r="D2439" s="22" t="s">
        <v>263</v>
      </c>
      <c r="E2439" s="1" t="s">
        <v>239</v>
      </c>
      <c r="F2439" s="78" t="s">
        <v>557</v>
      </c>
      <c r="G2439" s="37" t="s">
        <v>86</v>
      </c>
      <c r="H2439" s="7">
        <f t="shared" si="159"/>
        <v>-38900</v>
      </c>
      <c r="I2439" s="32">
        <f t="shared" si="160"/>
        <v>2.736842105263158</v>
      </c>
      <c r="K2439" t="s">
        <v>501</v>
      </c>
      <c r="M2439" s="2">
        <v>475</v>
      </c>
    </row>
    <row r="2440" spans="2:13" ht="12.75">
      <c r="B2440" s="282">
        <v>1000</v>
      </c>
      <c r="C2440" s="43" t="s">
        <v>560</v>
      </c>
      <c r="D2440" s="22" t="s">
        <v>26</v>
      </c>
      <c r="E2440" s="43" t="s">
        <v>561</v>
      </c>
      <c r="F2440" s="78" t="s">
        <v>562</v>
      </c>
      <c r="G2440" s="41" t="s">
        <v>240</v>
      </c>
      <c r="H2440" s="7">
        <f t="shared" si="159"/>
        <v>-39900</v>
      </c>
      <c r="I2440" s="32">
        <f t="shared" si="160"/>
        <v>2.1052631578947367</v>
      </c>
      <c r="K2440" t="s">
        <v>563</v>
      </c>
      <c r="M2440" s="2">
        <v>475</v>
      </c>
    </row>
    <row r="2441" spans="2:13" ht="12.75">
      <c r="B2441" s="282">
        <v>1500</v>
      </c>
      <c r="C2441" s="22" t="s">
        <v>564</v>
      </c>
      <c r="D2441" s="22" t="s">
        <v>26</v>
      </c>
      <c r="E2441" s="45" t="s">
        <v>561</v>
      </c>
      <c r="F2441" s="78" t="s">
        <v>562</v>
      </c>
      <c r="G2441" s="46" t="s">
        <v>35</v>
      </c>
      <c r="H2441" s="7">
        <f t="shared" si="159"/>
        <v>-41400</v>
      </c>
      <c r="I2441" s="32">
        <f t="shared" si="160"/>
        <v>3.1578947368421053</v>
      </c>
      <c r="K2441" t="s">
        <v>563</v>
      </c>
      <c r="M2441" s="2">
        <v>475</v>
      </c>
    </row>
    <row r="2442" spans="2:13" ht="12.75">
      <c r="B2442" s="282">
        <v>1400</v>
      </c>
      <c r="C2442" s="22" t="s">
        <v>560</v>
      </c>
      <c r="D2442" s="22" t="s">
        <v>26</v>
      </c>
      <c r="E2442" s="22" t="s">
        <v>561</v>
      </c>
      <c r="F2442" s="78" t="s">
        <v>562</v>
      </c>
      <c r="G2442" s="40" t="s">
        <v>35</v>
      </c>
      <c r="H2442" s="7">
        <f t="shared" si="159"/>
        <v>-42800</v>
      </c>
      <c r="I2442" s="32">
        <f t="shared" si="160"/>
        <v>2.9473684210526314</v>
      </c>
      <c r="K2442" t="s">
        <v>563</v>
      </c>
      <c r="M2442" s="2">
        <v>475</v>
      </c>
    </row>
    <row r="2443" spans="2:13" ht="12.75">
      <c r="B2443" s="281">
        <v>1600</v>
      </c>
      <c r="C2443" s="48" t="s">
        <v>560</v>
      </c>
      <c r="D2443" s="22" t="s">
        <v>26</v>
      </c>
      <c r="E2443" s="48" t="s">
        <v>561</v>
      </c>
      <c r="F2443" s="78" t="s">
        <v>562</v>
      </c>
      <c r="G2443" s="37" t="s">
        <v>37</v>
      </c>
      <c r="H2443" s="7">
        <f aca="true" t="shared" si="161" ref="H2443:H2468">H2442-B2443</f>
        <v>-44400</v>
      </c>
      <c r="I2443" s="32">
        <f t="shared" si="160"/>
        <v>3.3684210526315788</v>
      </c>
      <c r="J2443" s="47"/>
      <c r="K2443" t="s">
        <v>563</v>
      </c>
      <c r="L2443" s="47"/>
      <c r="M2443" s="2">
        <v>475</v>
      </c>
    </row>
    <row r="2444" spans="2:13" ht="12.75">
      <c r="B2444" s="281">
        <v>1500</v>
      </c>
      <c r="C2444" s="48" t="s">
        <v>560</v>
      </c>
      <c r="D2444" s="22" t="s">
        <v>26</v>
      </c>
      <c r="E2444" s="48" t="s">
        <v>561</v>
      </c>
      <c r="F2444" s="78" t="s">
        <v>562</v>
      </c>
      <c r="G2444" s="37" t="s">
        <v>39</v>
      </c>
      <c r="H2444" s="7">
        <f t="shared" si="161"/>
        <v>-45900</v>
      </c>
      <c r="I2444" s="32">
        <f t="shared" si="160"/>
        <v>3.1578947368421053</v>
      </c>
      <c r="J2444" s="47"/>
      <c r="K2444" t="s">
        <v>563</v>
      </c>
      <c r="L2444" s="47"/>
      <c r="M2444" s="2">
        <v>475</v>
      </c>
    </row>
    <row r="2445" spans="2:13" ht="12.75">
      <c r="B2445" s="281">
        <v>1500</v>
      </c>
      <c r="C2445" s="1" t="s">
        <v>560</v>
      </c>
      <c r="D2445" s="22" t="s">
        <v>26</v>
      </c>
      <c r="E2445" s="1" t="s">
        <v>561</v>
      </c>
      <c r="F2445" s="78" t="s">
        <v>562</v>
      </c>
      <c r="G2445" s="37" t="s">
        <v>41</v>
      </c>
      <c r="H2445" s="7">
        <f t="shared" si="161"/>
        <v>-47400</v>
      </c>
      <c r="I2445" s="32">
        <f t="shared" si="160"/>
        <v>3.1578947368421053</v>
      </c>
      <c r="K2445" t="s">
        <v>563</v>
      </c>
      <c r="M2445" s="2">
        <v>475</v>
      </c>
    </row>
    <row r="2446" spans="2:13" ht="12.75">
      <c r="B2446" s="281">
        <v>1800</v>
      </c>
      <c r="C2446" s="1" t="s">
        <v>560</v>
      </c>
      <c r="D2446" s="22" t="s">
        <v>26</v>
      </c>
      <c r="E2446" s="1" t="s">
        <v>561</v>
      </c>
      <c r="F2446" s="78" t="s">
        <v>562</v>
      </c>
      <c r="G2446" s="37" t="s">
        <v>43</v>
      </c>
      <c r="H2446" s="7">
        <f t="shared" si="161"/>
        <v>-49200</v>
      </c>
      <c r="I2446" s="32">
        <f t="shared" si="160"/>
        <v>3.789473684210526</v>
      </c>
      <c r="K2446" t="s">
        <v>563</v>
      </c>
      <c r="M2446" s="2">
        <v>475</v>
      </c>
    </row>
    <row r="2447" spans="2:13" ht="12.75">
      <c r="B2447" s="281">
        <v>1300</v>
      </c>
      <c r="C2447" s="1" t="s">
        <v>560</v>
      </c>
      <c r="D2447" s="22" t="s">
        <v>26</v>
      </c>
      <c r="E2447" s="1" t="s">
        <v>561</v>
      </c>
      <c r="F2447" s="78" t="s">
        <v>562</v>
      </c>
      <c r="G2447" s="37" t="s">
        <v>45</v>
      </c>
      <c r="H2447" s="7">
        <f t="shared" si="161"/>
        <v>-50500</v>
      </c>
      <c r="I2447" s="32">
        <f t="shared" si="160"/>
        <v>2.736842105263158</v>
      </c>
      <c r="K2447" t="s">
        <v>563</v>
      </c>
      <c r="M2447" s="2">
        <v>475</v>
      </c>
    </row>
    <row r="2448" spans="2:13" ht="12.75">
      <c r="B2448" s="281">
        <v>1500</v>
      </c>
      <c r="C2448" s="22" t="s">
        <v>564</v>
      </c>
      <c r="D2448" s="22" t="s">
        <v>26</v>
      </c>
      <c r="E2448" s="1" t="s">
        <v>26</v>
      </c>
      <c r="F2448" s="78" t="s">
        <v>562</v>
      </c>
      <c r="G2448" s="37" t="s">
        <v>45</v>
      </c>
      <c r="H2448" s="7">
        <f t="shared" si="161"/>
        <v>-52000</v>
      </c>
      <c r="I2448" s="32">
        <f t="shared" si="160"/>
        <v>3.1578947368421053</v>
      </c>
      <c r="K2448" t="s">
        <v>563</v>
      </c>
      <c r="M2448" s="2">
        <v>475</v>
      </c>
    </row>
    <row r="2449" spans="2:13" ht="12.75">
      <c r="B2449" s="281">
        <v>500</v>
      </c>
      <c r="C2449" s="1" t="s">
        <v>560</v>
      </c>
      <c r="D2449" s="22" t="s">
        <v>26</v>
      </c>
      <c r="E2449" s="1" t="s">
        <v>561</v>
      </c>
      <c r="F2449" s="78" t="s">
        <v>562</v>
      </c>
      <c r="G2449" s="37" t="s">
        <v>565</v>
      </c>
      <c r="H2449" s="7">
        <f t="shared" si="161"/>
        <v>-52500</v>
      </c>
      <c r="I2449" s="32">
        <f t="shared" si="160"/>
        <v>1.0526315789473684</v>
      </c>
      <c r="K2449" t="s">
        <v>563</v>
      </c>
      <c r="M2449" s="2">
        <v>475</v>
      </c>
    </row>
    <row r="2450" spans="2:13" ht="12.75">
      <c r="B2450" s="281">
        <v>1550</v>
      </c>
      <c r="C2450" s="1" t="s">
        <v>560</v>
      </c>
      <c r="D2450" s="22" t="s">
        <v>26</v>
      </c>
      <c r="E2450" s="1" t="s">
        <v>561</v>
      </c>
      <c r="F2450" s="78" t="s">
        <v>562</v>
      </c>
      <c r="G2450" s="37" t="s">
        <v>49</v>
      </c>
      <c r="H2450" s="7">
        <f t="shared" si="161"/>
        <v>-54050</v>
      </c>
      <c r="I2450" s="32">
        <f t="shared" si="160"/>
        <v>3.263157894736842</v>
      </c>
      <c r="K2450" t="s">
        <v>563</v>
      </c>
      <c r="M2450" s="2">
        <v>475</v>
      </c>
    </row>
    <row r="2451" spans="2:13" ht="12.75">
      <c r="B2451" s="281">
        <v>1500</v>
      </c>
      <c r="C2451" s="1" t="s">
        <v>560</v>
      </c>
      <c r="D2451" s="22" t="s">
        <v>26</v>
      </c>
      <c r="E2451" s="1" t="s">
        <v>561</v>
      </c>
      <c r="F2451" s="78" t="s">
        <v>562</v>
      </c>
      <c r="G2451" s="37" t="s">
        <v>52</v>
      </c>
      <c r="H2451" s="7">
        <f t="shared" si="161"/>
        <v>-55550</v>
      </c>
      <c r="I2451" s="32">
        <f t="shared" si="160"/>
        <v>3.1578947368421053</v>
      </c>
      <c r="K2451" t="s">
        <v>563</v>
      </c>
      <c r="M2451" s="2">
        <v>475</v>
      </c>
    </row>
    <row r="2452" spans="2:13" ht="12.75">
      <c r="B2452" s="281">
        <v>1450</v>
      </c>
      <c r="C2452" s="1" t="s">
        <v>560</v>
      </c>
      <c r="D2452" s="22" t="s">
        <v>26</v>
      </c>
      <c r="E2452" s="1" t="s">
        <v>561</v>
      </c>
      <c r="F2452" s="78" t="s">
        <v>562</v>
      </c>
      <c r="G2452" s="37" t="s">
        <v>54</v>
      </c>
      <c r="H2452" s="7">
        <f t="shared" si="161"/>
        <v>-57000</v>
      </c>
      <c r="I2452" s="32">
        <f t="shared" si="160"/>
        <v>3.0526315789473686</v>
      </c>
      <c r="K2452" t="s">
        <v>563</v>
      </c>
      <c r="M2452" s="2">
        <v>475</v>
      </c>
    </row>
    <row r="2453" spans="2:13" ht="12.75">
      <c r="B2453" s="281">
        <v>1500</v>
      </c>
      <c r="C2453" s="1" t="s">
        <v>560</v>
      </c>
      <c r="D2453" s="22" t="s">
        <v>26</v>
      </c>
      <c r="E2453" s="1" t="s">
        <v>561</v>
      </c>
      <c r="F2453" s="78" t="s">
        <v>562</v>
      </c>
      <c r="G2453" s="37" t="s">
        <v>56</v>
      </c>
      <c r="H2453" s="7">
        <f t="shared" si="161"/>
        <v>-58500</v>
      </c>
      <c r="I2453" s="32">
        <f t="shared" si="160"/>
        <v>3.1578947368421053</v>
      </c>
      <c r="K2453" t="s">
        <v>563</v>
      </c>
      <c r="M2453" s="2">
        <v>475</v>
      </c>
    </row>
    <row r="2454" spans="2:13" ht="12.75">
      <c r="B2454" s="281">
        <v>1700</v>
      </c>
      <c r="C2454" s="1" t="s">
        <v>560</v>
      </c>
      <c r="D2454" s="22" t="s">
        <v>26</v>
      </c>
      <c r="E2454" s="1" t="s">
        <v>561</v>
      </c>
      <c r="F2454" s="78" t="s">
        <v>562</v>
      </c>
      <c r="G2454" s="37" t="s">
        <v>58</v>
      </c>
      <c r="H2454" s="7">
        <f t="shared" si="161"/>
        <v>-60200</v>
      </c>
      <c r="I2454" s="32">
        <f t="shared" si="160"/>
        <v>3.5789473684210527</v>
      </c>
      <c r="K2454" t="s">
        <v>563</v>
      </c>
      <c r="M2454" s="2">
        <v>475</v>
      </c>
    </row>
    <row r="2455" spans="2:13" ht="12.75">
      <c r="B2455" s="281">
        <v>1550</v>
      </c>
      <c r="C2455" s="1" t="s">
        <v>560</v>
      </c>
      <c r="D2455" s="22" t="s">
        <v>26</v>
      </c>
      <c r="E2455" s="1" t="s">
        <v>561</v>
      </c>
      <c r="F2455" s="78" t="s">
        <v>562</v>
      </c>
      <c r="G2455" s="37" t="s">
        <v>60</v>
      </c>
      <c r="H2455" s="7">
        <f t="shared" si="161"/>
        <v>-61750</v>
      </c>
      <c r="I2455" s="32">
        <f t="shared" si="160"/>
        <v>3.263157894736842</v>
      </c>
      <c r="K2455" t="s">
        <v>563</v>
      </c>
      <c r="M2455" s="2">
        <v>475</v>
      </c>
    </row>
    <row r="2456" spans="2:13" ht="12.75">
      <c r="B2456" s="281">
        <v>1700</v>
      </c>
      <c r="C2456" s="1" t="s">
        <v>560</v>
      </c>
      <c r="D2456" s="22" t="s">
        <v>26</v>
      </c>
      <c r="E2456" s="1" t="s">
        <v>561</v>
      </c>
      <c r="F2456" s="78" t="s">
        <v>562</v>
      </c>
      <c r="G2456" s="37" t="s">
        <v>62</v>
      </c>
      <c r="H2456" s="7">
        <f t="shared" si="161"/>
        <v>-63450</v>
      </c>
      <c r="I2456" s="32">
        <f t="shared" si="160"/>
        <v>3.5789473684210527</v>
      </c>
      <c r="K2456" t="s">
        <v>563</v>
      </c>
      <c r="M2456" s="2">
        <v>475</v>
      </c>
    </row>
    <row r="2457" spans="2:13" ht="12.75">
      <c r="B2457" s="281">
        <v>1450</v>
      </c>
      <c r="C2457" s="1" t="s">
        <v>560</v>
      </c>
      <c r="D2457" s="22" t="s">
        <v>26</v>
      </c>
      <c r="E2457" s="1" t="s">
        <v>561</v>
      </c>
      <c r="F2457" s="78" t="s">
        <v>562</v>
      </c>
      <c r="G2457" s="37" t="s">
        <v>64</v>
      </c>
      <c r="H2457" s="7">
        <f t="shared" si="161"/>
        <v>-64900</v>
      </c>
      <c r="I2457" s="32">
        <f t="shared" si="160"/>
        <v>3.0526315789473686</v>
      </c>
      <c r="K2457" t="s">
        <v>563</v>
      </c>
      <c r="M2457" s="2">
        <v>475</v>
      </c>
    </row>
    <row r="2458" spans="2:13" ht="12.75">
      <c r="B2458" s="281">
        <v>1600</v>
      </c>
      <c r="C2458" s="1" t="s">
        <v>560</v>
      </c>
      <c r="D2458" s="22" t="s">
        <v>26</v>
      </c>
      <c r="E2458" s="1" t="s">
        <v>561</v>
      </c>
      <c r="F2458" s="78" t="s">
        <v>562</v>
      </c>
      <c r="G2458" s="37" t="s">
        <v>66</v>
      </c>
      <c r="H2458" s="7">
        <f t="shared" si="161"/>
        <v>-66500</v>
      </c>
      <c r="I2458" s="32">
        <f t="shared" si="160"/>
        <v>3.3684210526315788</v>
      </c>
      <c r="K2458" t="s">
        <v>563</v>
      </c>
      <c r="M2458" s="2">
        <v>475</v>
      </c>
    </row>
    <row r="2459" spans="2:13" ht="12.75">
      <c r="B2459" s="281">
        <v>1550</v>
      </c>
      <c r="C2459" s="1" t="s">
        <v>560</v>
      </c>
      <c r="D2459" s="22" t="s">
        <v>26</v>
      </c>
      <c r="E2459" s="1" t="s">
        <v>566</v>
      </c>
      <c r="F2459" s="78" t="s">
        <v>562</v>
      </c>
      <c r="G2459" s="37" t="s">
        <v>68</v>
      </c>
      <c r="H2459" s="7">
        <f t="shared" si="161"/>
        <v>-68050</v>
      </c>
      <c r="I2459" s="32">
        <f t="shared" si="160"/>
        <v>3.263157894736842</v>
      </c>
      <c r="K2459" t="s">
        <v>563</v>
      </c>
      <c r="M2459" s="2">
        <v>475</v>
      </c>
    </row>
    <row r="2460" spans="2:13" ht="12.75">
      <c r="B2460" s="281">
        <v>1400</v>
      </c>
      <c r="C2460" s="1" t="s">
        <v>560</v>
      </c>
      <c r="D2460" s="22" t="s">
        <v>26</v>
      </c>
      <c r="E2460" s="1" t="s">
        <v>561</v>
      </c>
      <c r="F2460" s="78" t="s">
        <v>562</v>
      </c>
      <c r="G2460" s="37" t="s">
        <v>70</v>
      </c>
      <c r="H2460" s="7">
        <f t="shared" si="161"/>
        <v>-69450</v>
      </c>
      <c r="I2460" s="32">
        <f t="shared" si="160"/>
        <v>2.9473684210526314</v>
      </c>
      <c r="K2460" t="s">
        <v>563</v>
      </c>
      <c r="M2460" s="2">
        <v>475</v>
      </c>
    </row>
    <row r="2461" spans="2:13" ht="12.75">
      <c r="B2461" s="281">
        <v>1200</v>
      </c>
      <c r="C2461" s="1" t="s">
        <v>560</v>
      </c>
      <c r="D2461" s="22" t="s">
        <v>26</v>
      </c>
      <c r="E2461" s="1" t="s">
        <v>561</v>
      </c>
      <c r="F2461" s="78" t="s">
        <v>562</v>
      </c>
      <c r="G2461" s="37" t="s">
        <v>72</v>
      </c>
      <c r="H2461" s="7">
        <f t="shared" si="161"/>
        <v>-70650</v>
      </c>
      <c r="I2461" s="32">
        <f t="shared" si="160"/>
        <v>2.526315789473684</v>
      </c>
      <c r="K2461" t="s">
        <v>563</v>
      </c>
      <c r="M2461" s="2">
        <v>475</v>
      </c>
    </row>
    <row r="2462" spans="2:13" ht="12.75">
      <c r="B2462" s="281">
        <v>1300</v>
      </c>
      <c r="C2462" s="1" t="s">
        <v>560</v>
      </c>
      <c r="D2462" s="22" t="s">
        <v>26</v>
      </c>
      <c r="E2462" s="1" t="s">
        <v>561</v>
      </c>
      <c r="F2462" s="78" t="s">
        <v>562</v>
      </c>
      <c r="G2462" s="37" t="s">
        <v>76</v>
      </c>
      <c r="H2462" s="7">
        <f t="shared" si="161"/>
        <v>-71950</v>
      </c>
      <c r="I2462" s="32">
        <f t="shared" si="160"/>
        <v>2.736842105263158</v>
      </c>
      <c r="K2462" t="s">
        <v>563</v>
      </c>
      <c r="M2462" s="2">
        <v>475</v>
      </c>
    </row>
    <row r="2463" spans="2:13" ht="12.75">
      <c r="B2463" s="281">
        <v>1700</v>
      </c>
      <c r="C2463" s="1" t="s">
        <v>560</v>
      </c>
      <c r="D2463" s="22" t="s">
        <v>26</v>
      </c>
      <c r="E2463" s="1" t="s">
        <v>561</v>
      </c>
      <c r="F2463" s="78" t="s">
        <v>562</v>
      </c>
      <c r="G2463" s="37" t="s">
        <v>78</v>
      </c>
      <c r="H2463" s="7">
        <f t="shared" si="161"/>
        <v>-73650</v>
      </c>
      <c r="I2463" s="32">
        <f t="shared" si="160"/>
        <v>3.5789473684210527</v>
      </c>
      <c r="K2463" t="s">
        <v>563</v>
      </c>
      <c r="M2463" s="2">
        <v>475</v>
      </c>
    </row>
    <row r="2464" spans="2:13" ht="12.75">
      <c r="B2464" s="281">
        <v>1500</v>
      </c>
      <c r="C2464" s="1" t="s">
        <v>560</v>
      </c>
      <c r="D2464" s="22" t="s">
        <v>26</v>
      </c>
      <c r="E2464" s="1" t="s">
        <v>561</v>
      </c>
      <c r="F2464" s="78" t="s">
        <v>562</v>
      </c>
      <c r="G2464" s="37" t="s">
        <v>80</v>
      </c>
      <c r="H2464" s="7">
        <f t="shared" si="161"/>
        <v>-75150</v>
      </c>
      <c r="I2464" s="32">
        <f t="shared" si="160"/>
        <v>3.1578947368421053</v>
      </c>
      <c r="K2464" t="s">
        <v>563</v>
      </c>
      <c r="M2464" s="2">
        <v>475</v>
      </c>
    </row>
    <row r="2465" spans="2:13" ht="12.75">
      <c r="B2465" s="281">
        <v>1800</v>
      </c>
      <c r="C2465" s="1" t="s">
        <v>560</v>
      </c>
      <c r="D2465" s="22" t="s">
        <v>26</v>
      </c>
      <c r="E2465" s="1" t="s">
        <v>561</v>
      </c>
      <c r="F2465" s="78" t="s">
        <v>562</v>
      </c>
      <c r="G2465" s="37" t="s">
        <v>82</v>
      </c>
      <c r="H2465" s="7">
        <f t="shared" si="161"/>
        <v>-76950</v>
      </c>
      <c r="I2465" s="32">
        <f t="shared" si="160"/>
        <v>3.789473684210526</v>
      </c>
      <c r="K2465" t="s">
        <v>563</v>
      </c>
      <c r="M2465" s="2">
        <v>475</v>
      </c>
    </row>
    <row r="2466" spans="2:13" ht="12.75">
      <c r="B2466" s="281">
        <v>1650</v>
      </c>
      <c r="C2466" s="1" t="s">
        <v>560</v>
      </c>
      <c r="D2466" s="22" t="s">
        <v>26</v>
      </c>
      <c r="E2466" s="1" t="s">
        <v>561</v>
      </c>
      <c r="F2466" s="78" t="s">
        <v>562</v>
      </c>
      <c r="G2466" s="37" t="s">
        <v>84</v>
      </c>
      <c r="H2466" s="7">
        <f t="shared" si="161"/>
        <v>-78600</v>
      </c>
      <c r="I2466" s="32">
        <f t="shared" si="160"/>
        <v>3.473684210526316</v>
      </c>
      <c r="K2466" t="s">
        <v>563</v>
      </c>
      <c r="M2466" s="2">
        <v>475</v>
      </c>
    </row>
    <row r="2467" spans="2:13" ht="12.75">
      <c r="B2467" s="281">
        <v>1300</v>
      </c>
      <c r="C2467" s="1" t="s">
        <v>560</v>
      </c>
      <c r="D2467" s="22" t="s">
        <v>26</v>
      </c>
      <c r="E2467" s="1" t="s">
        <v>561</v>
      </c>
      <c r="F2467" s="78" t="s">
        <v>562</v>
      </c>
      <c r="G2467" s="37" t="s">
        <v>86</v>
      </c>
      <c r="H2467" s="7">
        <f t="shared" si="161"/>
        <v>-79900</v>
      </c>
      <c r="I2467" s="32">
        <f t="shared" si="160"/>
        <v>2.736842105263158</v>
      </c>
      <c r="K2467" t="s">
        <v>563</v>
      </c>
      <c r="M2467" s="2">
        <v>475</v>
      </c>
    </row>
    <row r="2468" spans="2:13" ht="12.75">
      <c r="B2468" s="281">
        <v>1500</v>
      </c>
      <c r="C2468" s="1" t="s">
        <v>564</v>
      </c>
      <c r="D2468" s="22" t="s">
        <v>26</v>
      </c>
      <c r="E2468" s="1" t="s">
        <v>561</v>
      </c>
      <c r="F2468" s="78" t="s">
        <v>562</v>
      </c>
      <c r="G2468" s="37" t="s">
        <v>86</v>
      </c>
      <c r="H2468" s="7">
        <f t="shared" si="161"/>
        <v>-81400</v>
      </c>
      <c r="I2468" s="32">
        <f t="shared" si="160"/>
        <v>3.1578947368421053</v>
      </c>
      <c r="K2468" t="s">
        <v>563</v>
      </c>
      <c r="M2468" s="2">
        <v>475</v>
      </c>
    </row>
    <row r="2469" spans="1:13" s="83" customFormat="1" ht="12.75">
      <c r="A2469" s="21"/>
      <c r="B2469" s="283">
        <f>SUM(B2413:B2468)</f>
        <v>81400</v>
      </c>
      <c r="C2469" s="21"/>
      <c r="D2469" s="21"/>
      <c r="E2469" s="21" t="s">
        <v>239</v>
      </c>
      <c r="F2469" s="256"/>
      <c r="G2469" s="28"/>
      <c r="H2469" s="81">
        <v>0</v>
      </c>
      <c r="I2469" s="82">
        <f t="shared" si="160"/>
        <v>171.3684210526316</v>
      </c>
      <c r="M2469" s="2">
        <v>475</v>
      </c>
    </row>
    <row r="2470" spans="2:13" ht="12.75">
      <c r="B2470" s="281"/>
      <c r="H2470" s="7">
        <f aca="true" t="shared" si="162" ref="H2470:H2514">H2469-B2470</f>
        <v>0</v>
      </c>
      <c r="I2470" s="32">
        <f t="shared" si="160"/>
        <v>0</v>
      </c>
      <c r="M2470" s="2">
        <v>475</v>
      </c>
    </row>
    <row r="2471" spans="2:13" ht="12.75">
      <c r="B2471" s="281"/>
      <c r="H2471" s="7">
        <f t="shared" si="162"/>
        <v>0</v>
      </c>
      <c r="I2471" s="32">
        <f t="shared" si="160"/>
        <v>0</v>
      </c>
      <c r="M2471" s="2">
        <v>475</v>
      </c>
    </row>
    <row r="2472" spans="2:13" ht="12.75">
      <c r="B2472" s="281">
        <v>57474</v>
      </c>
      <c r="C2472" s="22" t="s">
        <v>567</v>
      </c>
      <c r="D2472" s="1" t="s">
        <v>263</v>
      </c>
      <c r="E2472" s="1" t="s">
        <v>263</v>
      </c>
      <c r="F2472" s="78" t="s">
        <v>568</v>
      </c>
      <c r="G2472" s="37" t="s">
        <v>103</v>
      </c>
      <c r="H2472" s="7">
        <f t="shared" si="162"/>
        <v>-57474</v>
      </c>
      <c r="I2472" s="32">
        <f t="shared" si="160"/>
        <v>120.9978947368421</v>
      </c>
      <c r="K2472" t="s">
        <v>428</v>
      </c>
      <c r="M2472" s="2">
        <v>475</v>
      </c>
    </row>
    <row r="2473" spans="2:13" ht="12.75">
      <c r="B2473" s="281">
        <v>30000</v>
      </c>
      <c r="C2473" s="22" t="s">
        <v>569</v>
      </c>
      <c r="D2473" s="22" t="s">
        <v>263</v>
      </c>
      <c r="E2473" s="1" t="s">
        <v>263</v>
      </c>
      <c r="F2473" s="78" t="s">
        <v>570</v>
      </c>
      <c r="G2473" s="40" t="s">
        <v>45</v>
      </c>
      <c r="H2473" s="7">
        <f t="shared" si="162"/>
        <v>-87474</v>
      </c>
      <c r="I2473" s="32">
        <f t="shared" si="160"/>
        <v>63.1578947368421</v>
      </c>
      <c r="K2473" t="s">
        <v>501</v>
      </c>
      <c r="M2473" s="2">
        <v>475</v>
      </c>
    </row>
    <row r="2474" spans="2:13" ht="12.75">
      <c r="B2474" s="281">
        <v>26100</v>
      </c>
      <c r="C2474" s="22" t="s">
        <v>569</v>
      </c>
      <c r="D2474" s="22" t="s">
        <v>263</v>
      </c>
      <c r="E2474" s="1" t="s">
        <v>263</v>
      </c>
      <c r="F2474" s="78" t="s">
        <v>570</v>
      </c>
      <c r="G2474" s="40" t="s">
        <v>45</v>
      </c>
      <c r="H2474" s="7">
        <f t="shared" si="162"/>
        <v>-113574</v>
      </c>
      <c r="I2474" s="32">
        <f t="shared" si="160"/>
        <v>54.94736842105263</v>
      </c>
      <c r="K2474" t="s">
        <v>501</v>
      </c>
      <c r="M2474" s="2">
        <v>475</v>
      </c>
    </row>
    <row r="2475" spans="2:13" ht="12.75">
      <c r="B2475" s="281">
        <v>10000</v>
      </c>
      <c r="C2475" s="22" t="s">
        <v>569</v>
      </c>
      <c r="D2475" s="22" t="s">
        <v>263</v>
      </c>
      <c r="E2475" s="1" t="s">
        <v>263</v>
      </c>
      <c r="F2475" s="78" t="s">
        <v>570</v>
      </c>
      <c r="G2475" s="40" t="s">
        <v>45</v>
      </c>
      <c r="H2475" s="7">
        <f t="shared" si="162"/>
        <v>-123574</v>
      </c>
      <c r="I2475" s="32">
        <f t="shared" si="160"/>
        <v>21.05263157894737</v>
      </c>
      <c r="K2475" t="s">
        <v>501</v>
      </c>
      <c r="M2475" s="50">
        <v>475</v>
      </c>
    </row>
    <row r="2476" spans="2:13" ht="12.75">
      <c r="B2476" s="281">
        <v>5000</v>
      </c>
      <c r="C2476" s="1" t="s">
        <v>571</v>
      </c>
      <c r="D2476" s="22" t="s">
        <v>263</v>
      </c>
      <c r="E2476" s="1" t="s">
        <v>263</v>
      </c>
      <c r="F2476" s="78" t="s">
        <v>572</v>
      </c>
      <c r="G2476" s="37" t="s">
        <v>43</v>
      </c>
      <c r="H2476" s="7">
        <f t="shared" si="162"/>
        <v>-128574</v>
      </c>
      <c r="I2476" s="32">
        <f t="shared" si="160"/>
        <v>10.526315789473685</v>
      </c>
      <c r="K2476" t="s">
        <v>501</v>
      </c>
      <c r="M2476" s="2">
        <v>475</v>
      </c>
    </row>
    <row r="2477" spans="2:13" ht="12.75">
      <c r="B2477" s="281">
        <v>20000</v>
      </c>
      <c r="C2477" s="22" t="s">
        <v>569</v>
      </c>
      <c r="D2477" s="22" t="s">
        <v>263</v>
      </c>
      <c r="E2477" s="1" t="s">
        <v>263</v>
      </c>
      <c r="F2477" s="103" t="s">
        <v>573</v>
      </c>
      <c r="G2477" s="40" t="s">
        <v>52</v>
      </c>
      <c r="H2477" s="7">
        <f t="shared" si="162"/>
        <v>-148574</v>
      </c>
      <c r="I2477" s="32">
        <f t="shared" si="160"/>
        <v>42.10526315789474</v>
      </c>
      <c r="K2477" t="s">
        <v>501</v>
      </c>
      <c r="M2477" s="2">
        <v>475</v>
      </c>
    </row>
    <row r="2478" spans="2:13" ht="12.75">
      <c r="B2478" s="281">
        <v>5000</v>
      </c>
      <c r="C2478" s="1" t="s">
        <v>571</v>
      </c>
      <c r="D2478" s="22" t="s">
        <v>263</v>
      </c>
      <c r="E2478" s="1" t="s">
        <v>263</v>
      </c>
      <c r="F2478" s="78" t="s">
        <v>574</v>
      </c>
      <c r="G2478" s="37" t="s">
        <v>60</v>
      </c>
      <c r="H2478" s="7">
        <f t="shared" si="162"/>
        <v>-153574</v>
      </c>
      <c r="I2478" s="32">
        <f t="shared" si="160"/>
        <v>10.526315789473685</v>
      </c>
      <c r="K2478" t="s">
        <v>501</v>
      </c>
      <c r="M2478" s="2">
        <v>475</v>
      </c>
    </row>
    <row r="2479" spans="2:13" ht="12.75">
      <c r="B2479" s="281">
        <v>5000</v>
      </c>
      <c r="C2479" s="1" t="s">
        <v>571</v>
      </c>
      <c r="D2479" s="22" t="s">
        <v>263</v>
      </c>
      <c r="E2479" s="1" t="s">
        <v>263</v>
      </c>
      <c r="F2479" s="78" t="s">
        <v>575</v>
      </c>
      <c r="G2479" s="37" t="s">
        <v>72</v>
      </c>
      <c r="H2479" s="7">
        <f t="shared" si="162"/>
        <v>-158574</v>
      </c>
      <c r="I2479" s="32">
        <f t="shared" si="160"/>
        <v>10.526315789473685</v>
      </c>
      <c r="K2479" t="s">
        <v>501</v>
      </c>
      <c r="M2479" s="2">
        <v>475</v>
      </c>
    </row>
    <row r="2480" spans="2:13" ht="12.75">
      <c r="B2480" s="281">
        <v>5000</v>
      </c>
      <c r="C2480" s="1" t="s">
        <v>571</v>
      </c>
      <c r="D2480" s="22" t="s">
        <v>263</v>
      </c>
      <c r="E2480" s="1" t="s">
        <v>263</v>
      </c>
      <c r="F2480" s="78" t="s">
        <v>576</v>
      </c>
      <c r="G2480" s="37" t="s">
        <v>86</v>
      </c>
      <c r="H2480" s="7">
        <f t="shared" si="162"/>
        <v>-163574</v>
      </c>
      <c r="I2480" s="32">
        <f t="shared" si="160"/>
        <v>10.526315789473685</v>
      </c>
      <c r="K2480" t="s">
        <v>501</v>
      </c>
      <c r="M2480" s="2">
        <v>475</v>
      </c>
    </row>
    <row r="2481" spans="2:13" ht="12.75">
      <c r="B2481" s="281">
        <v>2000</v>
      </c>
      <c r="C2481" s="1" t="s">
        <v>577</v>
      </c>
      <c r="D2481" s="22" t="s">
        <v>263</v>
      </c>
      <c r="E2481" s="1" t="s">
        <v>263</v>
      </c>
      <c r="F2481" s="103" t="s">
        <v>578</v>
      </c>
      <c r="G2481" s="37" t="s">
        <v>70</v>
      </c>
      <c r="H2481" s="7">
        <f t="shared" si="162"/>
        <v>-165574</v>
      </c>
      <c r="I2481" s="32">
        <f t="shared" si="160"/>
        <v>4.2105263157894735</v>
      </c>
      <c r="K2481" t="s">
        <v>501</v>
      </c>
      <c r="M2481" s="2">
        <v>475</v>
      </c>
    </row>
    <row r="2482" spans="2:13" ht="12.75">
      <c r="B2482" s="281">
        <v>2800</v>
      </c>
      <c r="C2482" s="1" t="s">
        <v>579</v>
      </c>
      <c r="D2482" s="22" t="s">
        <v>26</v>
      </c>
      <c r="E2482" s="1" t="s">
        <v>26</v>
      </c>
      <c r="F2482" s="103" t="s">
        <v>580</v>
      </c>
      <c r="G2482" s="37" t="s">
        <v>35</v>
      </c>
      <c r="H2482" s="7">
        <f t="shared" si="162"/>
        <v>-168374</v>
      </c>
      <c r="I2482" s="32">
        <f t="shared" si="160"/>
        <v>5.894736842105263</v>
      </c>
      <c r="K2482" t="s">
        <v>563</v>
      </c>
      <c r="M2482" s="2">
        <v>475</v>
      </c>
    </row>
    <row r="2483" spans="1:13" ht="12.75">
      <c r="A2483" s="22"/>
      <c r="B2483" s="282">
        <v>1000</v>
      </c>
      <c r="C2483" s="22" t="s">
        <v>581</v>
      </c>
      <c r="D2483" s="22" t="s">
        <v>26</v>
      </c>
      <c r="E2483" s="22" t="s">
        <v>26</v>
      </c>
      <c r="F2483" s="78" t="s">
        <v>582</v>
      </c>
      <c r="G2483" s="40" t="s">
        <v>35</v>
      </c>
      <c r="H2483" s="7">
        <f t="shared" si="162"/>
        <v>-169374</v>
      </c>
      <c r="I2483" s="32">
        <f t="shared" si="160"/>
        <v>2.1052631578947367</v>
      </c>
      <c r="J2483" s="25"/>
      <c r="K2483" t="s">
        <v>563</v>
      </c>
      <c r="L2483" s="25"/>
      <c r="M2483" s="2">
        <v>475</v>
      </c>
    </row>
    <row r="2484" spans="2:13" ht="12.75">
      <c r="B2484" s="281">
        <v>1250</v>
      </c>
      <c r="C2484" s="22" t="s">
        <v>583</v>
      </c>
      <c r="D2484" s="22" t="s">
        <v>26</v>
      </c>
      <c r="E2484" s="1" t="s">
        <v>26</v>
      </c>
      <c r="F2484" s="263" t="s">
        <v>584</v>
      </c>
      <c r="G2484" s="37" t="s">
        <v>37</v>
      </c>
      <c r="H2484" s="7">
        <f t="shared" si="162"/>
        <v>-170624</v>
      </c>
      <c r="I2484" s="32">
        <f t="shared" si="160"/>
        <v>2.6315789473684212</v>
      </c>
      <c r="K2484" t="s">
        <v>563</v>
      </c>
      <c r="M2484" s="2">
        <v>475</v>
      </c>
    </row>
    <row r="2485" spans="1:13" s="25" customFormat="1" ht="12.75">
      <c r="A2485" s="22"/>
      <c r="B2485" s="282">
        <v>11000</v>
      </c>
      <c r="C2485" s="22" t="s">
        <v>692</v>
      </c>
      <c r="D2485" s="22" t="s">
        <v>263</v>
      </c>
      <c r="E2485" s="22" t="s">
        <v>263</v>
      </c>
      <c r="F2485" s="241" t="s">
        <v>413</v>
      </c>
      <c r="G2485" s="40" t="s">
        <v>39</v>
      </c>
      <c r="H2485" s="7">
        <f t="shared" si="162"/>
        <v>-181624</v>
      </c>
      <c r="I2485" s="32">
        <f t="shared" si="160"/>
        <v>23.157894736842106</v>
      </c>
      <c r="K2485" s="25" t="s">
        <v>329</v>
      </c>
      <c r="M2485" s="50">
        <v>475</v>
      </c>
    </row>
    <row r="2486" spans="1:13" s="25" customFormat="1" ht="12.75">
      <c r="A2486" s="22"/>
      <c r="B2486" s="282">
        <v>8000</v>
      </c>
      <c r="C2486" s="22" t="s">
        <v>414</v>
      </c>
      <c r="D2486" s="22" t="s">
        <v>263</v>
      </c>
      <c r="E2486" s="22" t="s">
        <v>263</v>
      </c>
      <c r="F2486" s="241" t="s">
        <v>413</v>
      </c>
      <c r="G2486" s="40" t="s">
        <v>39</v>
      </c>
      <c r="H2486" s="7">
        <f t="shared" si="162"/>
        <v>-189624</v>
      </c>
      <c r="I2486" s="32">
        <f t="shared" si="160"/>
        <v>16.842105263157894</v>
      </c>
      <c r="K2486" s="25" t="s">
        <v>329</v>
      </c>
      <c r="M2486" s="50">
        <v>475</v>
      </c>
    </row>
    <row r="2487" spans="2:13" ht="12.75">
      <c r="B2487" s="281">
        <v>15000</v>
      </c>
      <c r="C2487" s="22" t="s">
        <v>585</v>
      </c>
      <c r="D2487" s="22" t="s">
        <v>26</v>
      </c>
      <c r="E2487" s="1" t="s">
        <v>26</v>
      </c>
      <c r="F2487" s="78" t="s">
        <v>586</v>
      </c>
      <c r="G2487" s="37" t="s">
        <v>41</v>
      </c>
      <c r="H2487" s="7">
        <f t="shared" si="162"/>
        <v>-204624</v>
      </c>
      <c r="I2487" s="32">
        <f t="shared" si="160"/>
        <v>31.57894736842105</v>
      </c>
      <c r="K2487" t="s">
        <v>563</v>
      </c>
      <c r="M2487" s="2">
        <v>475</v>
      </c>
    </row>
    <row r="2488" spans="2:13" ht="12.75">
      <c r="B2488" s="281">
        <v>1500</v>
      </c>
      <c r="C2488" s="1" t="s">
        <v>587</v>
      </c>
      <c r="D2488" s="22" t="s">
        <v>26</v>
      </c>
      <c r="E2488" s="1" t="s">
        <v>26</v>
      </c>
      <c r="F2488" s="78" t="s">
        <v>586</v>
      </c>
      <c r="G2488" s="37" t="s">
        <v>41</v>
      </c>
      <c r="H2488" s="7">
        <f t="shared" si="162"/>
        <v>-206124</v>
      </c>
      <c r="I2488" s="32">
        <f t="shared" si="160"/>
        <v>3.1578947368421053</v>
      </c>
      <c r="K2488" t="s">
        <v>563</v>
      </c>
      <c r="M2488" s="2">
        <v>475</v>
      </c>
    </row>
    <row r="2489" spans="2:13" ht="12.75">
      <c r="B2489" s="281">
        <v>1000</v>
      </c>
      <c r="C2489" s="1" t="s">
        <v>588</v>
      </c>
      <c r="D2489" s="22" t="s">
        <v>26</v>
      </c>
      <c r="E2489" s="1" t="s">
        <v>26</v>
      </c>
      <c r="F2489" s="78" t="s">
        <v>586</v>
      </c>
      <c r="G2489" s="37" t="s">
        <v>41</v>
      </c>
      <c r="H2489" s="7">
        <f t="shared" si="162"/>
        <v>-207124</v>
      </c>
      <c r="I2489" s="32">
        <f t="shared" si="160"/>
        <v>2.1052631578947367</v>
      </c>
      <c r="K2489" t="s">
        <v>563</v>
      </c>
      <c r="M2489" s="2">
        <v>475</v>
      </c>
    </row>
    <row r="2490" spans="2:13" ht="12.75">
      <c r="B2490" s="281">
        <v>600</v>
      </c>
      <c r="C2490" s="22" t="s">
        <v>589</v>
      </c>
      <c r="D2490" s="22" t="s">
        <v>26</v>
      </c>
      <c r="E2490" s="1" t="s">
        <v>26</v>
      </c>
      <c r="F2490" s="241" t="s">
        <v>586</v>
      </c>
      <c r="G2490" s="37" t="s">
        <v>41</v>
      </c>
      <c r="H2490" s="7">
        <f t="shared" si="162"/>
        <v>-207724</v>
      </c>
      <c r="I2490" s="32">
        <f t="shared" si="160"/>
        <v>1.263157894736842</v>
      </c>
      <c r="K2490" t="s">
        <v>563</v>
      </c>
      <c r="M2490" s="2">
        <v>475</v>
      </c>
    </row>
    <row r="2491" spans="2:13" ht="12.75">
      <c r="B2491" s="281">
        <v>1000</v>
      </c>
      <c r="C2491" s="1" t="s">
        <v>590</v>
      </c>
      <c r="D2491" s="22" t="s">
        <v>26</v>
      </c>
      <c r="E2491" s="1" t="s">
        <v>26</v>
      </c>
      <c r="F2491" s="78" t="s">
        <v>586</v>
      </c>
      <c r="G2491" s="37" t="s">
        <v>41</v>
      </c>
      <c r="H2491" s="7">
        <f t="shared" si="162"/>
        <v>-208724</v>
      </c>
      <c r="I2491" s="32">
        <f t="shared" si="160"/>
        <v>2.1052631578947367</v>
      </c>
      <c r="K2491" t="s">
        <v>563</v>
      </c>
      <c r="M2491" s="2">
        <v>475</v>
      </c>
    </row>
    <row r="2492" spans="2:13" ht="12.75">
      <c r="B2492" s="281">
        <v>1500</v>
      </c>
      <c r="C2492" s="1" t="s">
        <v>591</v>
      </c>
      <c r="D2492" s="22" t="s">
        <v>26</v>
      </c>
      <c r="E2492" s="1" t="s">
        <v>26</v>
      </c>
      <c r="F2492" s="78" t="s">
        <v>586</v>
      </c>
      <c r="G2492" s="37" t="s">
        <v>41</v>
      </c>
      <c r="H2492" s="7">
        <f t="shared" si="162"/>
        <v>-210224</v>
      </c>
      <c r="I2492" s="32">
        <f t="shared" si="160"/>
        <v>3.1578947368421053</v>
      </c>
      <c r="K2492" t="s">
        <v>563</v>
      </c>
      <c r="M2492" s="2">
        <v>475</v>
      </c>
    </row>
    <row r="2493" spans="2:13" ht="12.75">
      <c r="B2493" s="281">
        <v>2500</v>
      </c>
      <c r="C2493" s="1" t="s">
        <v>592</v>
      </c>
      <c r="D2493" s="22" t="s">
        <v>26</v>
      </c>
      <c r="E2493" s="1" t="s">
        <v>26</v>
      </c>
      <c r="F2493" s="78" t="s">
        <v>586</v>
      </c>
      <c r="G2493" s="37" t="s">
        <v>41</v>
      </c>
      <c r="H2493" s="7">
        <f t="shared" si="162"/>
        <v>-212724</v>
      </c>
      <c r="I2493" s="32">
        <f t="shared" si="160"/>
        <v>5.2631578947368425</v>
      </c>
      <c r="K2493" t="s">
        <v>563</v>
      </c>
      <c r="M2493" s="2">
        <v>475</v>
      </c>
    </row>
    <row r="2494" spans="2:13" ht="12.75">
      <c r="B2494" s="281">
        <v>4000</v>
      </c>
      <c r="C2494" s="1" t="s">
        <v>593</v>
      </c>
      <c r="D2494" s="22" t="s">
        <v>26</v>
      </c>
      <c r="E2494" s="1" t="s">
        <v>26</v>
      </c>
      <c r="F2494" s="78" t="s">
        <v>594</v>
      </c>
      <c r="G2494" s="37" t="s">
        <v>47</v>
      </c>
      <c r="H2494" s="7">
        <f t="shared" si="162"/>
        <v>-216724</v>
      </c>
      <c r="I2494" s="32">
        <f t="shared" si="160"/>
        <v>8.421052631578947</v>
      </c>
      <c r="K2494" t="s">
        <v>563</v>
      </c>
      <c r="M2494" s="2">
        <v>475</v>
      </c>
    </row>
    <row r="2495" spans="1:13" ht="12.75">
      <c r="A2495" s="22"/>
      <c r="B2495" s="282">
        <v>1000</v>
      </c>
      <c r="C2495" s="22" t="s">
        <v>581</v>
      </c>
      <c r="D2495" s="22" t="s">
        <v>26</v>
      </c>
      <c r="E2495" s="22" t="s">
        <v>26</v>
      </c>
      <c r="F2495" s="103" t="s">
        <v>595</v>
      </c>
      <c r="G2495" s="40" t="s">
        <v>49</v>
      </c>
      <c r="H2495" s="7">
        <f t="shared" si="162"/>
        <v>-217724</v>
      </c>
      <c r="I2495" s="32">
        <f t="shared" si="160"/>
        <v>2.1052631578947367</v>
      </c>
      <c r="J2495" s="25"/>
      <c r="K2495" t="s">
        <v>563</v>
      </c>
      <c r="L2495" s="25"/>
      <c r="M2495" s="2">
        <v>475</v>
      </c>
    </row>
    <row r="2496" spans="2:13" ht="12.75">
      <c r="B2496" s="281">
        <v>2000</v>
      </c>
      <c r="C2496" s="22" t="s">
        <v>1194</v>
      </c>
      <c r="D2496" s="22" t="s">
        <v>26</v>
      </c>
      <c r="E2496" s="1" t="s">
        <v>26</v>
      </c>
      <c r="F2496" s="78" t="s">
        <v>596</v>
      </c>
      <c r="G2496" s="37" t="s">
        <v>56</v>
      </c>
      <c r="H2496" s="7">
        <f t="shared" si="162"/>
        <v>-219724</v>
      </c>
      <c r="I2496" s="32">
        <f t="shared" si="160"/>
        <v>4.2105263157894735</v>
      </c>
      <c r="K2496" t="s">
        <v>563</v>
      </c>
      <c r="M2496" s="2">
        <v>475</v>
      </c>
    </row>
    <row r="2497" spans="2:13" ht="12.75">
      <c r="B2497" s="281">
        <v>2800</v>
      </c>
      <c r="C2497" s="1" t="s">
        <v>579</v>
      </c>
      <c r="D2497" s="22" t="s">
        <v>26</v>
      </c>
      <c r="E2497" s="1" t="s">
        <v>26</v>
      </c>
      <c r="F2497" s="78" t="s">
        <v>597</v>
      </c>
      <c r="G2497" s="37" t="s">
        <v>58</v>
      </c>
      <c r="H2497" s="7">
        <f t="shared" si="162"/>
        <v>-222524</v>
      </c>
      <c r="I2497" s="32">
        <f t="shared" si="160"/>
        <v>5.894736842105263</v>
      </c>
      <c r="K2497" t="s">
        <v>563</v>
      </c>
      <c r="M2497" s="2">
        <v>475</v>
      </c>
    </row>
    <row r="2498" spans="2:13" ht="12.75">
      <c r="B2498" s="281">
        <v>2500</v>
      </c>
      <c r="C2498" s="1" t="s">
        <v>598</v>
      </c>
      <c r="D2498" s="22" t="s">
        <v>26</v>
      </c>
      <c r="E2498" s="1" t="s">
        <v>26</v>
      </c>
      <c r="F2498" s="78" t="s">
        <v>599</v>
      </c>
      <c r="G2498" s="37" t="s">
        <v>62</v>
      </c>
      <c r="H2498" s="7">
        <f t="shared" si="162"/>
        <v>-225024</v>
      </c>
      <c r="I2498" s="32">
        <f t="shared" si="160"/>
        <v>5.2631578947368425</v>
      </c>
      <c r="K2498" t="s">
        <v>563</v>
      </c>
      <c r="M2498" s="2">
        <v>475</v>
      </c>
    </row>
    <row r="2499" spans="2:13" ht="12.75">
      <c r="B2499" s="281">
        <v>1500</v>
      </c>
      <c r="C2499" s="1" t="s">
        <v>591</v>
      </c>
      <c r="D2499" s="22" t="s">
        <v>26</v>
      </c>
      <c r="E2499" s="1" t="s">
        <v>26</v>
      </c>
      <c r="F2499" s="78" t="s">
        <v>599</v>
      </c>
      <c r="G2499" s="37" t="s">
        <v>62</v>
      </c>
      <c r="H2499" s="7">
        <f t="shared" si="162"/>
        <v>-226524</v>
      </c>
      <c r="I2499" s="32">
        <f t="shared" si="160"/>
        <v>3.1578947368421053</v>
      </c>
      <c r="K2499" t="s">
        <v>563</v>
      </c>
      <c r="M2499" s="2">
        <v>475</v>
      </c>
    </row>
    <row r="2500" spans="2:13" ht="12.75">
      <c r="B2500" s="281">
        <v>15000</v>
      </c>
      <c r="C2500" s="22" t="s">
        <v>585</v>
      </c>
      <c r="D2500" s="22" t="s">
        <v>26</v>
      </c>
      <c r="E2500" s="1" t="s">
        <v>26</v>
      </c>
      <c r="F2500" s="78" t="s">
        <v>599</v>
      </c>
      <c r="G2500" s="37" t="s">
        <v>62</v>
      </c>
      <c r="H2500" s="7">
        <f t="shared" si="162"/>
        <v>-241524</v>
      </c>
      <c r="I2500" s="32">
        <f aca="true" t="shared" si="163" ref="I2500:I2563">+B2500/M2500</f>
        <v>31.57894736842105</v>
      </c>
      <c r="K2500" t="s">
        <v>563</v>
      </c>
      <c r="M2500" s="2">
        <v>475</v>
      </c>
    </row>
    <row r="2501" spans="2:13" ht="12.75">
      <c r="B2501" s="281">
        <v>15000</v>
      </c>
      <c r="C2501" s="22" t="s">
        <v>600</v>
      </c>
      <c r="D2501" s="22" t="s">
        <v>26</v>
      </c>
      <c r="E2501" s="1" t="s">
        <v>26</v>
      </c>
      <c r="F2501" s="78" t="s">
        <v>599</v>
      </c>
      <c r="G2501" s="37" t="s">
        <v>62</v>
      </c>
      <c r="H2501" s="7">
        <f t="shared" si="162"/>
        <v>-256524</v>
      </c>
      <c r="I2501" s="32">
        <f t="shared" si="163"/>
        <v>31.57894736842105</v>
      </c>
      <c r="K2501" t="s">
        <v>563</v>
      </c>
      <c r="M2501" s="2">
        <v>475</v>
      </c>
    </row>
    <row r="2502" spans="2:13" ht="12.75">
      <c r="B2502" s="281">
        <v>6795</v>
      </c>
      <c r="C2502" s="22" t="s">
        <v>691</v>
      </c>
      <c r="D2502" s="1" t="s">
        <v>304</v>
      </c>
      <c r="E2502" s="1" t="s">
        <v>263</v>
      </c>
      <c r="F2502" s="78" t="s">
        <v>408</v>
      </c>
      <c r="G2502" s="37" t="s">
        <v>64</v>
      </c>
      <c r="H2502" s="7">
        <f t="shared" si="162"/>
        <v>-263319</v>
      </c>
      <c r="I2502" s="32">
        <f t="shared" si="163"/>
        <v>14.305263157894737</v>
      </c>
      <c r="K2502" t="s">
        <v>351</v>
      </c>
      <c r="M2502" s="2">
        <v>475</v>
      </c>
    </row>
    <row r="2503" spans="2:13" ht="12.75">
      <c r="B2503" s="281">
        <v>1500</v>
      </c>
      <c r="C2503" s="22" t="s">
        <v>409</v>
      </c>
      <c r="D2503" s="1" t="s">
        <v>304</v>
      </c>
      <c r="E2503" s="1" t="s">
        <v>263</v>
      </c>
      <c r="F2503" s="78" t="s">
        <v>408</v>
      </c>
      <c r="G2503" s="37" t="s">
        <v>64</v>
      </c>
      <c r="H2503" s="7">
        <f t="shared" si="162"/>
        <v>-264819</v>
      </c>
      <c r="I2503" s="32">
        <f t="shared" si="163"/>
        <v>3.1578947368421053</v>
      </c>
      <c r="K2503" t="s">
        <v>351</v>
      </c>
      <c r="M2503" s="2">
        <v>475</v>
      </c>
    </row>
    <row r="2504" spans="2:13" ht="12.75">
      <c r="B2504" s="281">
        <v>1500</v>
      </c>
      <c r="C2504" s="22" t="s">
        <v>583</v>
      </c>
      <c r="D2504" s="22" t="s">
        <v>26</v>
      </c>
      <c r="E2504" s="1" t="s">
        <v>26</v>
      </c>
      <c r="F2504" s="263" t="s">
        <v>601</v>
      </c>
      <c r="G2504" s="37" t="s">
        <v>78</v>
      </c>
      <c r="H2504" s="7">
        <f t="shared" si="162"/>
        <v>-266319</v>
      </c>
      <c r="I2504" s="32">
        <f t="shared" si="163"/>
        <v>3.1578947368421053</v>
      </c>
      <c r="K2504" t="s">
        <v>563</v>
      </c>
      <c r="M2504" s="2">
        <v>475</v>
      </c>
    </row>
    <row r="2505" spans="2:13" ht="12.75">
      <c r="B2505" s="281">
        <v>15000</v>
      </c>
      <c r="C2505" s="22" t="s">
        <v>585</v>
      </c>
      <c r="D2505" s="22" t="s">
        <v>26</v>
      </c>
      <c r="E2505" s="1" t="s">
        <v>26</v>
      </c>
      <c r="F2505" s="78" t="s">
        <v>602</v>
      </c>
      <c r="G2505" s="37" t="s">
        <v>80</v>
      </c>
      <c r="H2505" s="7">
        <f t="shared" si="162"/>
        <v>-281319</v>
      </c>
      <c r="I2505" s="32">
        <f t="shared" si="163"/>
        <v>31.57894736842105</v>
      </c>
      <c r="K2505" t="s">
        <v>563</v>
      </c>
      <c r="M2505" s="2">
        <v>475</v>
      </c>
    </row>
    <row r="2506" spans="2:13" ht="12.75">
      <c r="B2506" s="282">
        <v>9000</v>
      </c>
      <c r="C2506" s="22" t="s">
        <v>1193</v>
      </c>
      <c r="D2506" s="1" t="s">
        <v>263</v>
      </c>
      <c r="E2506" s="1" t="s">
        <v>263</v>
      </c>
      <c r="F2506" s="78" t="s">
        <v>423</v>
      </c>
      <c r="G2506" s="37" t="s">
        <v>82</v>
      </c>
      <c r="H2506" s="7">
        <f t="shared" si="162"/>
        <v>-290319</v>
      </c>
      <c r="I2506" s="32">
        <f t="shared" si="163"/>
        <v>18.94736842105263</v>
      </c>
      <c r="K2506" t="s">
        <v>329</v>
      </c>
      <c r="M2506" s="2">
        <v>475</v>
      </c>
    </row>
    <row r="2507" spans="2:13" ht="12.75">
      <c r="B2507" s="282">
        <v>2000</v>
      </c>
      <c r="C2507" s="22" t="s">
        <v>424</v>
      </c>
      <c r="D2507" s="1" t="s">
        <v>304</v>
      </c>
      <c r="E2507" s="1" t="s">
        <v>263</v>
      </c>
      <c r="F2507" s="78" t="s">
        <v>423</v>
      </c>
      <c r="G2507" s="37" t="s">
        <v>82</v>
      </c>
      <c r="H2507" s="7">
        <f t="shared" si="162"/>
        <v>-292319</v>
      </c>
      <c r="I2507" s="32">
        <f t="shared" si="163"/>
        <v>4.2105263157894735</v>
      </c>
      <c r="K2507" t="s">
        <v>329</v>
      </c>
      <c r="M2507" s="2">
        <v>475</v>
      </c>
    </row>
    <row r="2508" spans="2:13" ht="12.75">
      <c r="B2508" s="281">
        <v>2800</v>
      </c>
      <c r="C2508" s="1" t="s">
        <v>579</v>
      </c>
      <c r="D2508" s="22" t="s">
        <v>26</v>
      </c>
      <c r="E2508" s="1" t="s">
        <v>26</v>
      </c>
      <c r="F2508" s="78" t="s">
        <v>603</v>
      </c>
      <c r="G2508" s="37" t="s">
        <v>84</v>
      </c>
      <c r="H2508" s="7">
        <f t="shared" si="162"/>
        <v>-295119</v>
      </c>
      <c r="I2508" s="32">
        <f t="shared" si="163"/>
        <v>5.894736842105263</v>
      </c>
      <c r="K2508" t="s">
        <v>563</v>
      </c>
      <c r="M2508" s="2">
        <v>475</v>
      </c>
    </row>
    <row r="2509" spans="2:13" ht="12.75">
      <c r="B2509" s="281">
        <v>1800</v>
      </c>
      <c r="C2509" s="1" t="s">
        <v>604</v>
      </c>
      <c r="D2509" s="22" t="s">
        <v>26</v>
      </c>
      <c r="E2509" s="1" t="s">
        <v>26</v>
      </c>
      <c r="F2509" s="78" t="s">
        <v>605</v>
      </c>
      <c r="G2509" s="37" t="s">
        <v>86</v>
      </c>
      <c r="H2509" s="7">
        <f t="shared" si="162"/>
        <v>-296919</v>
      </c>
      <c r="I2509" s="32">
        <f t="shared" si="163"/>
        <v>3.789473684210526</v>
      </c>
      <c r="K2509" t="s">
        <v>563</v>
      </c>
      <c r="M2509" s="2">
        <v>475</v>
      </c>
    </row>
    <row r="2510" spans="2:13" ht="12.75">
      <c r="B2510" s="281">
        <v>650</v>
      </c>
      <c r="C2510" s="22" t="s">
        <v>606</v>
      </c>
      <c r="D2510" s="22" t="s">
        <v>26</v>
      </c>
      <c r="E2510" s="1" t="s">
        <v>26</v>
      </c>
      <c r="F2510" s="78" t="s">
        <v>605</v>
      </c>
      <c r="G2510" s="37" t="s">
        <v>86</v>
      </c>
      <c r="H2510" s="7">
        <f t="shared" si="162"/>
        <v>-297569</v>
      </c>
      <c r="I2510" s="32">
        <f t="shared" si="163"/>
        <v>1.368421052631579</v>
      </c>
      <c r="K2510" t="s">
        <v>563</v>
      </c>
      <c r="M2510" s="2">
        <v>475</v>
      </c>
    </row>
    <row r="2511" spans="2:13" ht="12.75">
      <c r="B2511" s="281">
        <v>2275</v>
      </c>
      <c r="C2511" s="1" t="s">
        <v>607</v>
      </c>
      <c r="D2511" s="22" t="s">
        <v>26</v>
      </c>
      <c r="E2511" s="1" t="s">
        <v>26</v>
      </c>
      <c r="F2511" s="78" t="s">
        <v>605</v>
      </c>
      <c r="G2511" s="37" t="s">
        <v>86</v>
      </c>
      <c r="H2511" s="7">
        <f t="shared" si="162"/>
        <v>-299844</v>
      </c>
      <c r="I2511" s="32">
        <f t="shared" si="163"/>
        <v>4.7894736842105265</v>
      </c>
      <c r="K2511" t="s">
        <v>563</v>
      </c>
      <c r="M2511" s="2">
        <v>475</v>
      </c>
    </row>
    <row r="2512" spans="1:13" s="25" customFormat="1" ht="12.75">
      <c r="A2512" s="22"/>
      <c r="B2512" s="282">
        <v>1000</v>
      </c>
      <c r="C2512" s="22" t="s">
        <v>581</v>
      </c>
      <c r="D2512" s="22" t="s">
        <v>26</v>
      </c>
      <c r="E2512" s="22" t="s">
        <v>26</v>
      </c>
      <c r="F2512" s="263" t="s">
        <v>608</v>
      </c>
      <c r="G2512" s="40" t="s">
        <v>86</v>
      </c>
      <c r="H2512" s="39">
        <f t="shared" si="162"/>
        <v>-300844</v>
      </c>
      <c r="I2512" s="174">
        <f t="shared" si="163"/>
        <v>2.1052631578947367</v>
      </c>
      <c r="K2512" s="25" t="s">
        <v>563</v>
      </c>
      <c r="M2512" s="50">
        <v>475</v>
      </c>
    </row>
    <row r="2513" spans="2:13" ht="12.75">
      <c r="B2513" s="281">
        <v>1400</v>
      </c>
      <c r="C2513" s="1" t="s">
        <v>609</v>
      </c>
      <c r="D2513" s="22" t="s">
        <v>26</v>
      </c>
      <c r="E2513" s="1" t="s">
        <v>26</v>
      </c>
      <c r="F2513" s="78" t="s">
        <v>605</v>
      </c>
      <c r="G2513" s="37" t="s">
        <v>86</v>
      </c>
      <c r="H2513" s="7">
        <f t="shared" si="162"/>
        <v>-302244</v>
      </c>
      <c r="I2513" s="32">
        <f t="shared" si="163"/>
        <v>2.9473684210526314</v>
      </c>
      <c r="K2513" t="s">
        <v>563</v>
      </c>
      <c r="M2513" s="2">
        <v>475</v>
      </c>
    </row>
    <row r="2514" spans="2:13" ht="12.75">
      <c r="B2514" s="281">
        <v>1300</v>
      </c>
      <c r="C2514" s="1" t="s">
        <v>610</v>
      </c>
      <c r="D2514" s="22" t="s">
        <v>26</v>
      </c>
      <c r="E2514" s="1" t="s">
        <v>26</v>
      </c>
      <c r="F2514" s="78" t="s">
        <v>605</v>
      </c>
      <c r="G2514" s="37" t="s">
        <v>86</v>
      </c>
      <c r="H2514" s="7">
        <f t="shared" si="162"/>
        <v>-303544</v>
      </c>
      <c r="I2514" s="32">
        <f t="shared" si="163"/>
        <v>2.736842105263158</v>
      </c>
      <c r="K2514" t="s">
        <v>563</v>
      </c>
      <c r="M2514" s="2">
        <v>475</v>
      </c>
    </row>
    <row r="2515" spans="1:13" s="83" customFormat="1" ht="12.75">
      <c r="A2515" s="21"/>
      <c r="B2515" s="283">
        <f>SUM(B2472:B2514)</f>
        <v>303544</v>
      </c>
      <c r="C2515" s="21"/>
      <c r="D2515" s="21"/>
      <c r="E2515" s="21" t="s">
        <v>263</v>
      </c>
      <c r="F2515" s="256"/>
      <c r="G2515" s="28"/>
      <c r="H2515" s="81">
        <v>0</v>
      </c>
      <c r="I2515" s="82">
        <f t="shared" si="163"/>
        <v>639.04</v>
      </c>
      <c r="M2515" s="2">
        <v>475</v>
      </c>
    </row>
    <row r="2516" spans="8:13" ht="12.75">
      <c r="H2516" s="7">
        <f aca="true" t="shared" si="164" ref="H2516:H2552">H2515-B2516</f>
        <v>0</v>
      </c>
      <c r="I2516" s="32">
        <f t="shared" si="163"/>
        <v>0</v>
      </c>
      <c r="M2516" s="2">
        <v>475</v>
      </c>
    </row>
    <row r="2517" spans="8:13" ht="12.75">
      <c r="H2517" s="7">
        <f t="shared" si="164"/>
        <v>0</v>
      </c>
      <c r="I2517" s="32">
        <f t="shared" si="163"/>
        <v>0</v>
      </c>
      <c r="M2517" s="2">
        <v>475</v>
      </c>
    </row>
    <row r="2518" spans="2:13" ht="12.75">
      <c r="B2518" s="281">
        <v>1200</v>
      </c>
      <c r="C2518" s="22" t="s">
        <v>611</v>
      </c>
      <c r="D2518" s="22" t="s">
        <v>26</v>
      </c>
      <c r="E2518" s="1" t="s">
        <v>612</v>
      </c>
      <c r="F2518" s="78" t="s">
        <v>613</v>
      </c>
      <c r="G2518" s="37" t="s">
        <v>35</v>
      </c>
      <c r="H2518" s="7">
        <f t="shared" si="164"/>
        <v>-1200</v>
      </c>
      <c r="I2518" s="32">
        <f t="shared" si="163"/>
        <v>2.526315789473684</v>
      </c>
      <c r="K2518" t="s">
        <v>563</v>
      </c>
      <c r="M2518" s="2">
        <v>475</v>
      </c>
    </row>
    <row r="2519" spans="2:13" ht="12.75">
      <c r="B2519" s="281">
        <v>1000</v>
      </c>
      <c r="C2519" s="22" t="s">
        <v>611</v>
      </c>
      <c r="D2519" s="22" t="s">
        <v>26</v>
      </c>
      <c r="E2519" s="1" t="s">
        <v>612</v>
      </c>
      <c r="F2519" s="78" t="s">
        <v>614</v>
      </c>
      <c r="G2519" s="37" t="s">
        <v>37</v>
      </c>
      <c r="H2519" s="7">
        <f t="shared" si="164"/>
        <v>-2200</v>
      </c>
      <c r="I2519" s="32">
        <f t="shared" si="163"/>
        <v>2.1052631578947367</v>
      </c>
      <c r="K2519" t="s">
        <v>563</v>
      </c>
      <c r="M2519" s="2">
        <v>475</v>
      </c>
    </row>
    <row r="2520" spans="2:13" ht="12.75">
      <c r="B2520" s="281">
        <v>500</v>
      </c>
      <c r="C2520" s="22" t="s">
        <v>611</v>
      </c>
      <c r="D2520" s="22" t="s">
        <v>26</v>
      </c>
      <c r="E2520" s="1" t="s">
        <v>612</v>
      </c>
      <c r="F2520" s="78" t="s">
        <v>615</v>
      </c>
      <c r="G2520" s="37" t="s">
        <v>37</v>
      </c>
      <c r="H2520" s="7">
        <f t="shared" si="164"/>
        <v>-2700</v>
      </c>
      <c r="I2520" s="32">
        <f t="shared" si="163"/>
        <v>1.0526315789473684</v>
      </c>
      <c r="K2520" t="s">
        <v>563</v>
      </c>
      <c r="M2520" s="2">
        <v>475</v>
      </c>
    </row>
    <row r="2521" spans="2:13" ht="12.75">
      <c r="B2521" s="281">
        <v>1000</v>
      </c>
      <c r="C2521" s="1" t="s">
        <v>611</v>
      </c>
      <c r="D2521" s="22" t="s">
        <v>26</v>
      </c>
      <c r="E2521" s="1" t="s">
        <v>612</v>
      </c>
      <c r="F2521" s="78" t="s">
        <v>616</v>
      </c>
      <c r="G2521" s="37" t="s">
        <v>41</v>
      </c>
      <c r="H2521" s="7">
        <f t="shared" si="164"/>
        <v>-3700</v>
      </c>
      <c r="I2521" s="32">
        <f t="shared" si="163"/>
        <v>2.1052631578947367</v>
      </c>
      <c r="K2521" t="s">
        <v>563</v>
      </c>
      <c r="M2521" s="2">
        <v>475</v>
      </c>
    </row>
    <row r="2522" spans="2:13" ht="12.75">
      <c r="B2522" s="281">
        <v>2500</v>
      </c>
      <c r="C2522" s="1" t="s">
        <v>611</v>
      </c>
      <c r="D2522" s="22" t="s">
        <v>26</v>
      </c>
      <c r="E2522" s="1" t="s">
        <v>612</v>
      </c>
      <c r="F2522" s="78" t="s">
        <v>617</v>
      </c>
      <c r="G2522" s="37" t="s">
        <v>41</v>
      </c>
      <c r="H2522" s="7">
        <f t="shared" si="164"/>
        <v>-6200</v>
      </c>
      <c r="I2522" s="32">
        <f t="shared" si="163"/>
        <v>5.2631578947368425</v>
      </c>
      <c r="K2522" t="s">
        <v>563</v>
      </c>
      <c r="M2522" s="2">
        <v>475</v>
      </c>
    </row>
    <row r="2523" spans="2:13" ht="12.75">
      <c r="B2523" s="281">
        <v>1300</v>
      </c>
      <c r="C2523" s="1" t="s">
        <v>611</v>
      </c>
      <c r="D2523" s="22" t="s">
        <v>26</v>
      </c>
      <c r="E2523" s="1" t="s">
        <v>612</v>
      </c>
      <c r="F2523" s="78" t="s">
        <v>618</v>
      </c>
      <c r="G2523" s="37" t="s">
        <v>41</v>
      </c>
      <c r="H2523" s="7">
        <f t="shared" si="164"/>
        <v>-7500</v>
      </c>
      <c r="I2523" s="32">
        <f t="shared" si="163"/>
        <v>2.736842105263158</v>
      </c>
      <c r="K2523" t="s">
        <v>563</v>
      </c>
      <c r="M2523" s="2">
        <v>475</v>
      </c>
    </row>
    <row r="2524" spans="2:13" ht="12.75">
      <c r="B2524" s="281">
        <v>500</v>
      </c>
      <c r="C2524" s="1" t="s">
        <v>611</v>
      </c>
      <c r="D2524" s="22" t="s">
        <v>26</v>
      </c>
      <c r="E2524" s="1" t="s">
        <v>612</v>
      </c>
      <c r="F2524" s="78" t="s">
        <v>619</v>
      </c>
      <c r="G2524" s="37" t="s">
        <v>41</v>
      </c>
      <c r="H2524" s="7">
        <f t="shared" si="164"/>
        <v>-8000</v>
      </c>
      <c r="I2524" s="32">
        <f t="shared" si="163"/>
        <v>1.0526315789473684</v>
      </c>
      <c r="K2524" t="s">
        <v>563</v>
      </c>
      <c r="M2524" s="2">
        <v>475</v>
      </c>
    </row>
    <row r="2525" spans="2:13" ht="12.75">
      <c r="B2525" s="281">
        <v>800</v>
      </c>
      <c r="C2525" s="1" t="s">
        <v>611</v>
      </c>
      <c r="D2525" s="22" t="s">
        <v>26</v>
      </c>
      <c r="E2525" s="1" t="s">
        <v>612</v>
      </c>
      <c r="F2525" s="78" t="s">
        <v>620</v>
      </c>
      <c r="G2525" s="37" t="s">
        <v>49</v>
      </c>
      <c r="H2525" s="7">
        <f t="shared" si="164"/>
        <v>-8800</v>
      </c>
      <c r="I2525" s="32">
        <f t="shared" si="163"/>
        <v>1.6842105263157894</v>
      </c>
      <c r="K2525" t="s">
        <v>563</v>
      </c>
      <c r="M2525" s="2">
        <v>475</v>
      </c>
    </row>
    <row r="2526" spans="2:13" ht="12.75">
      <c r="B2526" s="281">
        <v>800</v>
      </c>
      <c r="C2526" s="1" t="s">
        <v>611</v>
      </c>
      <c r="D2526" s="22" t="s">
        <v>26</v>
      </c>
      <c r="E2526" s="1" t="s">
        <v>612</v>
      </c>
      <c r="F2526" s="78" t="s">
        <v>621</v>
      </c>
      <c r="G2526" s="37" t="s">
        <v>49</v>
      </c>
      <c r="H2526" s="7">
        <f t="shared" si="164"/>
        <v>-9600</v>
      </c>
      <c r="I2526" s="32">
        <f t="shared" si="163"/>
        <v>1.6842105263157894</v>
      </c>
      <c r="K2526" t="s">
        <v>563</v>
      </c>
      <c r="M2526" s="2">
        <v>475</v>
      </c>
    </row>
    <row r="2527" spans="2:13" ht="12.75">
      <c r="B2527" s="281">
        <v>1600</v>
      </c>
      <c r="C2527" s="1" t="s">
        <v>611</v>
      </c>
      <c r="D2527" s="22" t="s">
        <v>26</v>
      </c>
      <c r="E2527" s="1" t="s">
        <v>612</v>
      </c>
      <c r="F2527" s="78" t="s">
        <v>622</v>
      </c>
      <c r="G2527" s="37" t="s">
        <v>49</v>
      </c>
      <c r="H2527" s="7">
        <f t="shared" si="164"/>
        <v>-11200</v>
      </c>
      <c r="I2527" s="32">
        <f t="shared" si="163"/>
        <v>3.3684210526315788</v>
      </c>
      <c r="K2527" t="s">
        <v>563</v>
      </c>
      <c r="M2527" s="2">
        <v>475</v>
      </c>
    </row>
    <row r="2528" spans="2:13" ht="12.75">
      <c r="B2528" s="281">
        <v>1000</v>
      </c>
      <c r="C2528" s="1" t="s">
        <v>611</v>
      </c>
      <c r="D2528" s="22" t="s">
        <v>26</v>
      </c>
      <c r="E2528" s="1" t="s">
        <v>612</v>
      </c>
      <c r="F2528" s="78" t="s">
        <v>623</v>
      </c>
      <c r="G2528" s="37" t="s">
        <v>52</v>
      </c>
      <c r="H2528" s="7">
        <f t="shared" si="164"/>
        <v>-12200</v>
      </c>
      <c r="I2528" s="32">
        <f t="shared" si="163"/>
        <v>2.1052631578947367</v>
      </c>
      <c r="K2528" t="s">
        <v>563</v>
      </c>
      <c r="M2528" s="2">
        <v>475</v>
      </c>
    </row>
    <row r="2529" spans="2:13" ht="12.75">
      <c r="B2529" s="281">
        <v>6500</v>
      </c>
      <c r="C2529" s="1" t="s">
        <v>611</v>
      </c>
      <c r="D2529" s="22" t="s">
        <v>26</v>
      </c>
      <c r="E2529" s="1" t="s">
        <v>612</v>
      </c>
      <c r="F2529" s="78" t="s">
        <v>624</v>
      </c>
      <c r="G2529" s="37" t="s">
        <v>54</v>
      </c>
      <c r="H2529" s="7">
        <f t="shared" si="164"/>
        <v>-18700</v>
      </c>
      <c r="I2529" s="32">
        <f t="shared" si="163"/>
        <v>13.68421052631579</v>
      </c>
      <c r="K2529" t="s">
        <v>563</v>
      </c>
      <c r="M2529" s="2">
        <v>475</v>
      </c>
    </row>
    <row r="2530" spans="2:13" ht="12.75">
      <c r="B2530" s="281">
        <v>500</v>
      </c>
      <c r="C2530" s="1" t="s">
        <v>611</v>
      </c>
      <c r="D2530" s="22" t="s">
        <v>26</v>
      </c>
      <c r="E2530" s="1" t="s">
        <v>612</v>
      </c>
      <c r="F2530" s="78" t="s">
        <v>625</v>
      </c>
      <c r="G2530" s="37" t="s">
        <v>56</v>
      </c>
      <c r="H2530" s="7">
        <f t="shared" si="164"/>
        <v>-19200</v>
      </c>
      <c r="I2530" s="32">
        <f t="shared" si="163"/>
        <v>1.0526315789473684</v>
      </c>
      <c r="K2530" t="s">
        <v>563</v>
      </c>
      <c r="M2530" s="2">
        <v>475</v>
      </c>
    </row>
    <row r="2531" spans="2:13" ht="12.75">
      <c r="B2531" s="281">
        <v>2500</v>
      </c>
      <c r="C2531" s="1" t="s">
        <v>611</v>
      </c>
      <c r="D2531" s="22" t="s">
        <v>26</v>
      </c>
      <c r="E2531" s="1" t="s">
        <v>612</v>
      </c>
      <c r="F2531" s="78" t="s">
        <v>626</v>
      </c>
      <c r="G2531" s="37" t="s">
        <v>58</v>
      </c>
      <c r="H2531" s="7">
        <f t="shared" si="164"/>
        <v>-21700</v>
      </c>
      <c r="I2531" s="32">
        <f t="shared" si="163"/>
        <v>5.2631578947368425</v>
      </c>
      <c r="K2531" t="s">
        <v>563</v>
      </c>
      <c r="M2531" s="2">
        <v>475</v>
      </c>
    </row>
    <row r="2532" spans="2:13" ht="12.75">
      <c r="B2532" s="281">
        <v>500</v>
      </c>
      <c r="C2532" s="1" t="s">
        <v>611</v>
      </c>
      <c r="D2532" s="22" t="s">
        <v>26</v>
      </c>
      <c r="E2532" s="1" t="s">
        <v>612</v>
      </c>
      <c r="F2532" s="78" t="s">
        <v>627</v>
      </c>
      <c r="G2532" s="37" t="s">
        <v>58</v>
      </c>
      <c r="H2532" s="7">
        <f t="shared" si="164"/>
        <v>-22200</v>
      </c>
      <c r="I2532" s="32">
        <f t="shared" si="163"/>
        <v>1.0526315789473684</v>
      </c>
      <c r="K2532" t="s">
        <v>563</v>
      </c>
      <c r="M2532" s="2">
        <v>475</v>
      </c>
    </row>
    <row r="2533" spans="2:13" ht="12.75">
      <c r="B2533" s="281">
        <v>1200</v>
      </c>
      <c r="C2533" s="1" t="s">
        <v>611</v>
      </c>
      <c r="D2533" s="22" t="s">
        <v>26</v>
      </c>
      <c r="E2533" s="1" t="s">
        <v>612</v>
      </c>
      <c r="F2533" s="78" t="s">
        <v>628</v>
      </c>
      <c r="G2533" s="37" t="s">
        <v>58</v>
      </c>
      <c r="H2533" s="7">
        <f t="shared" si="164"/>
        <v>-23400</v>
      </c>
      <c r="I2533" s="32">
        <f t="shared" si="163"/>
        <v>2.526315789473684</v>
      </c>
      <c r="K2533" t="s">
        <v>563</v>
      </c>
      <c r="M2533" s="2">
        <v>475</v>
      </c>
    </row>
    <row r="2534" spans="2:13" ht="12.75">
      <c r="B2534" s="281">
        <v>1000</v>
      </c>
      <c r="C2534" s="1" t="s">
        <v>611</v>
      </c>
      <c r="D2534" s="22" t="s">
        <v>26</v>
      </c>
      <c r="E2534" s="1" t="s">
        <v>612</v>
      </c>
      <c r="F2534" s="78" t="s">
        <v>629</v>
      </c>
      <c r="G2534" s="37" t="s">
        <v>60</v>
      </c>
      <c r="H2534" s="7">
        <f t="shared" si="164"/>
        <v>-24400</v>
      </c>
      <c r="I2534" s="32">
        <f t="shared" si="163"/>
        <v>2.1052631578947367</v>
      </c>
      <c r="K2534" t="s">
        <v>563</v>
      </c>
      <c r="M2534" s="2">
        <v>475</v>
      </c>
    </row>
    <row r="2535" spans="2:13" ht="12.75">
      <c r="B2535" s="281">
        <v>800</v>
      </c>
      <c r="C2535" s="1" t="s">
        <v>611</v>
      </c>
      <c r="D2535" s="22" t="s">
        <v>26</v>
      </c>
      <c r="E2535" s="1" t="s">
        <v>612</v>
      </c>
      <c r="F2535" s="78" t="s">
        <v>630</v>
      </c>
      <c r="G2535" s="37" t="s">
        <v>60</v>
      </c>
      <c r="H2535" s="7">
        <f t="shared" si="164"/>
        <v>-25200</v>
      </c>
      <c r="I2535" s="32">
        <f t="shared" si="163"/>
        <v>1.6842105263157894</v>
      </c>
      <c r="K2535" t="s">
        <v>563</v>
      </c>
      <c r="M2535" s="2">
        <v>475</v>
      </c>
    </row>
    <row r="2536" spans="2:13" ht="12.75">
      <c r="B2536" s="281">
        <v>1000</v>
      </c>
      <c r="C2536" s="1" t="s">
        <v>611</v>
      </c>
      <c r="D2536" s="22" t="s">
        <v>26</v>
      </c>
      <c r="E2536" s="1" t="s">
        <v>612</v>
      </c>
      <c r="F2536" s="78" t="s">
        <v>631</v>
      </c>
      <c r="G2536" s="37" t="s">
        <v>60</v>
      </c>
      <c r="H2536" s="7">
        <f t="shared" si="164"/>
        <v>-26200</v>
      </c>
      <c r="I2536" s="32">
        <f t="shared" si="163"/>
        <v>2.1052631578947367</v>
      </c>
      <c r="K2536" t="s">
        <v>563</v>
      </c>
      <c r="M2536" s="2">
        <v>475</v>
      </c>
    </row>
    <row r="2537" spans="2:13" ht="12.75">
      <c r="B2537" s="281">
        <v>1200</v>
      </c>
      <c r="C2537" s="1" t="s">
        <v>611</v>
      </c>
      <c r="D2537" s="22" t="s">
        <v>26</v>
      </c>
      <c r="E2537" s="1" t="s">
        <v>612</v>
      </c>
      <c r="F2537" s="78" t="s">
        <v>632</v>
      </c>
      <c r="G2537" s="37" t="s">
        <v>62</v>
      </c>
      <c r="H2537" s="7">
        <f t="shared" si="164"/>
        <v>-27400</v>
      </c>
      <c r="I2537" s="32">
        <f t="shared" si="163"/>
        <v>2.526315789473684</v>
      </c>
      <c r="K2537" t="s">
        <v>563</v>
      </c>
      <c r="M2537" s="2">
        <v>475</v>
      </c>
    </row>
    <row r="2538" spans="2:13" ht="12.75">
      <c r="B2538" s="281">
        <v>1500</v>
      </c>
      <c r="C2538" s="1" t="s">
        <v>611</v>
      </c>
      <c r="D2538" s="22" t="s">
        <v>26</v>
      </c>
      <c r="E2538" s="1" t="s">
        <v>612</v>
      </c>
      <c r="F2538" s="78" t="s">
        <v>633</v>
      </c>
      <c r="G2538" s="37" t="s">
        <v>62</v>
      </c>
      <c r="H2538" s="7">
        <f t="shared" si="164"/>
        <v>-28900</v>
      </c>
      <c r="I2538" s="32">
        <f t="shared" si="163"/>
        <v>3.1578947368421053</v>
      </c>
      <c r="K2538" t="s">
        <v>563</v>
      </c>
      <c r="M2538" s="2">
        <v>475</v>
      </c>
    </row>
    <row r="2539" spans="1:13" ht="12.75">
      <c r="A2539" s="43"/>
      <c r="B2539" s="282">
        <v>5000</v>
      </c>
      <c r="C2539" s="43" t="s">
        <v>611</v>
      </c>
      <c r="D2539" s="43" t="s">
        <v>26</v>
      </c>
      <c r="E2539" s="43" t="s">
        <v>612</v>
      </c>
      <c r="F2539" s="125" t="s">
        <v>634</v>
      </c>
      <c r="G2539" s="41" t="s">
        <v>62</v>
      </c>
      <c r="H2539" s="7">
        <f t="shared" si="164"/>
        <v>-33900</v>
      </c>
      <c r="I2539" s="32">
        <f t="shared" si="163"/>
        <v>10.526315789473685</v>
      </c>
      <c r="J2539" s="120"/>
      <c r="K2539" s="121" t="s">
        <v>563</v>
      </c>
      <c r="L2539" s="120"/>
      <c r="M2539" s="2">
        <v>475</v>
      </c>
    </row>
    <row r="2540" spans="2:13" ht="12.75">
      <c r="B2540" s="281">
        <v>4000</v>
      </c>
      <c r="C2540" s="1" t="s">
        <v>611</v>
      </c>
      <c r="D2540" s="22" t="s">
        <v>26</v>
      </c>
      <c r="E2540" s="1" t="s">
        <v>612</v>
      </c>
      <c r="F2540" s="78" t="s">
        <v>635</v>
      </c>
      <c r="G2540" s="37" t="s">
        <v>64</v>
      </c>
      <c r="H2540" s="7">
        <f t="shared" si="164"/>
        <v>-37900</v>
      </c>
      <c r="I2540" s="32">
        <f t="shared" si="163"/>
        <v>8.421052631578947</v>
      </c>
      <c r="K2540" t="s">
        <v>563</v>
      </c>
      <c r="M2540" s="2">
        <v>475</v>
      </c>
    </row>
    <row r="2541" spans="2:13" ht="12.75">
      <c r="B2541" s="281">
        <v>500</v>
      </c>
      <c r="C2541" s="1" t="s">
        <v>611</v>
      </c>
      <c r="D2541" s="22" t="s">
        <v>26</v>
      </c>
      <c r="E2541" s="1" t="s">
        <v>612</v>
      </c>
      <c r="F2541" s="78" t="s">
        <v>636</v>
      </c>
      <c r="G2541" s="37" t="s">
        <v>70</v>
      </c>
      <c r="H2541" s="7">
        <f t="shared" si="164"/>
        <v>-38400</v>
      </c>
      <c r="I2541" s="32">
        <f t="shared" si="163"/>
        <v>1.0526315789473684</v>
      </c>
      <c r="K2541" t="s">
        <v>563</v>
      </c>
      <c r="M2541" s="2">
        <v>475</v>
      </c>
    </row>
    <row r="2542" spans="2:13" ht="12.75">
      <c r="B2542" s="281">
        <v>1600</v>
      </c>
      <c r="C2542" s="1" t="s">
        <v>611</v>
      </c>
      <c r="D2542" s="22" t="s">
        <v>26</v>
      </c>
      <c r="E2542" s="1" t="s">
        <v>612</v>
      </c>
      <c r="F2542" s="78" t="s">
        <v>637</v>
      </c>
      <c r="G2542" s="37" t="s">
        <v>70</v>
      </c>
      <c r="H2542" s="7">
        <f t="shared" si="164"/>
        <v>-40000</v>
      </c>
      <c r="I2542" s="32">
        <f t="shared" si="163"/>
        <v>3.3684210526315788</v>
      </c>
      <c r="K2542" t="s">
        <v>563</v>
      </c>
      <c r="M2542" s="2">
        <v>475</v>
      </c>
    </row>
    <row r="2543" spans="2:13" ht="12.75">
      <c r="B2543" s="281">
        <v>1300</v>
      </c>
      <c r="C2543" s="1" t="s">
        <v>611</v>
      </c>
      <c r="D2543" s="22" t="s">
        <v>26</v>
      </c>
      <c r="E2543" s="1" t="s">
        <v>612</v>
      </c>
      <c r="F2543" s="78" t="s">
        <v>638</v>
      </c>
      <c r="G2543" s="37" t="s">
        <v>76</v>
      </c>
      <c r="H2543" s="7">
        <f t="shared" si="164"/>
        <v>-41300</v>
      </c>
      <c r="I2543" s="32">
        <f t="shared" si="163"/>
        <v>2.736842105263158</v>
      </c>
      <c r="K2543" t="s">
        <v>563</v>
      </c>
      <c r="M2543" s="2">
        <v>475</v>
      </c>
    </row>
    <row r="2544" spans="2:13" ht="12.75">
      <c r="B2544" s="281">
        <v>1200</v>
      </c>
      <c r="C2544" s="1" t="s">
        <v>611</v>
      </c>
      <c r="D2544" s="22" t="s">
        <v>26</v>
      </c>
      <c r="E2544" s="1" t="s">
        <v>612</v>
      </c>
      <c r="F2544" s="78" t="s">
        <v>639</v>
      </c>
      <c r="G2544" s="37" t="s">
        <v>78</v>
      </c>
      <c r="H2544" s="7">
        <f t="shared" si="164"/>
        <v>-42500</v>
      </c>
      <c r="I2544" s="32">
        <f t="shared" si="163"/>
        <v>2.526315789473684</v>
      </c>
      <c r="K2544" t="s">
        <v>563</v>
      </c>
      <c r="M2544" s="2">
        <v>475</v>
      </c>
    </row>
    <row r="2545" spans="2:13" ht="12.75">
      <c r="B2545" s="281">
        <v>2000</v>
      </c>
      <c r="C2545" s="1" t="s">
        <v>611</v>
      </c>
      <c r="D2545" s="22" t="s">
        <v>26</v>
      </c>
      <c r="E2545" s="1" t="s">
        <v>612</v>
      </c>
      <c r="F2545" s="78" t="s">
        <v>640</v>
      </c>
      <c r="G2545" s="37" t="s">
        <v>78</v>
      </c>
      <c r="H2545" s="7">
        <f t="shared" si="164"/>
        <v>-44500</v>
      </c>
      <c r="I2545" s="32">
        <f t="shared" si="163"/>
        <v>4.2105263157894735</v>
      </c>
      <c r="K2545" t="s">
        <v>563</v>
      </c>
      <c r="M2545" s="2">
        <v>475</v>
      </c>
    </row>
    <row r="2546" spans="2:13" ht="12.75">
      <c r="B2546" s="281">
        <v>1200</v>
      </c>
      <c r="C2546" s="1" t="s">
        <v>611</v>
      </c>
      <c r="D2546" s="22" t="s">
        <v>26</v>
      </c>
      <c r="E2546" s="1" t="s">
        <v>612</v>
      </c>
      <c r="F2546" s="78" t="s">
        <v>641</v>
      </c>
      <c r="G2546" s="37" t="s">
        <v>78</v>
      </c>
      <c r="H2546" s="7">
        <f t="shared" si="164"/>
        <v>-45700</v>
      </c>
      <c r="I2546" s="32">
        <f t="shared" si="163"/>
        <v>2.526315789473684</v>
      </c>
      <c r="K2546" t="s">
        <v>563</v>
      </c>
      <c r="M2546" s="2">
        <v>475</v>
      </c>
    </row>
    <row r="2547" spans="2:13" ht="12.75">
      <c r="B2547" s="281">
        <v>4000</v>
      </c>
      <c r="C2547" s="1" t="s">
        <v>611</v>
      </c>
      <c r="D2547" s="22" t="s">
        <v>26</v>
      </c>
      <c r="E2547" s="1" t="s">
        <v>612</v>
      </c>
      <c r="F2547" s="78" t="s">
        <v>642</v>
      </c>
      <c r="G2547" s="37" t="s">
        <v>78</v>
      </c>
      <c r="H2547" s="7">
        <f t="shared" si="164"/>
        <v>-49700</v>
      </c>
      <c r="I2547" s="32">
        <f t="shared" si="163"/>
        <v>8.421052631578947</v>
      </c>
      <c r="K2547" t="s">
        <v>563</v>
      </c>
      <c r="M2547" s="2">
        <v>475</v>
      </c>
    </row>
    <row r="2548" spans="2:13" ht="12.75">
      <c r="B2548" s="281">
        <v>1200</v>
      </c>
      <c r="C2548" s="1" t="s">
        <v>611</v>
      </c>
      <c r="D2548" s="22" t="s">
        <v>26</v>
      </c>
      <c r="E2548" s="1" t="s">
        <v>612</v>
      </c>
      <c r="F2548" s="78" t="s">
        <v>643</v>
      </c>
      <c r="G2548" s="37" t="s">
        <v>80</v>
      </c>
      <c r="H2548" s="7">
        <f t="shared" si="164"/>
        <v>-50900</v>
      </c>
      <c r="I2548" s="32">
        <f t="shared" si="163"/>
        <v>2.526315789473684</v>
      </c>
      <c r="K2548" t="s">
        <v>563</v>
      </c>
      <c r="M2548" s="2">
        <v>475</v>
      </c>
    </row>
    <row r="2549" spans="2:13" ht="12.75">
      <c r="B2549" s="281">
        <v>3500</v>
      </c>
      <c r="C2549" s="1" t="s">
        <v>611</v>
      </c>
      <c r="D2549" s="22" t="s">
        <v>26</v>
      </c>
      <c r="E2549" s="1" t="s">
        <v>612</v>
      </c>
      <c r="F2549" s="78" t="s">
        <v>644</v>
      </c>
      <c r="G2549" s="37" t="s">
        <v>82</v>
      </c>
      <c r="H2549" s="7">
        <f t="shared" si="164"/>
        <v>-54400</v>
      </c>
      <c r="I2549" s="32">
        <f t="shared" si="163"/>
        <v>7.368421052631579</v>
      </c>
      <c r="K2549" t="s">
        <v>563</v>
      </c>
      <c r="M2549" s="2">
        <v>475</v>
      </c>
    </row>
    <row r="2550" spans="2:13" ht="12.75">
      <c r="B2550" s="281">
        <v>1200</v>
      </c>
      <c r="C2550" s="1" t="s">
        <v>611</v>
      </c>
      <c r="D2550" s="22" t="s">
        <v>26</v>
      </c>
      <c r="E2550" s="1" t="s">
        <v>612</v>
      </c>
      <c r="F2550" s="78" t="s">
        <v>645</v>
      </c>
      <c r="G2550" s="37" t="s">
        <v>82</v>
      </c>
      <c r="H2550" s="7">
        <f t="shared" si="164"/>
        <v>-55600</v>
      </c>
      <c r="I2550" s="32">
        <f t="shared" si="163"/>
        <v>2.526315789473684</v>
      </c>
      <c r="K2550" t="s">
        <v>563</v>
      </c>
      <c r="M2550" s="2">
        <v>475</v>
      </c>
    </row>
    <row r="2551" spans="2:13" ht="12.75">
      <c r="B2551" s="281">
        <v>1600</v>
      </c>
      <c r="C2551" s="1" t="s">
        <v>611</v>
      </c>
      <c r="D2551" s="22" t="s">
        <v>26</v>
      </c>
      <c r="E2551" s="1" t="s">
        <v>612</v>
      </c>
      <c r="F2551" s="78" t="s">
        <v>646</v>
      </c>
      <c r="G2551" s="37" t="s">
        <v>82</v>
      </c>
      <c r="H2551" s="7">
        <f t="shared" si="164"/>
        <v>-57200</v>
      </c>
      <c r="I2551" s="32">
        <f t="shared" si="163"/>
        <v>3.3684210526315788</v>
      </c>
      <c r="K2551" t="s">
        <v>563</v>
      </c>
      <c r="M2551" s="2">
        <v>475</v>
      </c>
    </row>
    <row r="2552" spans="2:13" ht="12.75">
      <c r="B2552" s="281">
        <v>36368</v>
      </c>
      <c r="C2552" s="22" t="s">
        <v>647</v>
      </c>
      <c r="D2552" s="22" t="s">
        <v>263</v>
      </c>
      <c r="E2552" s="1" t="s">
        <v>648</v>
      </c>
      <c r="F2552" s="78" t="s">
        <v>649</v>
      </c>
      <c r="G2552" s="37" t="s">
        <v>58</v>
      </c>
      <c r="H2552" s="7">
        <f t="shared" si="164"/>
        <v>-93568</v>
      </c>
      <c r="I2552" s="32">
        <f t="shared" si="163"/>
        <v>76.56421052631579</v>
      </c>
      <c r="K2552" t="s">
        <v>501</v>
      </c>
      <c r="M2552" s="2">
        <v>475</v>
      </c>
    </row>
    <row r="2553" spans="1:13" s="83" customFormat="1" ht="12.75">
      <c r="A2553" s="21"/>
      <c r="B2553" s="283">
        <f>SUM(B2518:B2552)</f>
        <v>93568</v>
      </c>
      <c r="C2553" s="21" t="s">
        <v>611</v>
      </c>
      <c r="D2553" s="21"/>
      <c r="E2553" s="21"/>
      <c r="F2553" s="256"/>
      <c r="G2553" s="28"/>
      <c r="H2553" s="81">
        <v>0</v>
      </c>
      <c r="I2553" s="82">
        <f t="shared" si="163"/>
        <v>196.98526315789474</v>
      </c>
      <c r="M2553" s="2">
        <v>475</v>
      </c>
    </row>
    <row r="2554" spans="8:13" ht="12.75">
      <c r="H2554" s="7">
        <f>H2553-B2554</f>
        <v>0</v>
      </c>
      <c r="I2554" s="32">
        <f t="shared" si="163"/>
        <v>0</v>
      </c>
      <c r="M2554" s="2">
        <v>475</v>
      </c>
    </row>
    <row r="2555" spans="8:13" ht="12.75">
      <c r="H2555" s="7">
        <f>H2554-B2555</f>
        <v>0</v>
      </c>
      <c r="I2555" s="32">
        <f t="shared" si="163"/>
        <v>0</v>
      </c>
      <c r="M2555" s="2">
        <v>475</v>
      </c>
    </row>
    <row r="2556" spans="2:13" ht="12.75">
      <c r="B2556" s="294">
        <v>25000</v>
      </c>
      <c r="C2556" s="22" t="s">
        <v>650</v>
      </c>
      <c r="D2556" s="22" t="s">
        <v>26</v>
      </c>
      <c r="E2556" s="1" t="s">
        <v>26</v>
      </c>
      <c r="F2556" s="78" t="s">
        <v>651</v>
      </c>
      <c r="G2556" s="37" t="s">
        <v>70</v>
      </c>
      <c r="H2556" s="7">
        <f>H2555-B2556</f>
        <v>-25000</v>
      </c>
      <c r="I2556" s="32">
        <f t="shared" si="163"/>
        <v>52.63157894736842</v>
      </c>
      <c r="K2556" t="s">
        <v>563</v>
      </c>
      <c r="M2556" s="2">
        <v>475</v>
      </c>
    </row>
    <row r="2557" spans="1:13" s="83" customFormat="1" ht="12.75">
      <c r="A2557" s="21"/>
      <c r="B2557" s="295">
        <f>SUM(B2556)</f>
        <v>25000</v>
      </c>
      <c r="C2557" s="21" t="s">
        <v>652</v>
      </c>
      <c r="D2557" s="21"/>
      <c r="E2557" s="21"/>
      <c r="F2557" s="256"/>
      <c r="G2557" s="28"/>
      <c r="H2557" s="81">
        <v>0</v>
      </c>
      <c r="I2557" s="82">
        <f t="shared" si="163"/>
        <v>52.63157894736842</v>
      </c>
      <c r="M2557" s="2">
        <v>475</v>
      </c>
    </row>
    <row r="2558" spans="2:13" ht="12.75">
      <c r="B2558" s="294"/>
      <c r="H2558" s="7">
        <f>H2557-B2558</f>
        <v>0</v>
      </c>
      <c r="I2558" s="32">
        <f t="shared" si="163"/>
        <v>0</v>
      </c>
      <c r="M2558" s="2">
        <v>475</v>
      </c>
    </row>
    <row r="2559" spans="2:13" ht="12.75">
      <c r="B2559" s="294"/>
      <c r="H2559" s="7">
        <f>H2558-B2559</f>
        <v>0</v>
      </c>
      <c r="I2559" s="32">
        <f t="shared" si="163"/>
        <v>0</v>
      </c>
      <c r="M2559" s="2">
        <v>475</v>
      </c>
    </row>
    <row r="2560" spans="1:13" ht="12.75">
      <c r="A2560" s="22"/>
      <c r="B2560" s="296">
        <v>14548</v>
      </c>
      <c r="C2560" s="22" t="s">
        <v>653</v>
      </c>
      <c r="D2560" s="22" t="s">
        <v>263</v>
      </c>
      <c r="E2560" s="22" t="s">
        <v>654</v>
      </c>
      <c r="F2560" s="164" t="s">
        <v>298</v>
      </c>
      <c r="G2560" s="41" t="s">
        <v>198</v>
      </c>
      <c r="H2560" s="7">
        <f>H2559-B2560</f>
        <v>-14548</v>
      </c>
      <c r="I2560" s="32">
        <f t="shared" si="163"/>
        <v>30.627368421052633</v>
      </c>
      <c r="J2560" s="25"/>
      <c r="K2560" s="25"/>
      <c r="L2560" s="25"/>
      <c r="M2560" s="2">
        <v>475</v>
      </c>
    </row>
    <row r="2561" spans="1:13" s="25" customFormat="1" ht="12.75">
      <c r="A2561" s="22"/>
      <c r="B2561" s="296">
        <v>5963</v>
      </c>
      <c r="C2561" s="22" t="s">
        <v>653</v>
      </c>
      <c r="D2561" s="22" t="s">
        <v>263</v>
      </c>
      <c r="E2561" s="22" t="s">
        <v>655</v>
      </c>
      <c r="F2561" s="164" t="s">
        <v>298</v>
      </c>
      <c r="G2561" s="41" t="s">
        <v>198</v>
      </c>
      <c r="H2561" s="7">
        <f>H2560-B2561</f>
        <v>-20511</v>
      </c>
      <c r="I2561" s="32">
        <f t="shared" si="163"/>
        <v>12.553684210526315</v>
      </c>
      <c r="M2561" s="2">
        <v>475</v>
      </c>
    </row>
    <row r="2562" spans="1:13" ht="12.75">
      <c r="A2562" s="21"/>
      <c r="B2562" s="295">
        <f>SUM(B2560:B2561)</f>
        <v>20511</v>
      </c>
      <c r="C2562" s="21" t="s">
        <v>653</v>
      </c>
      <c r="D2562" s="21"/>
      <c r="E2562" s="21"/>
      <c r="F2562" s="179"/>
      <c r="G2562" s="28"/>
      <c r="H2562" s="81">
        <v>0</v>
      </c>
      <c r="I2562" s="82">
        <f t="shared" si="163"/>
        <v>43.18105263157895</v>
      </c>
      <c r="J2562" s="83"/>
      <c r="K2562" s="83"/>
      <c r="L2562" s="83"/>
      <c r="M2562" s="2">
        <v>475</v>
      </c>
    </row>
    <row r="2563" spans="2:13" ht="12.75">
      <c r="B2563" s="294"/>
      <c r="H2563" s="7">
        <f>H2562-B2563</f>
        <v>0</v>
      </c>
      <c r="I2563" s="32">
        <f t="shared" si="163"/>
        <v>0</v>
      </c>
      <c r="M2563" s="2">
        <v>475</v>
      </c>
    </row>
    <row r="2564" spans="2:13" ht="12.75">
      <c r="B2564" s="294"/>
      <c r="H2564" s="7">
        <f>H2563-B2564</f>
        <v>0</v>
      </c>
      <c r="I2564" s="32">
        <f aca="true" t="shared" si="165" ref="I2564:I2578">+B2564/M2564</f>
        <v>0</v>
      </c>
      <c r="M2564" s="2">
        <v>475</v>
      </c>
    </row>
    <row r="2565" spans="2:13" ht="12.75">
      <c r="B2565" s="294">
        <v>7608</v>
      </c>
      <c r="C2565" s="22" t="s">
        <v>656</v>
      </c>
      <c r="D2565" s="22" t="s">
        <v>263</v>
      </c>
      <c r="E2565" s="1" t="s">
        <v>657</v>
      </c>
      <c r="F2565" s="241" t="s">
        <v>1208</v>
      </c>
      <c r="G2565" s="37" t="s">
        <v>62</v>
      </c>
      <c r="H2565" s="7">
        <f>H2564-B2565</f>
        <v>-7608</v>
      </c>
      <c r="I2565" s="32">
        <f t="shared" si="165"/>
        <v>16.01684210526316</v>
      </c>
      <c r="K2565" t="s">
        <v>501</v>
      </c>
      <c r="M2565" s="2">
        <v>475</v>
      </c>
    </row>
    <row r="2566" spans="2:13" ht="12.75">
      <c r="B2566" s="294">
        <v>29032</v>
      </c>
      <c r="C2566" s="22" t="s">
        <v>658</v>
      </c>
      <c r="D2566" s="22" t="s">
        <v>263</v>
      </c>
      <c r="E2566" s="1" t="s">
        <v>657</v>
      </c>
      <c r="F2566" s="241" t="s">
        <v>1209</v>
      </c>
      <c r="G2566" s="37" t="s">
        <v>62</v>
      </c>
      <c r="H2566" s="7">
        <f>H2565-B2566</f>
        <v>-36640</v>
      </c>
      <c r="I2566" s="32">
        <f t="shared" si="165"/>
        <v>61.12</v>
      </c>
      <c r="K2566" t="s">
        <v>501</v>
      </c>
      <c r="M2566" s="2">
        <v>475</v>
      </c>
    </row>
    <row r="2567" spans="1:13" s="83" customFormat="1" ht="12.75">
      <c r="A2567" s="21"/>
      <c r="B2567" s="295">
        <f>SUM(B2565:B2566)</f>
        <v>36640</v>
      </c>
      <c r="C2567" s="21"/>
      <c r="D2567" s="21"/>
      <c r="E2567" s="21" t="s">
        <v>657</v>
      </c>
      <c r="F2567" s="256"/>
      <c r="G2567" s="28"/>
      <c r="H2567" s="81">
        <v>0</v>
      </c>
      <c r="I2567" s="82">
        <f t="shared" si="165"/>
        <v>77.13684210526316</v>
      </c>
      <c r="M2567" s="2">
        <v>475</v>
      </c>
    </row>
    <row r="2568" spans="8:13" ht="12.75">
      <c r="H2568" s="7">
        <f>H2567-B2568</f>
        <v>0</v>
      </c>
      <c r="I2568" s="32">
        <f t="shared" si="165"/>
        <v>0</v>
      </c>
      <c r="M2568" s="2">
        <v>475</v>
      </c>
    </row>
    <row r="2569" spans="8:13" ht="12.75">
      <c r="H2569" s="7">
        <f>H2568-B2569</f>
        <v>0</v>
      </c>
      <c r="I2569" s="32">
        <f t="shared" si="165"/>
        <v>0</v>
      </c>
      <c r="M2569" s="2">
        <v>475</v>
      </c>
    </row>
    <row r="2570" spans="1:13" ht="12.75">
      <c r="A2570" s="22"/>
      <c r="B2570" s="169">
        <v>200000</v>
      </c>
      <c r="C2570" s="1" t="s">
        <v>501</v>
      </c>
      <c r="D2570" s="1" t="s">
        <v>26</v>
      </c>
      <c r="F2570" s="125" t="s">
        <v>298</v>
      </c>
      <c r="G2570" s="41" t="s">
        <v>432</v>
      </c>
      <c r="H2570" s="99">
        <f>H2569-B2570</f>
        <v>-200000</v>
      </c>
      <c r="I2570" s="32">
        <f t="shared" si="165"/>
        <v>421.05263157894734</v>
      </c>
      <c r="M2570" s="2">
        <v>475</v>
      </c>
    </row>
    <row r="2571" spans="1:13" ht="12.75">
      <c r="A2571" s="22"/>
      <c r="B2571" s="169">
        <v>25900</v>
      </c>
      <c r="C2571" s="1" t="s">
        <v>501</v>
      </c>
      <c r="D2571" s="1" t="s">
        <v>26</v>
      </c>
      <c r="E2571" s="1" t="s">
        <v>299</v>
      </c>
      <c r="F2571" s="125"/>
      <c r="G2571" s="41" t="s">
        <v>432</v>
      </c>
      <c r="H2571" s="99">
        <f>H2570-B2571</f>
        <v>-225900</v>
      </c>
      <c r="I2571" s="32">
        <f t="shared" si="165"/>
        <v>54.526315789473685</v>
      </c>
      <c r="M2571" s="2">
        <v>475</v>
      </c>
    </row>
    <row r="2572" spans="1:13" ht="12.75">
      <c r="A2572" s="22"/>
      <c r="B2572" s="169">
        <v>130000</v>
      </c>
      <c r="C2572" s="1" t="s">
        <v>528</v>
      </c>
      <c r="D2572" s="1" t="s">
        <v>26</v>
      </c>
      <c r="F2572" s="125" t="s">
        <v>298</v>
      </c>
      <c r="G2572" s="41" t="s">
        <v>432</v>
      </c>
      <c r="H2572" s="99">
        <f>H2570-B2572</f>
        <v>-330000</v>
      </c>
      <c r="I2572" s="32">
        <f t="shared" si="165"/>
        <v>273.6842105263158</v>
      </c>
      <c r="M2572" s="2">
        <v>475</v>
      </c>
    </row>
    <row r="2573" spans="1:13" ht="12.75">
      <c r="A2573" s="21"/>
      <c r="B2573" s="293">
        <f>SUM(B2570:B2572)</f>
        <v>355900</v>
      </c>
      <c r="C2573" s="21" t="s">
        <v>434</v>
      </c>
      <c r="D2573" s="21"/>
      <c r="E2573" s="21"/>
      <c r="F2573" s="179"/>
      <c r="G2573" s="28"/>
      <c r="H2573" s="116">
        <v>0</v>
      </c>
      <c r="I2573" s="82">
        <f t="shared" si="165"/>
        <v>749.2631578947369</v>
      </c>
      <c r="J2573" s="83"/>
      <c r="K2573" s="83"/>
      <c r="L2573" s="83"/>
      <c r="M2573" s="2">
        <v>475</v>
      </c>
    </row>
    <row r="2574" spans="8:13" ht="12.75">
      <c r="H2574" s="7">
        <f>H2573-B2574</f>
        <v>0</v>
      </c>
      <c r="I2574" s="32">
        <f t="shared" si="165"/>
        <v>0</v>
      </c>
      <c r="M2574" s="2">
        <v>475</v>
      </c>
    </row>
    <row r="2575" spans="8:13" ht="12.75">
      <c r="H2575" s="7">
        <f>H2574-B2575</f>
        <v>0</v>
      </c>
      <c r="I2575" s="32">
        <f t="shared" si="165"/>
        <v>0</v>
      </c>
      <c r="M2575" s="2">
        <v>475</v>
      </c>
    </row>
    <row r="2576" spans="8:13" ht="12.75">
      <c r="H2576" s="7">
        <f>H2575-B2576</f>
        <v>0</v>
      </c>
      <c r="I2576" s="32">
        <f t="shared" si="165"/>
        <v>0</v>
      </c>
      <c r="M2576" s="2">
        <v>475</v>
      </c>
    </row>
    <row r="2577" spans="8:13" ht="12.75">
      <c r="H2577" s="7">
        <f>H2576-B2577</f>
        <v>0</v>
      </c>
      <c r="I2577" s="32">
        <f t="shared" si="165"/>
        <v>0</v>
      </c>
      <c r="M2577" s="2">
        <v>475</v>
      </c>
    </row>
    <row r="2578" spans="1:13" s="124" customFormat="1" ht="13.5" thickBot="1">
      <c r="A2578" s="70"/>
      <c r="B2578" s="68">
        <f>+B19</f>
        <v>9770553</v>
      </c>
      <c r="C2578" s="76" t="s">
        <v>685</v>
      </c>
      <c r="D2578" s="70"/>
      <c r="E2578" s="67"/>
      <c r="F2578" s="122"/>
      <c r="G2578" s="71"/>
      <c r="H2578" s="72">
        <f>H2577-B2578</f>
        <v>-9770553</v>
      </c>
      <c r="I2578" s="73">
        <f t="shared" si="165"/>
        <v>20569.585263157896</v>
      </c>
      <c r="J2578" s="123"/>
      <c r="K2578" s="74">
        <v>475</v>
      </c>
      <c r="L2578" s="74"/>
      <c r="M2578" s="2">
        <v>475</v>
      </c>
    </row>
    <row r="2579" spans="1:13" s="124" customFormat="1" ht="12.75">
      <c r="A2579" s="1"/>
      <c r="B2579" s="42"/>
      <c r="C2579" s="22"/>
      <c r="D2579" s="22"/>
      <c r="E2579" s="45"/>
      <c r="F2579" s="125"/>
      <c r="G2579" s="46"/>
      <c r="H2579" s="7"/>
      <c r="I2579" s="32"/>
      <c r="J2579" s="32"/>
      <c r="K2579" s="2">
        <v>475</v>
      </c>
      <c r="L2579"/>
      <c r="M2579" s="2">
        <v>475</v>
      </c>
    </row>
    <row r="2580" spans="1:13" s="124" customFormat="1" ht="12.75">
      <c r="A2580" s="22"/>
      <c r="B2580" s="126" t="s">
        <v>659</v>
      </c>
      <c r="C2580" s="127" t="s">
        <v>660</v>
      </c>
      <c r="D2580" s="127"/>
      <c r="E2580" s="127"/>
      <c r="F2580" s="128"/>
      <c r="G2580" s="129"/>
      <c r="H2580" s="130"/>
      <c r="I2580" s="131" t="s">
        <v>16</v>
      </c>
      <c r="J2580" s="132"/>
      <c r="K2580" s="2">
        <v>475</v>
      </c>
      <c r="L2580"/>
      <c r="M2580" s="2">
        <v>475</v>
      </c>
    </row>
    <row r="2581" spans="1:13" s="83" customFormat="1" ht="12.75">
      <c r="A2581" s="133"/>
      <c r="B2581" s="134">
        <f>+B2573+B2515+B2469+B2410+B2307+B2226+B2154+B2069+B1597+B1593+B1580+B1515+B1486+B1369+B1324+B1022+B1045-B1035-B1036+B1083+B1131+B2553</f>
        <v>4058322</v>
      </c>
      <c r="C2581" s="135" t="s">
        <v>662</v>
      </c>
      <c r="D2581" s="135" t="s">
        <v>661</v>
      </c>
      <c r="E2581" s="135" t="s">
        <v>686</v>
      </c>
      <c r="F2581" s="128"/>
      <c r="G2581" s="136"/>
      <c r="H2581" s="130">
        <f>H2580-B2581</f>
        <v>-4058322</v>
      </c>
      <c r="I2581" s="131">
        <f>+B2581/M2581</f>
        <v>8543.835789473684</v>
      </c>
      <c r="J2581" s="132"/>
      <c r="K2581" s="2">
        <v>475</v>
      </c>
      <c r="L2581" s="137"/>
      <c r="M2581" s="2">
        <v>475</v>
      </c>
    </row>
    <row r="2582" spans="1:13" ht="12.75">
      <c r="A2582" s="133"/>
      <c r="B2582" s="138">
        <f>+B2567+B2562+B2557+B2245+B2204+B2158+B1615+B1611+B1601</f>
        <v>1276741</v>
      </c>
      <c r="C2582" s="139" t="s">
        <v>663</v>
      </c>
      <c r="D2582" s="140" t="s">
        <v>661</v>
      </c>
      <c r="E2582" s="140" t="s">
        <v>686</v>
      </c>
      <c r="F2582" s="128"/>
      <c r="G2582" s="136"/>
      <c r="H2582" s="141">
        <f>H2581-B2582</f>
        <v>-5335063</v>
      </c>
      <c r="I2582" s="131">
        <f>+B2582/M2582</f>
        <v>2687.875789473684</v>
      </c>
      <c r="J2582" s="132"/>
      <c r="K2582" s="2">
        <v>475</v>
      </c>
      <c r="L2582" s="137"/>
      <c r="M2582" s="2">
        <v>475</v>
      </c>
    </row>
    <row r="2583" spans="1:13" s="149" customFormat="1" ht="12.75">
      <c r="A2583" s="142"/>
      <c r="B2583" s="143">
        <f>+B22+B1149+B1069+B1036+B1035</f>
        <v>2113096</v>
      </c>
      <c r="C2583" s="144" t="s">
        <v>664</v>
      </c>
      <c r="D2583" s="144" t="s">
        <v>661</v>
      </c>
      <c r="E2583" s="144" t="s">
        <v>686</v>
      </c>
      <c r="F2583" s="145"/>
      <c r="G2583" s="146"/>
      <c r="H2583" s="141">
        <f>H2582-B2583</f>
        <v>-7448159</v>
      </c>
      <c r="I2583" s="131">
        <f>+B2583/M2583</f>
        <v>4448.623157894737</v>
      </c>
      <c r="J2583" s="147"/>
      <c r="K2583" s="2">
        <v>475</v>
      </c>
      <c r="L2583" s="148"/>
      <c r="M2583" s="2">
        <v>475</v>
      </c>
    </row>
    <row r="2584" spans="1:13" s="158" customFormat="1" ht="12.75">
      <c r="A2584" s="151"/>
      <c r="B2584" s="152">
        <f>+B2240+B2231+B1993+B1204+B1144+B1135</f>
        <v>2322394</v>
      </c>
      <c r="C2584" s="153" t="s">
        <v>665</v>
      </c>
      <c r="D2584" s="153" t="s">
        <v>661</v>
      </c>
      <c r="E2584" s="153" t="s">
        <v>686</v>
      </c>
      <c r="F2584" s="154"/>
      <c r="G2584" s="155"/>
      <c r="H2584" s="141">
        <f>H2583-B2584</f>
        <v>-9770553</v>
      </c>
      <c r="I2584" s="150">
        <f>+B2584/M2584</f>
        <v>4889.250526315789</v>
      </c>
      <c r="J2584" s="156"/>
      <c r="K2584" s="2">
        <v>475</v>
      </c>
      <c r="L2584" s="157"/>
      <c r="M2584" s="2">
        <v>475</v>
      </c>
    </row>
    <row r="2585" spans="1:13" ht="12.75">
      <c r="A2585" s="22"/>
      <c r="B2585" s="63">
        <f>SUM(B2581:B2584)</f>
        <v>9770553</v>
      </c>
      <c r="C2585" s="159" t="s">
        <v>666</v>
      </c>
      <c r="D2585" s="160"/>
      <c r="E2585" s="160"/>
      <c r="F2585" s="128"/>
      <c r="G2585" s="161"/>
      <c r="H2585" s="141">
        <f>H2583-B2585</f>
        <v>-17218712</v>
      </c>
      <c r="I2585" s="131">
        <f>+B2585/M2585</f>
        <v>20569.585263157896</v>
      </c>
      <c r="J2585" s="162"/>
      <c r="K2585" s="2">
        <v>475</v>
      </c>
      <c r="M2585" s="2">
        <v>475</v>
      </c>
    </row>
    <row r="2586" spans="2:13" ht="12.75">
      <c r="B2586" s="51"/>
      <c r="I2586" s="32"/>
      <c r="K2586" s="2"/>
      <c r="M2586" s="2"/>
    </row>
    <row r="2587" spans="1:13" s="163" customFormat="1" ht="12.75">
      <c r="A2587" s="133"/>
      <c r="B2587" s="42"/>
      <c r="C2587" s="133"/>
      <c r="D2587" s="133"/>
      <c r="E2587" s="133"/>
      <c r="F2587" s="164"/>
      <c r="G2587" s="165"/>
      <c r="H2587" s="7"/>
      <c r="I2587" s="166"/>
      <c r="J2587" s="166"/>
      <c r="K2587" s="167"/>
      <c r="L2587" s="168"/>
      <c r="M2587" s="167"/>
    </row>
    <row r="2588" spans="1:13" s="163" customFormat="1" ht="12.75">
      <c r="A2588" s="133"/>
      <c r="B2588" s="42"/>
      <c r="C2588" s="133"/>
      <c r="D2588" s="133"/>
      <c r="E2588" s="133"/>
      <c r="F2588" s="164"/>
      <c r="G2588" s="165"/>
      <c r="H2588" s="7"/>
      <c r="I2588" s="166"/>
      <c r="J2588" s="166"/>
      <c r="K2588" s="167"/>
      <c r="L2588" s="168"/>
      <c r="M2588" s="167"/>
    </row>
    <row r="2589" spans="1:13" s="163" customFormat="1" ht="12.75">
      <c r="A2589" s="133"/>
      <c r="B2589" s="42"/>
      <c r="C2589" s="133"/>
      <c r="D2589" s="133"/>
      <c r="E2589" s="133"/>
      <c r="F2589" s="164"/>
      <c r="G2589" s="165"/>
      <c r="H2589" s="7"/>
      <c r="I2589" s="166"/>
      <c r="J2589" s="166"/>
      <c r="K2589" s="167"/>
      <c r="L2589" s="168"/>
      <c r="M2589" s="167"/>
    </row>
    <row r="2590" spans="1:13" s="175" customFormat="1" ht="12.75">
      <c r="A2590" s="22"/>
      <c r="B2590" s="169">
        <v>2428938</v>
      </c>
      <c r="C2590" s="170" t="s">
        <v>677</v>
      </c>
      <c r="D2590" s="170" t="s">
        <v>678</v>
      </c>
      <c r="E2590" s="171"/>
      <c r="F2590" s="164"/>
      <c r="G2590" s="172"/>
      <c r="H2590" s="173">
        <f>H2587-B2590</f>
        <v>-2428938</v>
      </c>
      <c r="I2590" s="32">
        <f aca="true" t="shared" si="166" ref="I2590:I2603">+B2590/M2590</f>
        <v>5783.185714285714</v>
      </c>
      <c r="J2590" s="174"/>
      <c r="K2590" s="50">
        <v>420</v>
      </c>
      <c r="L2590" s="25"/>
      <c r="M2590" s="50">
        <v>420</v>
      </c>
    </row>
    <row r="2591" spans="1:13" ht="12.75">
      <c r="A2591" s="22"/>
      <c r="B2591" s="169">
        <v>2186776</v>
      </c>
      <c r="C2591" s="170" t="s">
        <v>677</v>
      </c>
      <c r="D2591" s="170" t="s">
        <v>668</v>
      </c>
      <c r="E2591" s="171"/>
      <c r="F2591" s="164"/>
      <c r="G2591" s="172"/>
      <c r="H2591" s="173">
        <f>H2590-B2591</f>
        <v>-4615714</v>
      </c>
      <c r="I2591" s="32">
        <f t="shared" si="166"/>
        <v>5269.339759036145</v>
      </c>
      <c r="J2591" s="174"/>
      <c r="K2591" s="50">
        <v>415</v>
      </c>
      <c r="L2591" s="25"/>
      <c r="M2591" s="50">
        <v>415</v>
      </c>
    </row>
    <row r="2592" spans="1:13" s="83" customFormat="1" ht="12.75">
      <c r="A2592" s="22"/>
      <c r="B2592" s="169">
        <v>1309165</v>
      </c>
      <c r="C2592" s="170" t="s">
        <v>677</v>
      </c>
      <c r="D2592" s="170" t="s">
        <v>669</v>
      </c>
      <c r="E2592" s="171"/>
      <c r="F2592" s="164"/>
      <c r="G2592" s="172"/>
      <c r="H2592" s="173">
        <f>H2591-B2592</f>
        <v>-5924879</v>
      </c>
      <c r="I2592" s="32">
        <f t="shared" si="166"/>
        <v>2975.375</v>
      </c>
      <c r="J2592" s="174"/>
      <c r="K2592" s="50">
        <v>440</v>
      </c>
      <c r="L2592" s="25"/>
      <c r="M2592" s="50">
        <v>440</v>
      </c>
    </row>
    <row r="2593" spans="1:13" s="25" customFormat="1" ht="12.75">
      <c r="A2593" s="22"/>
      <c r="B2593" s="169">
        <v>-28842700</v>
      </c>
      <c r="C2593" s="170" t="s">
        <v>677</v>
      </c>
      <c r="D2593" s="170" t="s">
        <v>679</v>
      </c>
      <c r="E2593" s="171"/>
      <c r="F2593" s="164"/>
      <c r="G2593" s="172"/>
      <c r="H2593" s="173">
        <f>H2592-B2593</f>
        <v>22917821</v>
      </c>
      <c r="I2593" s="32">
        <f t="shared" si="166"/>
        <v>-64094.88888888889</v>
      </c>
      <c r="J2593" s="174"/>
      <c r="K2593" s="50">
        <v>450</v>
      </c>
      <c r="M2593" s="50">
        <v>450</v>
      </c>
    </row>
    <row r="2594" spans="1:13" s="25" customFormat="1" ht="12.75">
      <c r="A2594" s="22"/>
      <c r="B2594" s="169">
        <v>2847585</v>
      </c>
      <c r="C2594" s="170" t="s">
        <v>677</v>
      </c>
      <c r="D2594" s="170" t="s">
        <v>670</v>
      </c>
      <c r="E2594" s="171"/>
      <c r="F2594" s="164"/>
      <c r="G2594" s="172"/>
      <c r="H2594" s="173">
        <f aca="true" t="shared" si="167" ref="H2594:H2602">H2592-B2594</f>
        <v>-8772464</v>
      </c>
      <c r="I2594" s="32">
        <f t="shared" si="166"/>
        <v>6327.966666666666</v>
      </c>
      <c r="J2594" s="174"/>
      <c r="K2594" s="50">
        <v>450</v>
      </c>
      <c r="M2594" s="50">
        <v>450</v>
      </c>
    </row>
    <row r="2595" spans="1:13" s="25" customFormat="1" ht="12.75">
      <c r="A2595" s="22"/>
      <c r="B2595" s="169">
        <v>3986925</v>
      </c>
      <c r="C2595" s="170" t="s">
        <v>677</v>
      </c>
      <c r="D2595" s="170" t="s">
        <v>671</v>
      </c>
      <c r="E2595" s="171"/>
      <c r="F2595" s="164"/>
      <c r="G2595" s="172"/>
      <c r="H2595" s="173">
        <f t="shared" si="167"/>
        <v>18930896</v>
      </c>
      <c r="I2595" s="32">
        <f t="shared" si="166"/>
        <v>7973.85</v>
      </c>
      <c r="J2595" s="174"/>
      <c r="K2595" s="50">
        <v>500</v>
      </c>
      <c r="M2595" s="50">
        <v>500</v>
      </c>
    </row>
    <row r="2596" spans="1:13" s="25" customFormat="1" ht="12.75">
      <c r="A2596" s="22"/>
      <c r="B2596" s="169">
        <v>4009688</v>
      </c>
      <c r="C2596" s="170" t="s">
        <v>677</v>
      </c>
      <c r="D2596" s="170" t="s">
        <v>672</v>
      </c>
      <c r="E2596" s="171"/>
      <c r="F2596" s="164"/>
      <c r="G2596" s="172"/>
      <c r="H2596" s="173">
        <f t="shared" si="167"/>
        <v>-12782152</v>
      </c>
      <c r="I2596" s="32">
        <f t="shared" si="166"/>
        <v>7862.133333333333</v>
      </c>
      <c r="J2596" s="174"/>
      <c r="K2596" s="50">
        <v>510</v>
      </c>
      <c r="M2596" s="50">
        <v>510</v>
      </c>
    </row>
    <row r="2597" spans="1:13" s="25" customFormat="1" ht="12.75">
      <c r="A2597" s="22"/>
      <c r="B2597" s="169">
        <v>1926705</v>
      </c>
      <c r="C2597" s="170" t="s">
        <v>677</v>
      </c>
      <c r="D2597" s="170" t="s">
        <v>673</v>
      </c>
      <c r="E2597" s="171"/>
      <c r="F2597" s="164"/>
      <c r="G2597" s="172"/>
      <c r="H2597" s="173">
        <f t="shared" si="167"/>
        <v>17004191</v>
      </c>
      <c r="I2597" s="32">
        <f t="shared" si="166"/>
        <v>4013.96875</v>
      </c>
      <c r="J2597" s="174"/>
      <c r="K2597" s="50">
        <v>480</v>
      </c>
      <c r="M2597" s="50">
        <v>480</v>
      </c>
    </row>
    <row r="2598" spans="1:13" s="25" customFormat="1" ht="12.75">
      <c r="A2598" s="22"/>
      <c r="B2598" s="169">
        <v>2579050</v>
      </c>
      <c r="C2598" s="170" t="s">
        <v>677</v>
      </c>
      <c r="D2598" s="170" t="s">
        <v>680</v>
      </c>
      <c r="E2598" s="171"/>
      <c r="F2598" s="164"/>
      <c r="G2598" s="172"/>
      <c r="H2598" s="173">
        <f t="shared" si="167"/>
        <v>-15361202</v>
      </c>
      <c r="I2598" s="32">
        <f t="shared" si="166"/>
        <v>5158.1</v>
      </c>
      <c r="J2598" s="174"/>
      <c r="K2598" s="50">
        <v>500</v>
      </c>
      <c r="M2598" s="50">
        <v>500</v>
      </c>
    </row>
    <row r="2599" spans="1:13" s="25" customFormat="1" ht="12.75">
      <c r="A2599" s="22"/>
      <c r="B2599" s="169">
        <v>3974955</v>
      </c>
      <c r="C2599" s="170" t="s">
        <v>677</v>
      </c>
      <c r="D2599" s="170" t="s">
        <v>681</v>
      </c>
      <c r="E2599" s="171"/>
      <c r="F2599" s="164"/>
      <c r="G2599" s="172"/>
      <c r="H2599" s="173">
        <f t="shared" si="167"/>
        <v>13029236</v>
      </c>
      <c r="I2599" s="32">
        <f t="shared" si="166"/>
        <v>7718.359223300971</v>
      </c>
      <c r="J2599" s="174"/>
      <c r="K2599" s="50">
        <v>515</v>
      </c>
      <c r="M2599" s="50">
        <v>515</v>
      </c>
    </row>
    <row r="2600" spans="1:13" s="25" customFormat="1" ht="12.75">
      <c r="A2600" s="22"/>
      <c r="B2600" s="169">
        <v>3105900</v>
      </c>
      <c r="C2600" s="170" t="s">
        <v>677</v>
      </c>
      <c r="D2600" s="170" t="s">
        <v>675</v>
      </c>
      <c r="E2600" s="171"/>
      <c r="F2600" s="164"/>
      <c r="G2600" s="172"/>
      <c r="H2600" s="173">
        <f t="shared" si="167"/>
        <v>-18467102</v>
      </c>
      <c r="I2600" s="32">
        <f t="shared" si="166"/>
        <v>6150.297029702971</v>
      </c>
      <c r="J2600" s="174"/>
      <c r="K2600" s="50">
        <v>505</v>
      </c>
      <c r="M2600" s="50">
        <v>505</v>
      </c>
    </row>
    <row r="2601" spans="1:13" s="25" customFormat="1" ht="12.75">
      <c r="A2601" s="22"/>
      <c r="B2601" s="169">
        <v>2565550</v>
      </c>
      <c r="C2601" s="170" t="s">
        <v>677</v>
      </c>
      <c r="D2601" s="170" t="s">
        <v>676</v>
      </c>
      <c r="E2601" s="171"/>
      <c r="F2601" s="164"/>
      <c r="G2601" s="172"/>
      <c r="H2601" s="173">
        <f t="shared" si="167"/>
        <v>10463686</v>
      </c>
      <c r="I2601" s="32">
        <f t="shared" si="166"/>
        <v>5235.816326530612</v>
      </c>
      <c r="J2601" s="174"/>
      <c r="K2601" s="50">
        <v>490</v>
      </c>
      <c r="M2601" s="50">
        <v>490</v>
      </c>
    </row>
    <row r="2602" spans="1:13" s="25" customFormat="1" ht="12.75">
      <c r="A2602" s="22"/>
      <c r="B2602" s="169">
        <f>+B2581</f>
        <v>4058322</v>
      </c>
      <c r="C2602" s="170" t="s">
        <v>677</v>
      </c>
      <c r="D2602" s="170" t="s">
        <v>689</v>
      </c>
      <c r="E2602" s="171"/>
      <c r="F2602" s="164"/>
      <c r="G2602" s="172"/>
      <c r="H2602" s="173">
        <f t="shared" si="167"/>
        <v>-22525424</v>
      </c>
      <c r="I2602" s="32">
        <f t="shared" si="166"/>
        <v>8543.835789473684</v>
      </c>
      <c r="J2602" s="174"/>
      <c r="K2602" s="50">
        <v>475</v>
      </c>
      <c r="M2602" s="50">
        <v>475</v>
      </c>
    </row>
    <row r="2603" spans="1:13" s="25" customFormat="1" ht="12.75">
      <c r="A2603" s="21"/>
      <c r="B2603" s="176">
        <f>SUM(B2590:B2602)</f>
        <v>6136859</v>
      </c>
      <c r="C2603" s="177" t="s">
        <v>677</v>
      </c>
      <c r="D2603" s="177" t="s">
        <v>690</v>
      </c>
      <c r="E2603" s="178"/>
      <c r="F2603" s="179"/>
      <c r="G2603" s="180"/>
      <c r="H2603" s="181">
        <f>H2592-B2603</f>
        <v>-12061738</v>
      </c>
      <c r="I2603" s="82">
        <f t="shared" si="166"/>
        <v>12919.703157894737</v>
      </c>
      <c r="J2603" s="182"/>
      <c r="K2603" s="84">
        <v>475</v>
      </c>
      <c r="L2603" s="83"/>
      <c r="M2603" s="84">
        <v>475</v>
      </c>
    </row>
    <row r="2604" spans="1:13" s="25" customFormat="1" ht="12.75">
      <c r="A2604" s="1"/>
      <c r="B2604" s="51"/>
      <c r="C2604" s="1"/>
      <c r="D2604" s="1"/>
      <c r="E2604" s="1"/>
      <c r="F2604" s="78"/>
      <c r="G2604" s="37"/>
      <c r="H2604" s="7"/>
      <c r="I2604" s="32"/>
      <c r="J2604"/>
      <c r="K2604"/>
      <c r="L2604"/>
      <c r="M2604" s="2"/>
    </row>
    <row r="2605" spans="1:13" s="25" customFormat="1" ht="12.75">
      <c r="A2605" s="151"/>
      <c r="B2605" s="51"/>
      <c r="C2605" s="183"/>
      <c r="D2605" s="183"/>
      <c r="E2605" s="151"/>
      <c r="F2605" s="164"/>
      <c r="G2605" s="184"/>
      <c r="H2605" s="185"/>
      <c r="I2605" s="186"/>
      <c r="J2605" s="187"/>
      <c r="K2605" s="188"/>
      <c r="L2605" s="157"/>
      <c r="M2605" s="188"/>
    </row>
    <row r="2606" spans="1:13" s="25" customFormat="1" ht="12.75">
      <c r="A2606" s="22"/>
      <c r="B2606" s="42"/>
      <c r="C2606" s="189"/>
      <c r="D2606" s="189"/>
      <c r="E2606" s="189"/>
      <c r="F2606" s="164"/>
      <c r="G2606" s="190"/>
      <c r="H2606" s="39"/>
      <c r="I2606" s="174"/>
      <c r="J2606" s="174"/>
      <c r="K2606" s="50"/>
      <c r="M2606" s="50"/>
    </row>
    <row r="2607" spans="1:13" s="25" customFormat="1" ht="12.75">
      <c r="A2607" s="133"/>
      <c r="B2607" s="191">
        <v>2363440</v>
      </c>
      <c r="C2607" s="192" t="s">
        <v>663</v>
      </c>
      <c r="D2607" s="192" t="s">
        <v>670</v>
      </c>
      <c r="E2607" s="133"/>
      <c r="F2607" s="164"/>
      <c r="G2607" s="165"/>
      <c r="H2607" s="173">
        <f aca="true" t="shared" si="168" ref="H2607:H2616">H2606-B2607</f>
        <v>-2363440</v>
      </c>
      <c r="I2607" s="193">
        <f aca="true" t="shared" si="169" ref="I2607:I2617">+B2607/M2607</f>
        <v>5252.0888888888885</v>
      </c>
      <c r="J2607" s="166"/>
      <c r="K2607" s="50">
        <v>440</v>
      </c>
      <c r="M2607" s="50">
        <v>450</v>
      </c>
    </row>
    <row r="2608" spans="1:13" s="25" customFormat="1" ht="12.75">
      <c r="A2608" s="133"/>
      <c r="B2608" s="191">
        <v>2731850</v>
      </c>
      <c r="C2608" s="192" t="s">
        <v>663</v>
      </c>
      <c r="D2608" s="192" t="s">
        <v>671</v>
      </c>
      <c r="E2608" s="133"/>
      <c r="F2608" s="164"/>
      <c r="G2608" s="165"/>
      <c r="H2608" s="173">
        <f t="shared" si="168"/>
        <v>-5095290</v>
      </c>
      <c r="I2608" s="193">
        <f t="shared" si="169"/>
        <v>5463.7</v>
      </c>
      <c r="J2608" s="166"/>
      <c r="K2608" s="50">
        <v>500</v>
      </c>
      <c r="M2608" s="50">
        <v>500</v>
      </c>
    </row>
    <row r="2609" spans="1:13" s="25" customFormat="1" ht="12.75">
      <c r="A2609" s="133"/>
      <c r="B2609" s="191">
        <v>2547660</v>
      </c>
      <c r="C2609" s="192" t="s">
        <v>663</v>
      </c>
      <c r="D2609" s="192" t="s">
        <v>672</v>
      </c>
      <c r="E2609" s="133"/>
      <c r="F2609" s="164"/>
      <c r="G2609" s="165"/>
      <c r="H2609" s="173">
        <f t="shared" si="168"/>
        <v>-7642950</v>
      </c>
      <c r="I2609" s="193">
        <f t="shared" si="169"/>
        <v>4995.411764705882</v>
      </c>
      <c r="J2609" s="166"/>
      <c r="K2609" s="50">
        <v>510</v>
      </c>
      <c r="M2609" s="50">
        <v>510</v>
      </c>
    </row>
    <row r="2610" spans="1:13" s="65" customFormat="1" ht="12.75">
      <c r="A2610" s="133"/>
      <c r="B2610" s="191">
        <v>-22485249</v>
      </c>
      <c r="C2610" s="192" t="s">
        <v>663</v>
      </c>
      <c r="D2610" s="192" t="s">
        <v>667</v>
      </c>
      <c r="E2610" s="133"/>
      <c r="F2610" s="164"/>
      <c r="G2610" s="165"/>
      <c r="H2610" s="173">
        <f t="shared" si="168"/>
        <v>14842299</v>
      </c>
      <c r="I2610" s="193">
        <f t="shared" si="169"/>
        <v>-46844.26875</v>
      </c>
      <c r="J2610" s="166"/>
      <c r="K2610" s="50">
        <v>480</v>
      </c>
      <c r="L2610" s="25"/>
      <c r="M2610" s="50">
        <v>480</v>
      </c>
    </row>
    <row r="2611" spans="1:13" s="65" customFormat="1" ht="12.75">
      <c r="A2611" s="133"/>
      <c r="B2611" s="191">
        <v>2065650</v>
      </c>
      <c r="C2611" s="192" t="s">
        <v>663</v>
      </c>
      <c r="D2611" s="192" t="s">
        <v>673</v>
      </c>
      <c r="E2611" s="133"/>
      <c r="F2611" s="164"/>
      <c r="G2611" s="165"/>
      <c r="H2611" s="173">
        <f t="shared" si="168"/>
        <v>12776649</v>
      </c>
      <c r="I2611" s="193">
        <f t="shared" si="169"/>
        <v>4303.4375</v>
      </c>
      <c r="J2611" s="166"/>
      <c r="K2611" s="50">
        <v>480</v>
      </c>
      <c r="L2611" s="25"/>
      <c r="M2611" s="50">
        <v>480</v>
      </c>
    </row>
    <row r="2612" spans="1:13" s="65" customFormat="1" ht="12.75">
      <c r="A2612" s="133"/>
      <c r="B2612" s="191">
        <v>2717243</v>
      </c>
      <c r="C2612" s="192" t="s">
        <v>663</v>
      </c>
      <c r="D2612" s="192" t="s">
        <v>674</v>
      </c>
      <c r="E2612" s="133"/>
      <c r="F2612" s="164"/>
      <c r="G2612" s="165"/>
      <c r="H2612" s="173">
        <f t="shared" si="168"/>
        <v>10059406</v>
      </c>
      <c r="I2612" s="193">
        <f t="shared" si="169"/>
        <v>5434.486</v>
      </c>
      <c r="J2612" s="166"/>
      <c r="K2612" s="50">
        <v>500</v>
      </c>
      <c r="L2612" s="25"/>
      <c r="M2612" s="50">
        <v>500</v>
      </c>
    </row>
    <row r="2613" spans="1:13" s="65" customFormat="1" ht="12.75">
      <c r="A2613" s="133"/>
      <c r="B2613" s="191">
        <v>2191475</v>
      </c>
      <c r="C2613" s="192" t="s">
        <v>663</v>
      </c>
      <c r="D2613" s="192" t="s">
        <v>681</v>
      </c>
      <c r="E2613" s="133"/>
      <c r="F2613" s="164"/>
      <c r="G2613" s="165"/>
      <c r="H2613" s="173">
        <f t="shared" si="168"/>
        <v>7867931</v>
      </c>
      <c r="I2613" s="193">
        <f t="shared" si="169"/>
        <v>4255.291262135922</v>
      </c>
      <c r="J2613" s="166"/>
      <c r="K2613" s="50">
        <v>515</v>
      </c>
      <c r="L2613" s="25"/>
      <c r="M2613" s="50">
        <v>515</v>
      </c>
    </row>
    <row r="2614" spans="1:13" s="65" customFormat="1" ht="12.75">
      <c r="A2614" s="133"/>
      <c r="B2614" s="191">
        <v>1854890</v>
      </c>
      <c r="C2614" s="192" t="s">
        <v>663</v>
      </c>
      <c r="D2614" s="192" t="s">
        <v>675</v>
      </c>
      <c r="E2614" s="133"/>
      <c r="F2614" s="164"/>
      <c r="G2614" s="165"/>
      <c r="H2614" s="173">
        <f t="shared" si="168"/>
        <v>6013041</v>
      </c>
      <c r="I2614" s="193">
        <f t="shared" si="169"/>
        <v>3673.0495049504952</v>
      </c>
      <c r="J2614" s="166"/>
      <c r="K2614" s="50">
        <v>505</v>
      </c>
      <c r="L2614" s="25"/>
      <c r="M2614" s="50">
        <v>505</v>
      </c>
    </row>
    <row r="2615" spans="1:13" s="65" customFormat="1" ht="12.75">
      <c r="A2615" s="133"/>
      <c r="B2615" s="191">
        <v>810931</v>
      </c>
      <c r="C2615" s="192" t="s">
        <v>663</v>
      </c>
      <c r="D2615" s="192" t="s">
        <v>676</v>
      </c>
      <c r="E2615" s="133"/>
      <c r="F2615" s="164"/>
      <c r="G2615" s="165"/>
      <c r="H2615" s="173">
        <f t="shared" si="168"/>
        <v>5202110</v>
      </c>
      <c r="I2615" s="193">
        <f t="shared" si="169"/>
        <v>1654.961224489796</v>
      </c>
      <c r="J2615" s="166"/>
      <c r="K2615" s="50">
        <v>490</v>
      </c>
      <c r="L2615" s="25"/>
      <c r="M2615" s="50">
        <v>490</v>
      </c>
    </row>
    <row r="2616" spans="1:13" s="65" customFormat="1" ht="12.75">
      <c r="A2616" s="133"/>
      <c r="B2616" s="191">
        <f>+B2582</f>
        <v>1276741</v>
      </c>
      <c r="C2616" s="192" t="s">
        <v>663</v>
      </c>
      <c r="D2616" s="192" t="s">
        <v>689</v>
      </c>
      <c r="E2616" s="133"/>
      <c r="F2616" s="164"/>
      <c r="G2616" s="165"/>
      <c r="H2616" s="173">
        <f t="shared" si="168"/>
        <v>3925369</v>
      </c>
      <c r="I2616" s="193">
        <f t="shared" si="169"/>
        <v>2687.875789473684</v>
      </c>
      <c r="J2616" s="166"/>
      <c r="K2616" s="50">
        <v>475</v>
      </c>
      <c r="L2616" s="25"/>
      <c r="M2616" s="50">
        <v>475</v>
      </c>
    </row>
    <row r="2617" spans="1:13" s="25" customFormat="1" ht="12.75">
      <c r="A2617" s="194"/>
      <c r="B2617" s="195">
        <f>SUM(B2607:B2616)</f>
        <v>-3925369</v>
      </c>
      <c r="C2617" s="194" t="s">
        <v>663</v>
      </c>
      <c r="D2617" s="194" t="s">
        <v>688</v>
      </c>
      <c r="E2617" s="194"/>
      <c r="F2617" s="179"/>
      <c r="G2617" s="196"/>
      <c r="H2617" s="181">
        <f>H2607-B2617</f>
        <v>1561929</v>
      </c>
      <c r="I2617" s="182">
        <f t="shared" si="169"/>
        <v>-8263.934736842106</v>
      </c>
      <c r="J2617" s="197"/>
      <c r="K2617" s="84">
        <v>475</v>
      </c>
      <c r="L2617" s="83"/>
      <c r="M2617" s="84">
        <v>475</v>
      </c>
    </row>
    <row r="2618" spans="1:13" ht="12.75">
      <c r="A2618" s="22"/>
      <c r="B2618" s="42"/>
      <c r="C2618" s="189"/>
      <c r="D2618" s="189"/>
      <c r="E2618" s="189"/>
      <c r="F2618" s="164"/>
      <c r="G2618" s="190"/>
      <c r="H2618" s="39"/>
      <c r="I2618" s="174"/>
      <c r="J2618" s="174"/>
      <c r="K2618" s="50"/>
      <c r="L2618" s="25"/>
      <c r="M2618" s="50"/>
    </row>
    <row r="2619" spans="2:6" ht="12.75">
      <c r="B2619" s="51"/>
      <c r="F2619" s="125"/>
    </row>
    <row r="2620" spans="2:6" ht="12.75">
      <c r="B2620" s="51"/>
      <c r="F2620" s="125"/>
    </row>
    <row r="2621" spans="1:13" ht="12.75">
      <c r="A2621" s="198"/>
      <c r="B2621" s="199">
        <v>-20489117</v>
      </c>
      <c r="C2621" s="198" t="s">
        <v>664</v>
      </c>
      <c r="D2621" s="198" t="s">
        <v>682</v>
      </c>
      <c r="E2621" s="198"/>
      <c r="F2621" s="200"/>
      <c r="G2621" s="119"/>
      <c r="H2621" s="201">
        <f aca="true" t="shared" si="170" ref="H2621:H2633">H2620-B2621</f>
        <v>20489117</v>
      </c>
      <c r="I2621" s="202">
        <f aca="true" t="shared" si="171" ref="I2621:I2634">+B2621/M2621</f>
        <v>-48783.61190476191</v>
      </c>
      <c r="J2621" s="203"/>
      <c r="K2621" s="204">
        <v>420</v>
      </c>
      <c r="L2621" s="205"/>
      <c r="M2621" s="204">
        <v>420</v>
      </c>
    </row>
    <row r="2622" spans="1:13" ht="12.75">
      <c r="A2622" s="198"/>
      <c r="B2622" s="199">
        <v>999275</v>
      </c>
      <c r="C2622" s="198" t="s">
        <v>664</v>
      </c>
      <c r="D2622" s="198" t="s">
        <v>678</v>
      </c>
      <c r="E2622" s="198"/>
      <c r="F2622" s="200"/>
      <c r="G2622" s="119"/>
      <c r="H2622" s="201">
        <f t="shared" si="170"/>
        <v>19489842</v>
      </c>
      <c r="I2622" s="202">
        <f t="shared" si="171"/>
        <v>2379.2261904761904</v>
      </c>
      <c r="J2622" s="203"/>
      <c r="K2622" s="204">
        <v>420</v>
      </c>
      <c r="L2622" s="205"/>
      <c r="M2622" s="204">
        <v>420</v>
      </c>
    </row>
    <row r="2623" spans="1:13" s="206" customFormat="1" ht="12.75">
      <c r="A2623" s="198"/>
      <c r="B2623" s="199">
        <v>3013800</v>
      </c>
      <c r="C2623" s="198" t="s">
        <v>664</v>
      </c>
      <c r="D2623" s="198" t="s">
        <v>668</v>
      </c>
      <c r="E2623" s="198"/>
      <c r="F2623" s="200"/>
      <c r="G2623" s="119"/>
      <c r="H2623" s="201">
        <f t="shared" si="170"/>
        <v>16476042</v>
      </c>
      <c r="I2623" s="202">
        <f t="shared" si="171"/>
        <v>7262.168674698795</v>
      </c>
      <c r="J2623" s="203"/>
      <c r="K2623" s="204">
        <v>415</v>
      </c>
      <c r="L2623" s="205"/>
      <c r="M2623" s="204">
        <v>415</v>
      </c>
    </row>
    <row r="2624" spans="1:13" s="206" customFormat="1" ht="12.75">
      <c r="A2624" s="198"/>
      <c r="B2624" s="199">
        <v>1214992</v>
      </c>
      <c r="C2624" s="198" t="s">
        <v>664</v>
      </c>
      <c r="D2624" s="198" t="s">
        <v>669</v>
      </c>
      <c r="E2624" s="198"/>
      <c r="F2624" s="200"/>
      <c r="G2624" s="119"/>
      <c r="H2624" s="201">
        <f t="shared" si="170"/>
        <v>15261050</v>
      </c>
      <c r="I2624" s="202">
        <f t="shared" si="171"/>
        <v>2761.3454545454547</v>
      </c>
      <c r="J2624" s="203"/>
      <c r="K2624" s="50">
        <v>440</v>
      </c>
      <c r="L2624" s="25"/>
      <c r="M2624" s="50">
        <v>440</v>
      </c>
    </row>
    <row r="2625" spans="1:13" s="206" customFormat="1" ht="12.75">
      <c r="A2625" s="198"/>
      <c r="B2625" s="199">
        <v>1493250</v>
      </c>
      <c r="C2625" s="198" t="s">
        <v>664</v>
      </c>
      <c r="D2625" s="198" t="s">
        <v>670</v>
      </c>
      <c r="E2625" s="198"/>
      <c r="F2625" s="200"/>
      <c r="G2625" s="119"/>
      <c r="H2625" s="201">
        <f t="shared" si="170"/>
        <v>13767800</v>
      </c>
      <c r="I2625" s="202">
        <f t="shared" si="171"/>
        <v>3318.3333333333335</v>
      </c>
      <c r="J2625" s="203"/>
      <c r="K2625" s="50">
        <v>450</v>
      </c>
      <c r="L2625" s="25"/>
      <c r="M2625" s="50">
        <v>450</v>
      </c>
    </row>
    <row r="2626" spans="1:13" s="206" customFormat="1" ht="12.75">
      <c r="A2626" s="198"/>
      <c r="B2626" s="199">
        <v>1420200</v>
      </c>
      <c r="C2626" s="198" t="s">
        <v>664</v>
      </c>
      <c r="D2626" s="198" t="s">
        <v>671</v>
      </c>
      <c r="E2626" s="198"/>
      <c r="F2626" s="200"/>
      <c r="G2626" s="119"/>
      <c r="H2626" s="201">
        <f t="shared" si="170"/>
        <v>12347600</v>
      </c>
      <c r="I2626" s="202">
        <f t="shared" si="171"/>
        <v>2840.4</v>
      </c>
      <c r="J2626" s="203"/>
      <c r="K2626" s="50">
        <v>500</v>
      </c>
      <c r="L2626" s="25"/>
      <c r="M2626" s="50">
        <v>500</v>
      </c>
    </row>
    <row r="2627" spans="1:13" s="206" customFormat="1" ht="12.75">
      <c r="A2627" s="198"/>
      <c r="B2627" s="199">
        <v>1603300</v>
      </c>
      <c r="C2627" s="198" t="s">
        <v>664</v>
      </c>
      <c r="D2627" s="198" t="s">
        <v>672</v>
      </c>
      <c r="E2627" s="198"/>
      <c r="F2627" s="200"/>
      <c r="G2627" s="119"/>
      <c r="H2627" s="201">
        <f t="shared" si="170"/>
        <v>10744300</v>
      </c>
      <c r="I2627" s="202">
        <f t="shared" si="171"/>
        <v>3143.725490196078</v>
      </c>
      <c r="J2627" s="203"/>
      <c r="K2627" s="50">
        <v>510</v>
      </c>
      <c r="L2627" s="25"/>
      <c r="M2627" s="50">
        <v>510</v>
      </c>
    </row>
    <row r="2628" spans="1:13" s="206" customFormat="1" ht="12.75">
      <c r="A2628" s="198"/>
      <c r="B2628" s="207">
        <v>1470445</v>
      </c>
      <c r="C2628" s="198" t="s">
        <v>664</v>
      </c>
      <c r="D2628" s="198" t="s">
        <v>673</v>
      </c>
      <c r="E2628" s="198"/>
      <c r="F2628" s="200"/>
      <c r="G2628" s="119"/>
      <c r="H2628" s="201">
        <f t="shared" si="170"/>
        <v>9273855</v>
      </c>
      <c r="I2628" s="202">
        <f t="shared" si="171"/>
        <v>3063.4270833333335</v>
      </c>
      <c r="J2628" s="203"/>
      <c r="K2628" s="50">
        <v>480</v>
      </c>
      <c r="L2628" s="25"/>
      <c r="M2628" s="50">
        <v>480</v>
      </c>
    </row>
    <row r="2629" spans="1:13" s="206" customFormat="1" ht="12.75">
      <c r="A2629" s="198"/>
      <c r="B2629" s="199">
        <v>1775000</v>
      </c>
      <c r="C2629" s="198" t="s">
        <v>664</v>
      </c>
      <c r="D2629" s="198" t="s">
        <v>674</v>
      </c>
      <c r="E2629" s="198"/>
      <c r="F2629" s="200"/>
      <c r="G2629" s="119"/>
      <c r="H2629" s="201">
        <f t="shared" si="170"/>
        <v>7498855</v>
      </c>
      <c r="I2629" s="202">
        <f t="shared" si="171"/>
        <v>3550</v>
      </c>
      <c r="J2629" s="203"/>
      <c r="K2629" s="50">
        <v>500</v>
      </c>
      <c r="L2629" s="25"/>
      <c r="M2629" s="50">
        <v>500</v>
      </c>
    </row>
    <row r="2630" spans="1:13" s="206" customFormat="1" ht="12.75">
      <c r="A2630" s="198"/>
      <c r="B2630" s="199">
        <v>1775000</v>
      </c>
      <c r="C2630" s="198" t="s">
        <v>664</v>
      </c>
      <c r="D2630" s="198" t="s">
        <v>681</v>
      </c>
      <c r="E2630" s="198"/>
      <c r="F2630" s="200"/>
      <c r="G2630" s="119"/>
      <c r="H2630" s="201">
        <f t="shared" si="170"/>
        <v>5723855</v>
      </c>
      <c r="I2630" s="202">
        <f t="shared" si="171"/>
        <v>3446.6019417475727</v>
      </c>
      <c r="J2630" s="203"/>
      <c r="K2630" s="50">
        <v>515</v>
      </c>
      <c r="L2630" s="25"/>
      <c r="M2630" s="50">
        <v>515</v>
      </c>
    </row>
    <row r="2631" spans="1:13" s="206" customFormat="1" ht="12.75">
      <c r="A2631" s="198"/>
      <c r="B2631" s="199">
        <v>1775000</v>
      </c>
      <c r="C2631" s="198" t="s">
        <v>664</v>
      </c>
      <c r="D2631" s="198" t="s">
        <v>675</v>
      </c>
      <c r="E2631" s="198"/>
      <c r="F2631" s="200"/>
      <c r="G2631" s="119"/>
      <c r="H2631" s="201">
        <f t="shared" si="170"/>
        <v>3948855</v>
      </c>
      <c r="I2631" s="202">
        <f t="shared" si="171"/>
        <v>3514.8514851485147</v>
      </c>
      <c r="J2631" s="203"/>
      <c r="K2631" s="50">
        <v>505</v>
      </c>
      <c r="L2631" s="25"/>
      <c r="M2631" s="50">
        <v>505</v>
      </c>
    </row>
    <row r="2632" spans="1:13" s="206" customFormat="1" ht="12.75">
      <c r="A2632" s="198"/>
      <c r="B2632" s="199">
        <v>1835660</v>
      </c>
      <c r="C2632" s="198" t="s">
        <v>664</v>
      </c>
      <c r="D2632" s="198" t="s">
        <v>676</v>
      </c>
      <c r="E2632" s="198"/>
      <c r="F2632" s="200"/>
      <c r="G2632" s="119"/>
      <c r="H2632" s="201">
        <f t="shared" si="170"/>
        <v>2113195</v>
      </c>
      <c r="I2632" s="202">
        <f t="shared" si="171"/>
        <v>3746.2448979591836</v>
      </c>
      <c r="J2632" s="203"/>
      <c r="K2632" s="50">
        <v>490</v>
      </c>
      <c r="L2632" s="25"/>
      <c r="M2632" s="50">
        <v>490</v>
      </c>
    </row>
    <row r="2633" spans="1:13" s="206" customFormat="1" ht="12.75">
      <c r="A2633" s="198"/>
      <c r="B2633" s="199">
        <f>+B2583</f>
        <v>2113096</v>
      </c>
      <c r="C2633" s="198" t="s">
        <v>664</v>
      </c>
      <c r="D2633" s="198" t="s">
        <v>689</v>
      </c>
      <c r="E2633" s="198"/>
      <c r="F2633" s="200"/>
      <c r="G2633" s="119"/>
      <c r="H2633" s="201">
        <f t="shared" si="170"/>
        <v>99</v>
      </c>
      <c r="I2633" s="202">
        <f t="shared" si="171"/>
        <v>4448.623157894737</v>
      </c>
      <c r="J2633" s="203"/>
      <c r="K2633" s="50">
        <v>475</v>
      </c>
      <c r="L2633" s="25"/>
      <c r="M2633" s="50">
        <v>475</v>
      </c>
    </row>
    <row r="2634" spans="1:13" ht="12.75">
      <c r="A2634" s="208"/>
      <c r="B2634" s="209">
        <f>SUM(B2621:B2633)</f>
        <v>-99</v>
      </c>
      <c r="C2634" s="208" t="s">
        <v>683</v>
      </c>
      <c r="D2634" s="208" t="s">
        <v>690</v>
      </c>
      <c r="E2634" s="208"/>
      <c r="F2634" s="210"/>
      <c r="G2634" s="211"/>
      <c r="H2634" s="212">
        <f>H2622-B2634</f>
        <v>19489941</v>
      </c>
      <c r="I2634" s="213">
        <f t="shared" si="171"/>
        <v>-0.20842105263157895</v>
      </c>
      <c r="J2634" s="214"/>
      <c r="K2634" s="84">
        <v>475</v>
      </c>
      <c r="L2634" s="83"/>
      <c r="M2634" s="84">
        <v>475</v>
      </c>
    </row>
    <row r="2635" spans="2:6" ht="12.75">
      <c r="B2635" s="51"/>
      <c r="F2635" s="125"/>
    </row>
    <row r="2636" spans="2:6" ht="12.75">
      <c r="B2636" s="51"/>
      <c r="F2636" s="125"/>
    </row>
    <row r="2637" spans="1:13" s="25" customFormat="1" ht="12.75">
      <c r="A2637" s="217"/>
      <c r="B2637" s="218"/>
      <c r="C2637" s="217"/>
      <c r="D2637" s="217"/>
      <c r="E2637" s="217"/>
      <c r="F2637" s="219"/>
      <c r="G2637" s="220"/>
      <c r="H2637" s="215"/>
      <c r="I2637" s="216"/>
      <c r="J2637" s="221"/>
      <c r="K2637" s="50"/>
      <c r="M2637" s="50"/>
    </row>
    <row r="2638" spans="1:13" s="231" customFormat="1" ht="12.75">
      <c r="A2638" s="222"/>
      <c r="B2638" s="223">
        <v>-24453800</v>
      </c>
      <c r="C2638" s="224" t="s">
        <v>665</v>
      </c>
      <c r="D2638" s="222" t="s">
        <v>684</v>
      </c>
      <c r="E2638" s="222"/>
      <c r="F2638" s="225"/>
      <c r="G2638" s="226"/>
      <c r="H2638" s="227">
        <f>H2637-B2638</f>
        <v>24453800</v>
      </c>
      <c r="I2638" s="228">
        <f>+B2638/M2638</f>
        <v>-48423.36633663366</v>
      </c>
      <c r="J2638" s="229"/>
      <c r="K2638" s="229">
        <v>505</v>
      </c>
      <c r="L2638" s="229"/>
      <c r="M2638" s="230">
        <v>505</v>
      </c>
    </row>
    <row r="2639" spans="1:13" s="231" customFormat="1" ht="12.75">
      <c r="A2639" s="222"/>
      <c r="B2639" s="223">
        <v>2162305</v>
      </c>
      <c r="C2639" s="224" t="s">
        <v>665</v>
      </c>
      <c r="D2639" s="222" t="s">
        <v>676</v>
      </c>
      <c r="E2639" s="222"/>
      <c r="F2639" s="225"/>
      <c r="G2639" s="226"/>
      <c r="H2639" s="227">
        <f>H2638-B2639</f>
        <v>22291495</v>
      </c>
      <c r="I2639" s="228">
        <f>+B2639/M2639</f>
        <v>4412.867346938776</v>
      </c>
      <c r="J2639" s="229"/>
      <c r="K2639" s="229">
        <v>490</v>
      </c>
      <c r="L2639" s="229"/>
      <c r="M2639" s="230">
        <v>490</v>
      </c>
    </row>
    <row r="2640" spans="1:13" s="231" customFormat="1" ht="12.75">
      <c r="A2640" s="222"/>
      <c r="B2640" s="223">
        <f>+B2584</f>
        <v>2322394</v>
      </c>
      <c r="C2640" s="224" t="s">
        <v>665</v>
      </c>
      <c r="D2640" s="222" t="s">
        <v>689</v>
      </c>
      <c r="E2640" s="222"/>
      <c r="F2640" s="225"/>
      <c r="G2640" s="226"/>
      <c r="H2640" s="227">
        <f>H2639-B2640</f>
        <v>19969101</v>
      </c>
      <c r="I2640" s="228">
        <f>+B2640/M2640</f>
        <v>4889.250526315789</v>
      </c>
      <c r="J2640" s="229"/>
      <c r="K2640" s="229">
        <v>475</v>
      </c>
      <c r="L2640" s="229"/>
      <c r="M2640" s="230">
        <v>475</v>
      </c>
    </row>
    <row r="2641" spans="1:13" s="229" customFormat="1" ht="12.75">
      <c r="A2641" s="232"/>
      <c r="B2641" s="233">
        <f>SUM(B2638:B2640)</f>
        <v>-19969101</v>
      </c>
      <c r="C2641" s="232" t="s">
        <v>665</v>
      </c>
      <c r="D2641" s="232" t="s">
        <v>688</v>
      </c>
      <c r="E2641" s="232"/>
      <c r="F2641" s="234"/>
      <c r="G2641" s="235"/>
      <c r="H2641" s="233">
        <f>H2640-B2641</f>
        <v>39938202</v>
      </c>
      <c r="I2641" s="236">
        <f>+B2641/M2641</f>
        <v>-42040.21263157895</v>
      </c>
      <c r="J2641" s="231"/>
      <c r="K2641" s="237">
        <v>475</v>
      </c>
      <c r="L2641" s="231"/>
      <c r="M2641" s="237">
        <v>475</v>
      </c>
    </row>
    <row r="2642" spans="1:13" s="25" customFormat="1" ht="12.75">
      <c r="A2642" s="217"/>
      <c r="B2642" s="218"/>
      <c r="C2642" s="217"/>
      <c r="D2642" s="217"/>
      <c r="E2642" s="217"/>
      <c r="F2642" s="219"/>
      <c r="G2642" s="220"/>
      <c r="H2642" s="215"/>
      <c r="I2642" s="216"/>
      <c r="J2642" s="221"/>
      <c r="K2642" s="50"/>
      <c r="M2642" s="50"/>
    </row>
    <row r="2643" spans="2:13" ht="12.75" hidden="1">
      <c r="B2643" s="51"/>
      <c r="I2643" s="32"/>
      <c r="M2643" s="2"/>
    </row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/>
    <row r="2882" ht="12.75"/>
    <row r="2883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2011-02-23T09:33:34Z</dcterms:modified>
  <cp:category/>
  <cp:version/>
  <cp:contentType/>
  <cp:contentStatus/>
</cp:coreProperties>
</file>