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045" activeTab="0"/>
  </bookViews>
  <sheets>
    <sheet name="Feb. 2013 Summary" sheetId="1" r:id="rId1"/>
    <sheet name="Feb. 2013 Detailed" sheetId="2" r:id="rId2"/>
  </sheets>
  <externalReferences>
    <externalReference r:id="rId5"/>
  </externalReferences>
  <definedNames>
    <definedName name="_xlnm.Print_Titles" localSheetId="1">'Feb. 2013 Detailed'!$1:$4</definedName>
    <definedName name="_xlnm.Print_Titles" localSheetId="0">'Feb. 2013 Summary'!$1:$4</definedName>
  </definedNames>
  <calcPr fullCalcOnLoad="1"/>
</workbook>
</file>

<file path=xl/comments1.xml><?xml version="1.0" encoding="utf-8"?>
<comments xmlns="http://schemas.openxmlformats.org/spreadsheetml/2006/main">
  <authors>
    <author>SIRRI</author>
  </authors>
  <commentList>
    <comment ref="B274" authorId="0">
      <text>
        <r>
          <rPr>
            <b/>
            <sz val="8"/>
            <rFont val="Tahoma"/>
            <family val="0"/>
          </rPr>
          <t>Ofir: 7000 RWF/650 X495=5,277CFA</t>
        </r>
        <r>
          <rPr>
            <sz val="8"/>
            <rFont val="Tahoma"/>
            <family val="0"/>
          </rPr>
          <t xml:space="preserve">
</t>
        </r>
      </text>
    </comment>
    <comment ref="B275" authorId="0">
      <text>
        <r>
          <rPr>
            <b/>
            <sz val="8"/>
            <rFont val="Tahoma"/>
            <family val="0"/>
          </rPr>
          <t>Ofir: 7000 RWF/650 X495=5,277CFA</t>
        </r>
        <r>
          <rPr>
            <sz val="8"/>
            <rFont val="Tahoma"/>
            <family val="0"/>
          </rPr>
          <t xml:space="preserve">
</t>
        </r>
      </text>
    </comment>
  </commentList>
</comments>
</file>

<file path=xl/comments2.xml><?xml version="1.0" encoding="utf-8"?>
<comments xmlns="http://schemas.openxmlformats.org/spreadsheetml/2006/main">
  <authors>
    <author>LAGA</author>
    <author>pc</author>
    <author>EKANE</author>
    <author>AIME</author>
    <author>RELINDIS</author>
    <author>Alain</author>
    <author>lyfe</author>
    <author>Aim?</author>
    <author>SIRRI</author>
    <author>user</author>
    <author>Born Free User</author>
    <author>Sone</author>
    <author>CHUCK</author>
  </authors>
  <commentList>
    <comment ref="C1463" authorId="0">
      <text>
        <r>
          <rPr>
            <b/>
            <sz val="8"/>
            <rFont val="Tahoma"/>
            <family val="0"/>
          </rPr>
          <t>i26: Yaounde operation bonus</t>
        </r>
        <r>
          <rPr>
            <sz val="8"/>
            <rFont val="Tahoma"/>
            <family val="0"/>
          </rPr>
          <t xml:space="preserve">
</t>
        </r>
      </text>
    </comment>
    <comment ref="C1497" authorId="1">
      <text>
        <r>
          <rPr>
            <b/>
            <sz val="9"/>
            <rFont val="Tahoma"/>
            <family val="2"/>
          </rPr>
          <t>Alain: Bonus to IP2 Atangana for assisting in   ivory operation in Yaounde.</t>
        </r>
        <r>
          <rPr>
            <sz val="9"/>
            <rFont val="Tahoma"/>
            <family val="2"/>
          </rPr>
          <t xml:space="preserve">
</t>
        </r>
      </text>
    </comment>
    <comment ref="C1509" authorId="2">
      <text>
        <r>
          <rPr>
            <b/>
            <sz val="8"/>
            <rFont val="Tahoma"/>
            <family val="2"/>
          </rPr>
          <t>EKANE:External assistance to Ahanda to escort the 3 ivory dealers from police station to court</t>
        </r>
        <r>
          <rPr>
            <sz val="8"/>
            <rFont val="Tahoma"/>
            <family val="2"/>
          </rPr>
          <t xml:space="preserve">
</t>
        </r>
      </text>
    </comment>
    <comment ref="C1510" authorId="2">
      <text>
        <r>
          <rPr>
            <b/>
            <sz val="8"/>
            <rFont val="Tahoma"/>
            <family val="2"/>
          </rPr>
          <t>EKANE:External assistance to IP atanfo to escort the 3 ivory dealers from police station to court</t>
        </r>
        <r>
          <rPr>
            <sz val="8"/>
            <rFont val="Tahoma"/>
            <family val="2"/>
          </rPr>
          <t xml:space="preserve">
</t>
        </r>
      </text>
    </comment>
    <comment ref="C1537" authorId="0">
      <text>
        <r>
          <rPr>
            <b/>
            <sz val="8"/>
            <rFont val="Tahoma"/>
            <family val="0"/>
          </rPr>
          <t>Alain: follow up Yaounde operations.</t>
        </r>
        <r>
          <rPr>
            <sz val="8"/>
            <rFont val="Tahoma"/>
            <family val="0"/>
          </rPr>
          <t xml:space="preserve">
</t>
        </r>
      </text>
    </comment>
    <comment ref="C1595" authorId="0">
      <text>
        <r>
          <rPr>
            <b/>
            <sz val="8"/>
            <rFont val="Tahoma"/>
            <family val="0"/>
          </rPr>
          <t>Ania: follow up elephant killing in Bouba njida.</t>
        </r>
        <r>
          <rPr>
            <sz val="8"/>
            <rFont val="Tahoma"/>
            <family val="0"/>
          </rPr>
          <t xml:space="preserve">
</t>
        </r>
      </text>
    </comment>
    <comment ref="C1619" authorId="3">
      <text>
        <r>
          <rPr>
            <b/>
            <sz val="9"/>
            <rFont val="Tahoma"/>
            <family val="2"/>
          </rPr>
          <t xml:space="preserve">Aimé: Fuelling the car of MINFOF for the transport fare from BAfoussam to Bangangte for the case of Nji Die Donne and Atchoumou Prosper </t>
        </r>
        <r>
          <rPr>
            <sz val="9"/>
            <rFont val="Tahoma"/>
            <family val="2"/>
          </rPr>
          <t xml:space="preserve">
</t>
        </r>
      </text>
    </comment>
    <comment ref="C1622" authorId="4">
      <text>
        <r>
          <rPr>
            <b/>
            <sz val="9"/>
            <rFont val="Tahoma"/>
            <family val="2"/>
          </rPr>
          <t>Aimé:Fuelling the car of MINFOF for the transport fare from Mbouda to Dschang for the case of Doumbou Celestine</t>
        </r>
        <r>
          <rPr>
            <sz val="9"/>
            <rFont val="Tahoma"/>
            <family val="2"/>
          </rPr>
          <t xml:space="preserve">
</t>
        </r>
      </text>
    </comment>
    <comment ref="C1645" authorId="3">
      <text>
        <r>
          <rPr>
            <b/>
            <sz val="9"/>
            <rFont val="Tahoma"/>
            <family val="2"/>
          </rPr>
          <t>ANIA:Fuelling the car of Minfof Meyomessala- Sangmlima-Meyomessala</t>
        </r>
        <r>
          <rPr>
            <sz val="9"/>
            <rFont val="Tahoma"/>
            <family val="2"/>
          </rPr>
          <t xml:space="preserve">
</t>
        </r>
      </text>
    </comment>
    <comment ref="C1652" authorId="3">
      <text>
        <r>
          <rPr>
            <b/>
            <sz val="9"/>
            <rFont val="Tahoma"/>
            <family val="2"/>
          </rPr>
          <t>ANIA:Fulling the car of Minfof Meyomessala- Sangmlima-Meyomessala</t>
        </r>
        <r>
          <rPr>
            <sz val="9"/>
            <rFont val="Tahoma"/>
            <family val="2"/>
          </rPr>
          <t xml:space="preserve">
</t>
        </r>
      </text>
    </comment>
    <comment ref="C1702" authorId="5">
      <text>
        <r>
          <rPr>
            <b/>
            <sz val="8"/>
            <rFont val="Tahoma"/>
            <family val="2"/>
          </rPr>
          <t>Alain:</t>
        </r>
        <r>
          <rPr>
            <sz val="8"/>
            <rFont val="Tahoma"/>
            <family val="2"/>
          </rPr>
          <t xml:space="preserve">
special taxi to bring dealer from police to delegation for establishment of PV</t>
        </r>
      </text>
    </comment>
    <comment ref="C1703" authorId="5">
      <text>
        <r>
          <rPr>
            <b/>
            <sz val="8"/>
            <rFont val="Tahoma"/>
            <family val="2"/>
          </rPr>
          <t>Alain:</t>
        </r>
        <r>
          <rPr>
            <sz val="8"/>
            <rFont val="Tahoma"/>
            <family val="2"/>
          </rPr>
          <t xml:space="preserve">
special taxi to bring dealers back to police for custody</t>
        </r>
      </text>
    </comment>
    <comment ref="C1705" authorId="5">
      <text>
        <r>
          <rPr>
            <b/>
            <sz val="8"/>
            <rFont val="Tahoma"/>
            <family val="2"/>
          </rPr>
          <t>Alain:</t>
        </r>
        <r>
          <rPr>
            <sz val="8"/>
            <rFont val="Tahoma"/>
            <family val="2"/>
          </rPr>
          <t xml:space="preserve">
hired taxi for one hour to bring dealer to state counsel</t>
        </r>
      </text>
    </comment>
    <comment ref="C1748" authorId="6">
      <text>
        <r>
          <rPr>
            <b/>
            <sz val="9"/>
            <rFont val="Tahoma"/>
            <family val="0"/>
          </rPr>
          <t xml:space="preserve">Carine:Nouhou and others arrest + home-office
</t>
        </r>
        <r>
          <rPr>
            <sz val="9"/>
            <rFont val="Tahoma"/>
            <family val="0"/>
          </rPr>
          <t xml:space="preserve">
</t>
        </r>
      </text>
    </comment>
    <comment ref="C1750" authorId="6">
      <text>
        <r>
          <rPr>
            <b/>
            <sz val="9"/>
            <rFont val="Tahoma"/>
            <family val="0"/>
          </rPr>
          <t>carine:home-office:250F; office-Commissariat 10è:100F; commissariat 10è-Express union:100F; Express union- DélégationMINFOF:200F; Délégation MINFOF- Office:200F; office-Lonkak (for press buying):150F; Lonkak-office:150F; office-CRTV Radio for Anna):150F; CRTV radio-Dolce Vita(serges POUTH):150F; Dolce vita-office 250F; office-court(NOUHOU case):200f; court-office:300f; office-home:250F,</t>
        </r>
        <r>
          <rPr>
            <sz val="9"/>
            <rFont val="Tahoma"/>
            <family val="0"/>
          </rPr>
          <t xml:space="preserve">
</t>
        </r>
      </text>
    </comment>
    <comment ref="C1772" authorId="2">
      <text>
        <r>
          <rPr>
            <b/>
            <sz val="8"/>
            <rFont val="Tahoma"/>
            <family val="2"/>
          </rPr>
          <t>EKANE:hired two special taxis for 1hour each to escort 3dealers, 2elements, 2LAGA, and 1MINFOF from police station to court</t>
        </r>
        <r>
          <rPr>
            <sz val="8"/>
            <rFont val="Tahoma"/>
            <family val="2"/>
          </rPr>
          <t xml:space="preserve">
</t>
        </r>
      </text>
    </comment>
    <comment ref="C1835" authorId="2">
      <text>
        <r>
          <rPr>
            <b/>
            <sz val="8"/>
            <rFont val="Tahoma"/>
            <family val="2"/>
          </rPr>
          <t>ania:mineral water at abong mbang</t>
        </r>
        <r>
          <rPr>
            <sz val="8"/>
            <rFont val="Tahoma"/>
            <family val="2"/>
          </rPr>
          <t xml:space="preserve">
</t>
        </r>
      </text>
    </comment>
    <comment ref="C1837" authorId="2">
      <text>
        <r>
          <rPr>
            <b/>
            <sz val="8"/>
            <rFont val="Tahoma"/>
            <family val="2"/>
          </rPr>
          <t>ania:mineral water at Abong Mbang</t>
        </r>
        <r>
          <rPr>
            <sz val="8"/>
            <rFont val="Tahoma"/>
            <family val="2"/>
          </rPr>
          <t xml:space="preserve">
</t>
        </r>
      </text>
    </comment>
    <comment ref="C1841" authorId="2">
      <text>
        <r>
          <rPr>
            <b/>
            <sz val="8"/>
            <rFont val="Tahoma"/>
            <family val="2"/>
          </rPr>
          <t>ania:mineral water at sangmelima</t>
        </r>
        <r>
          <rPr>
            <sz val="8"/>
            <rFont val="Tahoma"/>
            <family val="2"/>
          </rPr>
          <t xml:space="preserve">
</t>
        </r>
      </text>
    </comment>
    <comment ref="C1843" authorId="2">
      <text>
        <r>
          <rPr>
            <b/>
            <sz val="8"/>
            <rFont val="Tahoma"/>
            <family val="2"/>
          </rPr>
          <t>ania:mineral water at sangmelima</t>
        </r>
        <r>
          <rPr>
            <sz val="8"/>
            <rFont val="Tahoma"/>
            <family val="2"/>
          </rPr>
          <t xml:space="preserve">
</t>
        </r>
      </text>
    </comment>
    <comment ref="C1845" authorId="1">
      <text>
        <r>
          <rPr>
            <b/>
            <sz val="9"/>
            <rFont val="Tahoma"/>
            <family val="2"/>
          </rPr>
          <t>ania: mineral water at djoum</t>
        </r>
        <r>
          <rPr>
            <sz val="9"/>
            <rFont val="Tahoma"/>
            <family val="2"/>
          </rPr>
          <t xml:space="preserve">
</t>
        </r>
      </text>
    </comment>
    <comment ref="C1847" authorId="1">
      <text>
        <r>
          <rPr>
            <b/>
            <sz val="9"/>
            <rFont val="Tahoma"/>
            <family val="2"/>
          </rPr>
          <t>ania: mineral water at djoum</t>
        </r>
        <r>
          <rPr>
            <sz val="9"/>
            <rFont val="Tahoma"/>
            <family val="2"/>
          </rPr>
          <t xml:space="preserve">
</t>
        </r>
      </text>
    </comment>
    <comment ref="C1849" authorId="2">
      <text>
        <r>
          <rPr>
            <b/>
            <sz val="8"/>
            <rFont val="Tahoma"/>
            <family val="2"/>
          </rPr>
          <t>ania:mineral water at sangmelima</t>
        </r>
        <r>
          <rPr>
            <sz val="8"/>
            <rFont val="Tahoma"/>
            <family val="2"/>
          </rPr>
          <t xml:space="preserve">
</t>
        </r>
      </text>
    </comment>
    <comment ref="C1851" authorId="2">
      <text>
        <r>
          <rPr>
            <b/>
            <sz val="8"/>
            <rFont val="Tahoma"/>
            <family val="2"/>
          </rPr>
          <t>ania:mineral water at sangmelima</t>
        </r>
        <r>
          <rPr>
            <sz val="8"/>
            <rFont val="Tahoma"/>
            <family val="2"/>
          </rPr>
          <t xml:space="preserve">
</t>
        </r>
      </text>
    </comment>
    <comment ref="C1853" authorId="2">
      <text>
        <r>
          <rPr>
            <b/>
            <sz val="8"/>
            <rFont val="Tahoma"/>
            <family val="2"/>
          </rPr>
          <t>ania:mineral water at sangmelima</t>
        </r>
        <r>
          <rPr>
            <sz val="8"/>
            <rFont val="Tahoma"/>
            <family val="2"/>
          </rPr>
          <t xml:space="preserve">
</t>
        </r>
      </text>
    </comment>
    <comment ref="C1863" authorId="2">
      <text>
        <r>
          <rPr>
            <b/>
            <sz val="8"/>
            <rFont val="Tahoma"/>
            <family val="2"/>
          </rPr>
          <t>EKANE:mineral water in mamfe</t>
        </r>
        <r>
          <rPr>
            <sz val="8"/>
            <rFont val="Tahoma"/>
            <family val="2"/>
          </rPr>
          <t xml:space="preserve">
</t>
        </r>
      </text>
    </comment>
    <comment ref="C1865" authorId="2">
      <text>
        <r>
          <rPr>
            <b/>
            <sz val="8"/>
            <rFont val="Tahoma"/>
            <family val="2"/>
          </rPr>
          <t>EKANE:mineral water in mamfe</t>
        </r>
        <r>
          <rPr>
            <sz val="8"/>
            <rFont val="Tahoma"/>
            <family val="2"/>
          </rPr>
          <t xml:space="preserve">
</t>
        </r>
      </text>
    </comment>
    <comment ref="C1870" authorId="1">
      <text>
        <r>
          <rPr>
            <b/>
            <sz val="9"/>
            <rFont val="Tahoma"/>
            <family val="2"/>
          </rPr>
          <t xml:space="preserve">Aimé: printing of the GIS analysis of Bouba Ndjida National Park Site Survey
</t>
        </r>
        <r>
          <rPr>
            <sz val="9"/>
            <rFont val="Tahoma"/>
            <family val="2"/>
          </rPr>
          <t xml:space="preserve">
</t>
        </r>
      </text>
    </comment>
    <comment ref="C1871" authorId="1">
      <text>
        <r>
          <rPr>
            <b/>
            <sz val="9"/>
            <rFont val="Tahoma"/>
            <family val="2"/>
          </rPr>
          <t xml:space="preserve">Aimé: binding of GIS analysis of Bouba Ndjida National Park Site Survey and to copies of document of the CITES conference
</t>
        </r>
        <r>
          <rPr>
            <sz val="9"/>
            <rFont val="Tahoma"/>
            <family val="2"/>
          </rPr>
          <t xml:space="preserve">
</t>
        </r>
      </text>
    </comment>
    <comment ref="C1872" authorId="1">
      <text>
        <r>
          <rPr>
            <b/>
            <sz val="9"/>
            <rFont val="Tahoma"/>
            <family val="2"/>
          </rPr>
          <t xml:space="preserve">Aimé: 2 copies of document of the CITES conference to give to Mr. Abessolo
</t>
        </r>
        <r>
          <rPr>
            <sz val="9"/>
            <rFont val="Tahoma"/>
            <family val="2"/>
          </rPr>
          <t xml:space="preserve">
</t>
        </r>
      </text>
    </comment>
    <comment ref="C1873" authorId="1">
      <text>
        <r>
          <rPr>
            <b/>
            <sz val="9"/>
            <rFont val="Tahoma"/>
            <family val="0"/>
          </rPr>
          <t>Aimé: telephone number collected in the phone the accused</t>
        </r>
        <r>
          <rPr>
            <sz val="9"/>
            <rFont val="Tahoma"/>
            <family val="0"/>
          </rPr>
          <t xml:space="preserve">
</t>
        </r>
      </text>
    </comment>
    <comment ref="C1874" authorId="1">
      <text>
        <r>
          <rPr>
            <b/>
            <sz val="9"/>
            <rFont val="Tahoma"/>
            <family val="0"/>
          </rPr>
          <t>Aimé: 2 copies of the list of telephone number collected in the phone of the accused</t>
        </r>
        <r>
          <rPr>
            <sz val="9"/>
            <rFont val="Tahoma"/>
            <family val="0"/>
          </rPr>
          <t xml:space="preserve">
</t>
        </r>
      </text>
    </comment>
    <comment ref="C1875" authorId="1">
      <text>
        <r>
          <rPr>
            <b/>
            <sz val="9"/>
            <rFont val="Tahoma"/>
            <family val="0"/>
          </rPr>
          <t>Aimé: 3 copies of the letter to be send at minfof</t>
        </r>
        <r>
          <rPr>
            <sz val="9"/>
            <rFont val="Tahoma"/>
            <family val="0"/>
          </rPr>
          <t xml:space="preserve">
</t>
        </r>
      </text>
    </comment>
    <comment ref="C1876" authorId="1">
      <text>
        <r>
          <rPr>
            <b/>
            <sz val="9"/>
            <rFont val="Tahoma"/>
            <family val="0"/>
          </rPr>
          <t>Aimé: binding the letter to be send at minfof</t>
        </r>
        <r>
          <rPr>
            <sz val="9"/>
            <rFont val="Tahoma"/>
            <family val="0"/>
          </rPr>
          <t xml:space="preserve">
</t>
        </r>
      </text>
    </comment>
    <comment ref="C1878" authorId="3">
      <text>
        <r>
          <rPr>
            <b/>
            <sz val="9"/>
            <rFont val="Tahoma"/>
            <family val="2"/>
          </rPr>
          <t>Ania:80x25 photocopy herring feedback form</t>
        </r>
        <r>
          <rPr>
            <sz val="9"/>
            <rFont val="Tahoma"/>
            <family val="2"/>
          </rPr>
          <t xml:space="preserve">
</t>
        </r>
      </text>
    </comment>
    <comment ref="C1879" authorId="3">
      <text>
        <r>
          <rPr>
            <b/>
            <sz val="9"/>
            <rFont val="Tahoma"/>
            <family val="0"/>
          </rPr>
          <t>Carnie: Some court judgment</t>
        </r>
        <r>
          <rPr>
            <sz val="9"/>
            <rFont val="Tahoma"/>
            <family val="0"/>
          </rPr>
          <t xml:space="preserve">
</t>
        </r>
      </text>
    </comment>
    <comment ref="C1880" authorId="3">
      <text>
        <r>
          <rPr>
            <b/>
            <sz val="9"/>
            <rFont val="Tahoma"/>
            <family val="0"/>
          </rPr>
          <t xml:space="preserve">Carnie: CITES confirmation  Letter from minister about the journey of Ofir </t>
        </r>
        <r>
          <rPr>
            <sz val="9"/>
            <rFont val="Tahoma"/>
            <family val="0"/>
          </rPr>
          <t xml:space="preserve">
</t>
        </r>
      </text>
    </comment>
    <comment ref="C1881" authorId="2">
      <text>
        <r>
          <rPr>
            <b/>
            <sz val="8"/>
            <rFont val="Tahoma"/>
            <family val="2"/>
          </rPr>
          <t>EKANE:Repairs of two computers</t>
        </r>
        <r>
          <rPr>
            <sz val="8"/>
            <rFont val="Tahoma"/>
            <family val="2"/>
          </rPr>
          <t xml:space="preserve">
Ekane and investigations computer. Installation of programms.</t>
        </r>
      </text>
    </comment>
    <comment ref="C1882" authorId="2">
      <text>
        <r>
          <rPr>
            <b/>
            <sz val="8"/>
            <rFont val="Tahoma"/>
            <family val="2"/>
          </rPr>
          <t>EKANE:took the dealers and products 6photos at 500frs each as requested by the state counsel as exhibit in court</t>
        </r>
        <r>
          <rPr>
            <sz val="8"/>
            <rFont val="Tahoma"/>
            <family val="2"/>
          </rPr>
          <t xml:space="preserve">
</t>
        </r>
      </text>
    </comment>
    <comment ref="F1890" authorId="7">
      <text>
        <r>
          <rPr>
            <b/>
            <sz val="9"/>
            <rFont val="Tahoma"/>
            <family val="2"/>
          </rPr>
          <t>Aimé: Transport and logistics from Yaounde to Kribi for the case of Sam Ekho</t>
        </r>
      </text>
    </comment>
    <comment ref="F1891" authorId="7">
      <text>
        <r>
          <rPr>
            <b/>
            <sz val="9"/>
            <rFont val="Tahoma"/>
            <family val="2"/>
          </rPr>
          <t>Aimé: Transport and logistics from Yaounde to Kribi for the case of Sam Ekho</t>
        </r>
      </text>
    </comment>
    <comment ref="F1892" authorId="7">
      <text>
        <r>
          <rPr>
            <b/>
            <sz val="9"/>
            <rFont val="Tahoma"/>
            <family val="2"/>
          </rPr>
          <t>Ania: Transport and logistics from Yaounde to Djoum for the case of Mubarak</t>
        </r>
        <r>
          <rPr>
            <sz val="9"/>
            <rFont val="Tahoma"/>
            <family val="2"/>
          </rPr>
          <t xml:space="preserve">
</t>
        </r>
      </text>
    </comment>
    <comment ref="F1893" authorId="7">
      <text>
        <r>
          <rPr>
            <b/>
            <sz val="9"/>
            <rFont val="Tahoma"/>
            <family val="2"/>
          </rPr>
          <t>Ania: Transport and logistics from Yaounde to Djoum for the case of Mubarak</t>
        </r>
        <r>
          <rPr>
            <sz val="9"/>
            <rFont val="Tahoma"/>
            <family val="2"/>
          </rPr>
          <t xml:space="preserve">
</t>
        </r>
      </text>
    </comment>
    <comment ref="F1894" authorId="7">
      <text>
        <r>
          <rPr>
            <b/>
            <sz val="9"/>
            <rFont val="Tahoma"/>
            <family val="2"/>
          </rPr>
          <t>Ania: Transport and logistics from Yaounde to Djoum for the case of Moubarack</t>
        </r>
        <r>
          <rPr>
            <sz val="9"/>
            <rFont val="Tahoma"/>
            <family val="2"/>
          </rPr>
          <t xml:space="preserve">
</t>
        </r>
      </text>
    </comment>
    <comment ref="F1895" authorId="7">
      <text>
        <r>
          <rPr>
            <b/>
            <sz val="9"/>
            <rFont val="Tahoma"/>
            <family val="2"/>
          </rPr>
          <t>Ania: Transport and logistics from Yaounde to Djoum for the case of Moubarack</t>
        </r>
        <r>
          <rPr>
            <sz val="9"/>
            <rFont val="Tahoma"/>
            <family val="2"/>
          </rPr>
          <t xml:space="preserve">
</t>
        </r>
      </text>
    </comment>
    <comment ref="F1896" authorId="7">
      <text>
        <r>
          <rPr>
            <b/>
            <sz val="9"/>
            <rFont val="Tahoma"/>
            <family val="2"/>
          </rPr>
          <t>Djimi: Transport and logistics from Yaounde to Sangmelima for the case of Ako'o</t>
        </r>
      </text>
    </comment>
    <comment ref="F1897" authorId="7">
      <text>
        <r>
          <rPr>
            <b/>
            <sz val="9"/>
            <rFont val="Tahoma"/>
            <family val="2"/>
          </rPr>
          <t>Djimi: Transport and logistics from Yaounde to Sangmelima for the case of Ako'o</t>
        </r>
      </text>
    </comment>
    <comment ref="F1898" authorId="7">
      <text>
        <r>
          <rPr>
            <b/>
            <sz val="9"/>
            <rFont val="Tahoma"/>
            <family val="2"/>
          </rPr>
          <t>Djimi: Transport and logistics from Yaoundé to Douala for Minfof vs. parrot dealer case</t>
        </r>
      </text>
    </comment>
    <comment ref="F1900" authorId="7">
      <text>
        <r>
          <rPr>
            <b/>
            <sz val="9"/>
            <rFont val="Tahoma"/>
            <family val="2"/>
          </rPr>
          <t>Tambe: Transport and logistics from Kumba to Mamfe for the ostrich case</t>
        </r>
        <r>
          <rPr>
            <sz val="9"/>
            <rFont val="Tahoma"/>
            <family val="2"/>
          </rPr>
          <t xml:space="preserve">
</t>
        </r>
      </text>
    </comment>
    <comment ref="F1901" authorId="7">
      <text>
        <r>
          <rPr>
            <b/>
            <sz val="9"/>
            <rFont val="Tahoma"/>
            <family val="2"/>
          </rPr>
          <t>Tambe: Transport and logistics from Kumba to Mamfe for the ostrich case</t>
        </r>
        <r>
          <rPr>
            <sz val="9"/>
            <rFont val="Tahoma"/>
            <family val="2"/>
          </rPr>
          <t xml:space="preserve">
</t>
        </r>
      </text>
    </comment>
    <comment ref="F1902" authorId="7">
      <text>
        <r>
          <rPr>
            <b/>
            <sz val="9"/>
            <rFont val="Tahoma"/>
            <family val="2"/>
          </rPr>
          <t>Tambe: Transport and logistics from Kumba to Mamfe for the ostrich case</t>
        </r>
        <r>
          <rPr>
            <sz val="9"/>
            <rFont val="Tahoma"/>
            <family val="2"/>
          </rPr>
          <t xml:space="preserve">
</t>
        </r>
      </text>
    </comment>
    <comment ref="F1903" authorId="7">
      <text>
        <r>
          <rPr>
            <b/>
            <sz val="9"/>
            <rFont val="Tahoma"/>
            <family val="2"/>
          </rPr>
          <t>Tambe: Transport and logistics from Kumba to Mamfe for the ostrich case</t>
        </r>
        <r>
          <rPr>
            <sz val="9"/>
            <rFont val="Tahoma"/>
            <family val="2"/>
          </rPr>
          <t xml:space="preserve">
</t>
        </r>
      </text>
    </comment>
    <comment ref="F1904" authorId="7">
      <text>
        <r>
          <rPr>
            <b/>
            <sz val="9"/>
            <rFont val="Tahoma"/>
            <family val="2"/>
          </rPr>
          <t>Ekane: Transport and logistics from Bafoussam to Bangangte for the case of Nje Dieudonne and Atchoumou Prosper</t>
        </r>
        <r>
          <rPr>
            <sz val="9"/>
            <rFont val="Tahoma"/>
            <family val="2"/>
          </rPr>
          <t xml:space="preserve">
</t>
        </r>
      </text>
    </comment>
    <comment ref="F1905" authorId="7">
      <text>
        <r>
          <rPr>
            <b/>
            <sz val="9"/>
            <rFont val="Tahoma"/>
            <family val="2"/>
          </rPr>
          <t>Ekane: Transport and logistics from Bafoussam to Bangangte for the case of Nje Dieudonne and Atchoumou Prosper</t>
        </r>
        <r>
          <rPr>
            <sz val="9"/>
            <rFont val="Tahoma"/>
            <family val="2"/>
          </rPr>
          <t xml:space="preserve">
</t>
        </r>
      </text>
    </comment>
    <comment ref="F1906" authorId="7">
      <text>
        <r>
          <rPr>
            <b/>
            <sz val="9"/>
            <rFont val="Tahoma"/>
            <family val="2"/>
          </rPr>
          <t xml:space="preserve">Ekane: Transport and logistics from Bafoussam to Dschang for the case of Dombou </t>
        </r>
      </text>
    </comment>
    <comment ref="F1907" authorId="7">
      <text>
        <r>
          <rPr>
            <b/>
            <sz val="9"/>
            <rFont val="Tahoma"/>
            <family val="2"/>
          </rPr>
          <t xml:space="preserve">Ekane: Transport and logistics from Bafoussam to Dschang for the case of Dombou </t>
        </r>
      </text>
    </comment>
    <comment ref="F1911" authorId="7">
      <text>
        <r>
          <rPr>
            <b/>
            <sz val="9"/>
            <rFont val="Tahoma"/>
            <family val="2"/>
          </rPr>
          <t>Aimé: Transport and logistics from Yaounde to Kribi for the case of Sam Ekho</t>
        </r>
      </text>
    </comment>
    <comment ref="F1912" authorId="7">
      <text>
        <r>
          <rPr>
            <b/>
            <sz val="9"/>
            <rFont val="Tahoma"/>
            <family val="2"/>
          </rPr>
          <t>Aimé: Transport and logistics from Yaounde to Kribi for the case of Sam Ekho</t>
        </r>
      </text>
    </comment>
    <comment ref="F1913" authorId="7">
      <text>
        <r>
          <rPr>
            <b/>
            <sz val="9"/>
            <rFont val="Tahoma"/>
            <family val="2"/>
          </rPr>
          <t>Ania: Transport and logistics from Yaounde to Djoum for the case of Moubarack</t>
        </r>
        <r>
          <rPr>
            <sz val="9"/>
            <rFont val="Tahoma"/>
            <family val="2"/>
          </rPr>
          <t xml:space="preserve">
</t>
        </r>
      </text>
    </comment>
    <comment ref="F1914" authorId="7">
      <text>
        <r>
          <rPr>
            <b/>
            <sz val="9"/>
            <rFont val="Tahoma"/>
            <family val="2"/>
          </rPr>
          <t>Ania: Transport and logistics from Yaounde to Djoum for the case of Moubarack</t>
        </r>
        <r>
          <rPr>
            <sz val="9"/>
            <rFont val="Tahoma"/>
            <family val="2"/>
          </rPr>
          <t xml:space="preserve">
</t>
        </r>
      </text>
    </comment>
    <comment ref="F1915" authorId="7">
      <text>
        <r>
          <rPr>
            <b/>
            <sz val="9"/>
            <rFont val="Tahoma"/>
            <family val="2"/>
          </rPr>
          <t>Djimi: Transport and logistics from Yaounde to Sangmelima for the case of Ako'o</t>
        </r>
      </text>
    </comment>
    <comment ref="F1916" authorId="7">
      <text>
        <r>
          <rPr>
            <b/>
            <sz val="9"/>
            <rFont val="Tahoma"/>
            <family val="2"/>
          </rPr>
          <t>Djimi: Transport and logistics from Yaounde to Sangmelima for the case of Ako'o</t>
        </r>
      </text>
    </comment>
    <comment ref="F1919" authorId="7">
      <text>
        <r>
          <rPr>
            <b/>
            <sz val="9"/>
            <rFont val="Tahoma"/>
            <family val="2"/>
          </rPr>
          <t>Tambe: Transport and logistics from Kumba to Mamfe for the ostrich case</t>
        </r>
        <r>
          <rPr>
            <sz val="9"/>
            <rFont val="Tahoma"/>
            <family val="2"/>
          </rPr>
          <t xml:space="preserve">
</t>
        </r>
      </text>
    </comment>
    <comment ref="F1920" authorId="7">
      <text>
        <r>
          <rPr>
            <b/>
            <sz val="9"/>
            <rFont val="Tahoma"/>
            <family val="2"/>
          </rPr>
          <t>Tambe: Transport and logistics from Kumba to Mamfe for the ostrich case</t>
        </r>
        <r>
          <rPr>
            <sz val="9"/>
            <rFont val="Tahoma"/>
            <family val="2"/>
          </rPr>
          <t xml:space="preserve">
</t>
        </r>
      </text>
    </comment>
    <comment ref="F1921" authorId="7">
      <text>
        <r>
          <rPr>
            <b/>
            <sz val="9"/>
            <rFont val="Tahoma"/>
            <family val="2"/>
          </rPr>
          <t>Tambe: Transport and logistics from Kumba to Mamfe for the ostrich case</t>
        </r>
        <r>
          <rPr>
            <sz val="9"/>
            <rFont val="Tahoma"/>
            <family val="2"/>
          </rPr>
          <t xml:space="preserve">
</t>
        </r>
      </text>
    </comment>
    <comment ref="F1922" authorId="7">
      <text>
        <r>
          <rPr>
            <b/>
            <sz val="9"/>
            <rFont val="Tahoma"/>
            <family val="2"/>
          </rPr>
          <t>Tambe: Transport and logistics from Kumba to Mamfe for the ostrich case</t>
        </r>
        <r>
          <rPr>
            <sz val="9"/>
            <rFont val="Tahoma"/>
            <family val="2"/>
          </rPr>
          <t xml:space="preserve">
</t>
        </r>
      </text>
    </comment>
    <comment ref="F1923" authorId="7">
      <text>
        <r>
          <rPr>
            <b/>
            <sz val="9"/>
            <rFont val="Tahoma"/>
            <family val="2"/>
          </rPr>
          <t>Tambe: Transport and logistics from Kumba to Mamfe for the ostrich case</t>
        </r>
        <r>
          <rPr>
            <sz val="9"/>
            <rFont val="Tahoma"/>
            <family val="2"/>
          </rPr>
          <t xml:space="preserve">
</t>
        </r>
      </text>
    </comment>
    <comment ref="F1924" authorId="7">
      <text>
        <r>
          <rPr>
            <b/>
            <sz val="9"/>
            <rFont val="Tahoma"/>
            <family val="2"/>
          </rPr>
          <t>Tambe: Transport and logistics from Kumba to Mamfe for the ostrich case</t>
        </r>
        <r>
          <rPr>
            <sz val="9"/>
            <rFont val="Tahoma"/>
            <family val="2"/>
          </rPr>
          <t xml:space="preserve">
</t>
        </r>
      </text>
    </comment>
    <comment ref="F1925" authorId="7">
      <text>
        <r>
          <rPr>
            <b/>
            <sz val="9"/>
            <rFont val="Tahoma"/>
            <family val="2"/>
          </rPr>
          <t>Tambe: Transport and logistics from Kumba to Mamfe for the ostrich case</t>
        </r>
        <r>
          <rPr>
            <sz val="9"/>
            <rFont val="Tahoma"/>
            <family val="2"/>
          </rPr>
          <t xml:space="preserve">
</t>
        </r>
      </text>
    </comment>
    <comment ref="F1926" authorId="7">
      <text>
        <r>
          <rPr>
            <b/>
            <sz val="9"/>
            <rFont val="Tahoma"/>
            <family val="2"/>
          </rPr>
          <t>Ekane: Transport and logistics from Bafoussam to Bangangte for the case of Nje Dieudonne and Atchoumou Prosper</t>
        </r>
        <r>
          <rPr>
            <sz val="9"/>
            <rFont val="Tahoma"/>
            <family val="2"/>
          </rPr>
          <t xml:space="preserve">
</t>
        </r>
      </text>
    </comment>
    <comment ref="F1927" authorId="7">
      <text>
        <r>
          <rPr>
            <b/>
            <sz val="9"/>
            <rFont val="Tahoma"/>
            <family val="2"/>
          </rPr>
          <t xml:space="preserve">Ekane: Transport and logistics from Bafoussam to Dschang for the case of Dombou </t>
        </r>
      </text>
    </comment>
    <comment ref="F1931" authorId="7">
      <text>
        <r>
          <rPr>
            <b/>
            <sz val="9"/>
            <rFont val="Tahoma"/>
            <family val="2"/>
          </rPr>
          <t>Aimé: Transport and logistics from Yaounde to Kribi for the case of Sam Ekho</t>
        </r>
      </text>
    </comment>
    <comment ref="F1932" authorId="7">
      <text>
        <r>
          <rPr>
            <b/>
            <sz val="9"/>
            <rFont val="Tahoma"/>
            <family val="2"/>
          </rPr>
          <t>Ania: Transport and logistics from Yaounde to Djoum for the case of Moubarack</t>
        </r>
        <r>
          <rPr>
            <sz val="9"/>
            <rFont val="Tahoma"/>
            <family val="2"/>
          </rPr>
          <t xml:space="preserve">
</t>
        </r>
      </text>
    </comment>
    <comment ref="F1933" authorId="7">
      <text>
        <r>
          <rPr>
            <b/>
            <sz val="9"/>
            <rFont val="Tahoma"/>
            <family val="2"/>
          </rPr>
          <t>Ania: Transport and logistics from Yaounde to Djoum for the case of Moubarack</t>
        </r>
        <r>
          <rPr>
            <sz val="9"/>
            <rFont val="Tahoma"/>
            <family val="2"/>
          </rPr>
          <t xml:space="preserve">
</t>
        </r>
      </text>
    </comment>
    <comment ref="F1934" authorId="7">
      <text>
        <r>
          <rPr>
            <b/>
            <sz val="9"/>
            <rFont val="Tahoma"/>
            <family val="2"/>
          </rPr>
          <t>Djimi: Transport and logistics from Yaounde to Sangmelima for the case of Ako'o</t>
        </r>
      </text>
    </comment>
    <comment ref="F1936" authorId="7">
      <text>
        <r>
          <rPr>
            <b/>
            <sz val="9"/>
            <rFont val="Tahoma"/>
            <family val="2"/>
          </rPr>
          <t>Tambe: Transport and logistics from Kumba to Mamfe for the ostrich case</t>
        </r>
        <r>
          <rPr>
            <sz val="9"/>
            <rFont val="Tahoma"/>
            <family val="2"/>
          </rPr>
          <t xml:space="preserve">
</t>
        </r>
      </text>
    </comment>
    <comment ref="F1937" authorId="7">
      <text>
        <r>
          <rPr>
            <b/>
            <sz val="9"/>
            <rFont val="Tahoma"/>
            <family val="2"/>
          </rPr>
          <t>Tambe: Transport and logistics from Kumba to Mamfe for the ostrich case</t>
        </r>
        <r>
          <rPr>
            <sz val="9"/>
            <rFont val="Tahoma"/>
            <family val="2"/>
          </rPr>
          <t xml:space="preserve">
</t>
        </r>
      </text>
    </comment>
    <comment ref="F1938" authorId="7">
      <text>
        <r>
          <rPr>
            <b/>
            <sz val="9"/>
            <rFont val="Tahoma"/>
            <family val="2"/>
          </rPr>
          <t>Tambe: Transport and logistics from Kumba to Mamfe for the ostrich case</t>
        </r>
        <r>
          <rPr>
            <sz val="9"/>
            <rFont val="Tahoma"/>
            <family val="2"/>
          </rPr>
          <t xml:space="preserve">
</t>
        </r>
      </text>
    </comment>
    <comment ref="F1939" authorId="7">
      <text>
        <r>
          <rPr>
            <b/>
            <sz val="9"/>
            <rFont val="Tahoma"/>
            <family val="2"/>
          </rPr>
          <t>Tambe: Transport and logistics from Kumba to Mamfe for the ostrich case</t>
        </r>
        <r>
          <rPr>
            <sz val="9"/>
            <rFont val="Tahoma"/>
            <family val="2"/>
          </rPr>
          <t xml:space="preserve">
</t>
        </r>
      </text>
    </comment>
    <comment ref="F1940" authorId="7">
      <text>
        <r>
          <rPr>
            <b/>
            <sz val="9"/>
            <rFont val="Tahoma"/>
            <family val="2"/>
          </rPr>
          <t>Tambe: Transport and logistics from Kumba to Mamfe for the ostrich case</t>
        </r>
        <r>
          <rPr>
            <sz val="9"/>
            <rFont val="Tahoma"/>
            <family val="2"/>
          </rPr>
          <t xml:space="preserve">
</t>
        </r>
      </text>
    </comment>
    <comment ref="F1944" authorId="7">
      <text>
        <r>
          <rPr>
            <b/>
            <sz val="9"/>
            <rFont val="Tahoma"/>
            <family val="2"/>
          </rPr>
          <t>Aimé: Transport and logistics from Yaounde to Kribi for the case of Sam Ekho</t>
        </r>
      </text>
    </comment>
    <comment ref="F1945" authorId="7">
      <text>
        <r>
          <rPr>
            <b/>
            <sz val="9"/>
            <rFont val="Tahoma"/>
            <family val="2"/>
          </rPr>
          <t>Aimé: Transport and logistics from Yaounde to Kribi for the case of Sam Ekho</t>
        </r>
      </text>
    </comment>
    <comment ref="F1946" authorId="7">
      <text>
        <r>
          <rPr>
            <b/>
            <sz val="9"/>
            <rFont val="Tahoma"/>
            <family val="2"/>
          </rPr>
          <t>Ania: Transport and logistics from Yaounde to Djoum for the case of Moubarack</t>
        </r>
        <r>
          <rPr>
            <sz val="9"/>
            <rFont val="Tahoma"/>
            <family val="2"/>
          </rPr>
          <t xml:space="preserve">
</t>
        </r>
      </text>
    </comment>
    <comment ref="F1947" authorId="7">
      <text>
        <r>
          <rPr>
            <b/>
            <sz val="9"/>
            <rFont val="Tahoma"/>
            <family val="2"/>
          </rPr>
          <t>Ania: Transport and logistics from Yaounde to Djoum for the case of Moubarack</t>
        </r>
        <r>
          <rPr>
            <sz val="9"/>
            <rFont val="Tahoma"/>
            <family val="2"/>
          </rPr>
          <t xml:space="preserve">
</t>
        </r>
      </text>
    </comment>
    <comment ref="F1948" authorId="7">
      <text>
        <r>
          <rPr>
            <b/>
            <sz val="9"/>
            <rFont val="Tahoma"/>
            <family val="2"/>
          </rPr>
          <t>Djimi: Transport and logistics from Yaounde to Sangmelima for the case of Ako'o</t>
        </r>
      </text>
    </comment>
    <comment ref="F1949" authorId="7">
      <text>
        <r>
          <rPr>
            <b/>
            <sz val="9"/>
            <rFont val="Tahoma"/>
            <family val="2"/>
          </rPr>
          <t>Djimi: Transport and logistics from Yaounde to Sangmelima for the case of Ako'o</t>
        </r>
      </text>
    </comment>
    <comment ref="F1952" authorId="7">
      <text>
        <r>
          <rPr>
            <b/>
            <sz val="9"/>
            <rFont val="Tahoma"/>
            <family val="2"/>
          </rPr>
          <t>Tambe: Transport and logistics from Kumba to Mamfe for the ostrich case</t>
        </r>
        <r>
          <rPr>
            <sz val="9"/>
            <rFont val="Tahoma"/>
            <family val="2"/>
          </rPr>
          <t xml:space="preserve">
</t>
        </r>
      </text>
    </comment>
    <comment ref="F1953" authorId="7">
      <text>
        <r>
          <rPr>
            <b/>
            <sz val="9"/>
            <rFont val="Tahoma"/>
            <family val="2"/>
          </rPr>
          <t>Tambe: Transport and logistics from Kumba to Mamfe for the ostrich case</t>
        </r>
        <r>
          <rPr>
            <sz val="9"/>
            <rFont val="Tahoma"/>
            <family val="2"/>
          </rPr>
          <t xml:space="preserve">
</t>
        </r>
      </text>
    </comment>
    <comment ref="F1954" authorId="7">
      <text>
        <r>
          <rPr>
            <b/>
            <sz val="9"/>
            <rFont val="Tahoma"/>
            <family val="2"/>
          </rPr>
          <t>Tambe: Transport and logistics from Kumba to Mamfe for the ostrich case</t>
        </r>
        <r>
          <rPr>
            <sz val="9"/>
            <rFont val="Tahoma"/>
            <family val="2"/>
          </rPr>
          <t xml:space="preserve">
</t>
        </r>
      </text>
    </comment>
    <comment ref="F1955" authorId="7">
      <text>
        <r>
          <rPr>
            <b/>
            <sz val="9"/>
            <rFont val="Tahoma"/>
            <family val="2"/>
          </rPr>
          <t>Tambe: Transport and logistics from Kumba to Mamfe for the ostrich case</t>
        </r>
        <r>
          <rPr>
            <sz val="9"/>
            <rFont val="Tahoma"/>
            <family val="2"/>
          </rPr>
          <t xml:space="preserve">
</t>
        </r>
      </text>
    </comment>
    <comment ref="F1956" authorId="7">
      <text>
        <r>
          <rPr>
            <b/>
            <sz val="9"/>
            <rFont val="Tahoma"/>
            <family val="2"/>
          </rPr>
          <t>Tambe: Transport and logistics from Kumba to Mamfe for the ostrich case</t>
        </r>
        <r>
          <rPr>
            <sz val="9"/>
            <rFont val="Tahoma"/>
            <family val="2"/>
          </rPr>
          <t xml:space="preserve">
</t>
        </r>
      </text>
    </comment>
    <comment ref="F1957" authorId="7">
      <text>
        <r>
          <rPr>
            <b/>
            <sz val="9"/>
            <rFont val="Tahoma"/>
            <family val="2"/>
          </rPr>
          <t>Tambe: Transport and logistics from Kumba to Mamfe for the ostrich case</t>
        </r>
        <r>
          <rPr>
            <sz val="9"/>
            <rFont val="Tahoma"/>
            <family val="2"/>
          </rPr>
          <t xml:space="preserve">
</t>
        </r>
      </text>
    </comment>
    <comment ref="F1958" authorId="7">
      <text>
        <r>
          <rPr>
            <b/>
            <sz val="9"/>
            <rFont val="Tahoma"/>
            <family val="2"/>
          </rPr>
          <t>Tambe: Transport and logistics from Kumba to Mamfe for the ostrich case</t>
        </r>
        <r>
          <rPr>
            <sz val="9"/>
            <rFont val="Tahoma"/>
            <family val="2"/>
          </rPr>
          <t xml:space="preserve">
</t>
        </r>
      </text>
    </comment>
    <comment ref="F1959" authorId="7">
      <text>
        <r>
          <rPr>
            <b/>
            <sz val="9"/>
            <rFont val="Tahoma"/>
            <family val="2"/>
          </rPr>
          <t>Ekane: Transport and logistics from Bafoussam to Bangangte for the case of Nje Dieudonne and Atchoumou Prosper</t>
        </r>
        <r>
          <rPr>
            <sz val="9"/>
            <rFont val="Tahoma"/>
            <family val="2"/>
          </rPr>
          <t xml:space="preserve">
</t>
        </r>
      </text>
    </comment>
    <comment ref="F1960" authorId="7">
      <text>
        <r>
          <rPr>
            <b/>
            <sz val="9"/>
            <rFont val="Tahoma"/>
            <family val="2"/>
          </rPr>
          <t xml:space="preserve">Ekane: Transport and logistics from Bafoussam to Dschang for the case of Dombou </t>
        </r>
      </text>
    </comment>
    <comment ref="C1964" authorId="1">
      <text>
        <r>
          <rPr>
            <b/>
            <sz val="9"/>
            <rFont val="Tahoma"/>
            <family val="2"/>
          </rPr>
          <t>Aimé: professional fees for the case of Njiwouo Aboubakar, Mama Nfoungoup and Nouhou Ibrahim in Yaounde</t>
        </r>
        <r>
          <rPr>
            <sz val="9"/>
            <rFont val="Tahoma"/>
            <family val="2"/>
          </rPr>
          <t xml:space="preserve">
</t>
        </r>
      </text>
    </comment>
    <comment ref="C1968" authorId="5">
      <text>
        <r>
          <rPr>
            <b/>
            <sz val="8"/>
            <rFont val="Tahoma"/>
            <family val="2"/>
          </rPr>
          <t>Alain:</t>
        </r>
        <r>
          <rPr>
            <sz val="8"/>
            <rFont val="Tahoma"/>
            <family val="2"/>
          </rPr>
          <t xml:space="preserve">
bonus given to Mtr Djimi for legal assistance during establishment of PV for yaounde operations</t>
        </r>
      </text>
    </comment>
    <comment ref="C1972" authorId="2">
      <text>
        <r>
          <rPr>
            <b/>
            <sz val="8"/>
            <rFont val="Tahoma"/>
            <family val="2"/>
          </rPr>
          <t>EKANE:Bailiff fees to prepare Act of service and to serve the substituted service issued in mamfe against the accused through his lawyer in Yde</t>
        </r>
        <r>
          <rPr>
            <sz val="8"/>
            <rFont val="Tahoma"/>
            <family val="2"/>
          </rPr>
          <t xml:space="preserve">
</t>
        </r>
      </text>
    </comment>
    <comment ref="C1983" authorId="8">
      <text>
        <r>
          <rPr>
            <b/>
            <sz val="8"/>
            <rFont val="Tahoma"/>
            <family val="0"/>
          </rPr>
          <t>user: Yaounde op bonus</t>
        </r>
      </text>
    </comment>
    <comment ref="C1984" authorId="8">
      <text>
        <r>
          <rPr>
            <b/>
            <sz val="8"/>
            <rFont val="Tahoma"/>
            <family val="0"/>
          </rPr>
          <t>user: Yaounde 2nd  op bonus</t>
        </r>
      </text>
    </comment>
    <comment ref="C1987" authorId="8">
      <text>
        <r>
          <rPr>
            <b/>
            <sz val="8"/>
            <rFont val="Tahoma"/>
            <family val="0"/>
          </rPr>
          <t>user: Yaounde 2nd  op bonus</t>
        </r>
      </text>
    </comment>
    <comment ref="C1990" authorId="8">
      <text>
        <r>
          <rPr>
            <b/>
            <sz val="8"/>
            <rFont val="Tahoma"/>
            <family val="0"/>
          </rPr>
          <t>user: yaounde   op bonus</t>
        </r>
      </text>
    </comment>
    <comment ref="C2013" authorId="0">
      <text>
        <r>
          <rPr>
            <b/>
            <sz val="8"/>
            <rFont val="Tahoma"/>
            <family val="0"/>
          </rPr>
          <t>Eric: Internet credit for internet connection in the absence or during slow internet connections in office and out of office for LAGA works.</t>
        </r>
        <r>
          <rPr>
            <sz val="8"/>
            <rFont val="Tahoma"/>
            <family val="0"/>
          </rPr>
          <t xml:space="preserve">
</t>
        </r>
      </text>
    </comment>
    <comment ref="C2034" authorId="0">
      <text>
        <r>
          <rPr>
            <b/>
            <sz val="8"/>
            <rFont val="Tahoma"/>
            <family val="0"/>
          </rPr>
          <t>Anna: Internet credit for internet connection in the absence or during slow internet connections in office and out of office for LAGA works.</t>
        </r>
        <r>
          <rPr>
            <sz val="8"/>
            <rFont val="Tahoma"/>
            <family val="0"/>
          </rPr>
          <t xml:space="preserve">
</t>
        </r>
      </text>
    </comment>
    <comment ref="C2171" authorId="9">
      <text>
        <r>
          <rPr>
            <b/>
            <sz val="8"/>
            <rFont val="Tahoma"/>
            <family val="0"/>
          </rPr>
          <t>Anna: purchase of DVD, burning and printing (photo archive).</t>
        </r>
        <r>
          <rPr>
            <sz val="8"/>
            <rFont val="Tahoma"/>
            <family val="0"/>
          </rPr>
          <t xml:space="preserve">
</t>
        </r>
      </text>
    </comment>
    <comment ref="C2172" authorId="9">
      <text>
        <r>
          <rPr>
            <b/>
            <sz val="8"/>
            <rFont val="Tahoma"/>
            <family val="0"/>
          </rPr>
          <t>Anna: purchase of 2 cd.</t>
        </r>
        <r>
          <rPr>
            <sz val="8"/>
            <rFont val="Tahoma"/>
            <family val="0"/>
          </rPr>
          <t xml:space="preserve">
</t>
        </r>
      </text>
    </comment>
    <comment ref="C2173" authorId="9">
      <text>
        <r>
          <rPr>
            <b/>
            <sz val="8"/>
            <rFont val="Tahoma"/>
            <family val="0"/>
          </rPr>
          <t>Anna: purchase of 1 DVD.</t>
        </r>
        <r>
          <rPr>
            <sz val="8"/>
            <rFont val="Tahoma"/>
            <family val="0"/>
          </rPr>
          <t xml:space="preserve">
</t>
        </r>
      </text>
    </comment>
    <comment ref="C2174" authorId="9">
      <text>
        <r>
          <rPr>
            <b/>
            <sz val="8"/>
            <rFont val="Tahoma"/>
            <family val="0"/>
          </rPr>
          <t>Anna: transfer of images from DVD to dv cassette.</t>
        </r>
        <r>
          <rPr>
            <sz val="8"/>
            <rFont val="Tahoma"/>
            <family val="0"/>
          </rPr>
          <t xml:space="preserve">
</t>
        </r>
      </text>
    </comment>
    <comment ref="C2175" authorId="9">
      <text>
        <r>
          <rPr>
            <b/>
            <sz val="8"/>
            <rFont val="Tahoma"/>
            <family val="0"/>
          </rPr>
          <t>Anna: annual report for 8 donor.</t>
        </r>
        <r>
          <rPr>
            <sz val="8"/>
            <rFont val="Tahoma"/>
            <family val="0"/>
          </rPr>
          <t xml:space="preserve">
</t>
        </r>
      </text>
    </comment>
    <comment ref="C2176" authorId="9">
      <text>
        <r>
          <rPr>
            <b/>
            <sz val="8"/>
            <rFont val="Tahoma"/>
            <family val="0"/>
          </rPr>
          <t>Anna: annual report for 8 donor.</t>
        </r>
        <r>
          <rPr>
            <sz val="8"/>
            <rFont val="Tahoma"/>
            <family val="0"/>
          </rPr>
          <t xml:space="preserve">
</t>
        </r>
      </text>
    </comment>
    <comment ref="C2177" authorId="9">
      <text>
        <r>
          <rPr>
            <b/>
            <sz val="8"/>
            <rFont val="Tahoma"/>
            <family val="0"/>
          </rPr>
          <t>Anna: annual report for 8 donor.</t>
        </r>
        <r>
          <rPr>
            <sz val="8"/>
            <rFont val="Tahoma"/>
            <family val="0"/>
          </rPr>
          <t xml:space="preserve">
</t>
        </r>
      </text>
    </comment>
    <comment ref="C2178" authorId="9">
      <text>
        <r>
          <rPr>
            <b/>
            <sz val="8"/>
            <rFont val="Tahoma"/>
            <family val="0"/>
          </rPr>
          <t>Anna: annual report for 8 donor.</t>
        </r>
      </text>
    </comment>
    <comment ref="C2179" authorId="9">
      <text>
        <r>
          <rPr>
            <b/>
            <sz val="8"/>
            <rFont val="Tahoma"/>
            <family val="0"/>
          </rPr>
          <t>Anna: annual report for 8 donor.</t>
        </r>
      </text>
    </comment>
    <comment ref="C2180" authorId="9">
      <text>
        <r>
          <rPr>
            <b/>
            <sz val="8"/>
            <rFont val="Tahoma"/>
            <family val="0"/>
          </rPr>
          <t>Anna: annual report for 8 donor.</t>
        </r>
        <r>
          <rPr>
            <sz val="8"/>
            <rFont val="Tahoma"/>
            <family val="0"/>
          </rPr>
          <t xml:space="preserve">
</t>
        </r>
      </text>
    </comment>
    <comment ref="C2181" authorId="9">
      <text>
        <r>
          <rPr>
            <b/>
            <sz val="8"/>
            <rFont val="Tahoma"/>
            <family val="0"/>
          </rPr>
          <t>Anna: printing of 5 color pages of Ofir's complementary card.</t>
        </r>
        <r>
          <rPr>
            <sz val="8"/>
            <rFont val="Tahoma"/>
            <family val="0"/>
          </rPr>
          <t xml:space="preserve">
</t>
        </r>
      </text>
    </comment>
    <comment ref="C2182" authorId="10">
      <text>
        <r>
          <rPr>
            <b/>
            <sz val="9"/>
            <rFont val="Tahoma"/>
            <family val="0"/>
          </rPr>
          <t>Eric:</t>
        </r>
        <r>
          <rPr>
            <sz val="9"/>
            <rFont val="Tahoma"/>
            <family val="0"/>
          </rPr>
          <t xml:space="preserve">
Press releases and documents for students</t>
        </r>
      </text>
    </comment>
    <comment ref="C2198" authorId="8">
      <text>
        <r>
          <rPr>
            <b/>
            <sz val="8"/>
            <rFont val="Tahoma"/>
            <family val="0"/>
          </rPr>
          <t>Anna:</t>
        </r>
        <r>
          <rPr>
            <sz val="8"/>
            <rFont val="Tahoma"/>
            <family val="0"/>
          </rPr>
          <t xml:space="preserve">
bonus for Christmas packages</t>
        </r>
      </text>
    </comment>
    <comment ref="C2643" authorId="0">
      <text>
        <r>
          <rPr>
            <b/>
            <sz val="8"/>
            <rFont val="Tahoma"/>
            <family val="0"/>
          </rPr>
          <t>Ofir: Internet credit for internet connection in the absence or during slow internet connections in office and out of office for LAGA works.</t>
        </r>
        <r>
          <rPr>
            <sz val="8"/>
            <rFont val="Tahoma"/>
            <family val="0"/>
          </rPr>
          <t xml:space="preserve">
</t>
        </r>
      </text>
    </comment>
    <comment ref="C2649" authorId="0">
      <text>
        <r>
          <rPr>
            <b/>
            <sz val="8"/>
            <rFont val="Tahoma"/>
            <family val="0"/>
          </rPr>
          <t>ofir: follow up Yaounde operations</t>
        </r>
        <r>
          <rPr>
            <sz val="8"/>
            <rFont val="Tahoma"/>
            <family val="0"/>
          </rPr>
          <t xml:space="preserve">
</t>
        </r>
      </text>
    </comment>
    <comment ref="C2693" authorId="0">
      <text>
        <r>
          <rPr>
            <b/>
            <sz val="8"/>
            <rFont val="Tahoma"/>
            <family val="0"/>
          </rPr>
          <t>Emeline: Internet credit for internet connection in the absence or during slow internet connections in office and out of office for LAGA works.</t>
        </r>
        <r>
          <rPr>
            <sz val="8"/>
            <rFont val="Tahoma"/>
            <family val="0"/>
          </rPr>
          <t xml:space="preserve">
</t>
        </r>
      </text>
    </comment>
    <comment ref="C2724" authorId="0">
      <text>
        <r>
          <rPr>
            <b/>
            <sz val="8"/>
            <rFont val="Tahoma"/>
            <family val="0"/>
          </rPr>
          <t>arrey: Internet credit for internet connection in the absence or during slow internet connections in office and out of office for LAGA works.</t>
        </r>
        <r>
          <rPr>
            <sz val="8"/>
            <rFont val="Tahoma"/>
            <family val="0"/>
          </rPr>
          <t xml:space="preserve">
</t>
        </r>
      </text>
    </comment>
    <comment ref="C2741" authorId="8">
      <text>
        <r>
          <rPr>
            <b/>
            <sz val="8"/>
            <rFont val="Tahoma"/>
            <family val="0"/>
          </rPr>
          <t>SIRRI:</t>
        </r>
        <r>
          <rPr>
            <sz val="8"/>
            <rFont val="Tahoma"/>
            <family val="0"/>
          </rPr>
          <t xml:space="preserve">
office-unics-office</t>
        </r>
      </text>
    </comment>
    <comment ref="C2747" authorId="8">
      <text>
        <r>
          <rPr>
            <b/>
            <sz val="8"/>
            <rFont val="Tahoma"/>
            <family val="0"/>
          </rPr>
          <t>SIRRI:</t>
        </r>
        <r>
          <rPr>
            <sz val="8"/>
            <rFont val="Tahoma"/>
            <family val="0"/>
          </rPr>
          <t xml:space="preserve">
office-unics-office</t>
        </r>
      </text>
    </comment>
    <comment ref="C2753" authorId="8">
      <text>
        <r>
          <rPr>
            <b/>
            <sz val="8"/>
            <rFont val="Tahoma"/>
            <family val="0"/>
          </rPr>
          <t>SIRRI:</t>
        </r>
        <r>
          <rPr>
            <sz val="8"/>
            <rFont val="Tahoma"/>
            <family val="0"/>
          </rPr>
          <t xml:space="preserve">
office-unics-office</t>
        </r>
      </text>
    </comment>
    <comment ref="C2760" authorId="8">
      <text>
        <r>
          <rPr>
            <b/>
            <sz val="8"/>
            <rFont val="Tahoma"/>
            <family val="0"/>
          </rPr>
          <t>SIRRI:</t>
        </r>
        <r>
          <rPr>
            <sz val="8"/>
            <rFont val="Tahoma"/>
            <family val="0"/>
          </rPr>
          <t xml:space="preserve">
office-unics-office</t>
        </r>
      </text>
    </comment>
    <comment ref="C2763" authorId="8">
      <text>
        <r>
          <rPr>
            <b/>
            <sz val="8"/>
            <rFont val="Tahoma"/>
            <family val="0"/>
          </rPr>
          <t>SIRRI:</t>
        </r>
        <r>
          <rPr>
            <sz val="8"/>
            <rFont val="Tahoma"/>
            <family val="0"/>
          </rPr>
          <t xml:space="preserve">
office-unics-office took money and exchange before coming to office</t>
        </r>
      </text>
    </comment>
    <comment ref="C2765" authorId="8">
      <text>
        <r>
          <rPr>
            <b/>
            <sz val="8"/>
            <rFont val="Tahoma"/>
            <family val="0"/>
          </rPr>
          <t>SIRRI:</t>
        </r>
        <r>
          <rPr>
            <sz val="8"/>
            <rFont val="Tahoma"/>
            <family val="0"/>
          </rPr>
          <t xml:space="preserve">
office-unics-office</t>
        </r>
      </text>
    </comment>
    <comment ref="C2792" authorId="0">
      <text>
        <r>
          <rPr>
            <b/>
            <sz val="8"/>
            <rFont val="Tahoma"/>
            <family val="0"/>
          </rPr>
          <t>arrey: hired taxi to pay the air ticket of the director to cites.</t>
        </r>
        <r>
          <rPr>
            <sz val="8"/>
            <rFont val="Tahoma"/>
            <family val="0"/>
          </rPr>
          <t xml:space="preserve">
</t>
        </r>
      </text>
    </comment>
    <comment ref="C2811" authorId="0">
      <text>
        <r>
          <rPr>
            <b/>
            <sz val="8"/>
            <rFont val="Tahoma"/>
            <family val="0"/>
          </rPr>
          <t>Arrey: office chair for emeline.</t>
        </r>
        <r>
          <rPr>
            <sz val="8"/>
            <rFont val="Tahoma"/>
            <family val="0"/>
          </rPr>
          <t xml:space="preserve">
</t>
        </r>
      </text>
    </comment>
    <comment ref="C2874" authorId="0">
      <text>
        <r>
          <rPr>
            <b/>
            <sz val="9"/>
            <rFont val="Tahoma"/>
            <family val="0"/>
          </rPr>
          <t>LAGA:Y'de</t>
        </r>
        <r>
          <rPr>
            <sz val="9"/>
            <rFont val="Tahoma"/>
            <family val="0"/>
          </rPr>
          <t xml:space="preserve"> op bonus</t>
        </r>
      </text>
    </comment>
    <comment ref="C2875" authorId="0">
      <text>
        <r>
          <rPr>
            <b/>
            <sz val="9"/>
            <rFont val="Tahoma"/>
            <family val="0"/>
          </rPr>
          <t>LAGA: Guinea and Togo bonus</t>
        </r>
      </text>
    </comment>
    <comment ref="C2876" authorId="0">
      <text>
        <r>
          <rPr>
            <b/>
            <sz val="9"/>
            <rFont val="Tahoma"/>
            <family val="0"/>
          </rPr>
          <t>LAGA: Kenya and Rwanda bonus</t>
        </r>
      </text>
    </comment>
    <comment ref="C2885" authorId="9">
      <text>
        <r>
          <rPr>
            <b/>
            <sz val="8"/>
            <rFont val="Tahoma"/>
            <family val="0"/>
          </rPr>
          <t>Anna: women fabric bought for 14 female and spouses of staff.</t>
        </r>
        <r>
          <rPr>
            <sz val="8"/>
            <rFont val="Tahoma"/>
            <family val="0"/>
          </rPr>
          <t xml:space="preserve">
</t>
        </r>
      </text>
    </comment>
    <comment ref="C2887" authorId="0">
      <text>
        <r>
          <rPr>
            <b/>
            <sz val="8"/>
            <rFont val="Tahoma"/>
            <family val="0"/>
          </rPr>
          <t>Arrey: women day fabric sewing for Arrey's wife.</t>
        </r>
      </text>
    </comment>
    <comment ref="C2888" authorId="0">
      <text>
        <r>
          <rPr>
            <b/>
            <sz val="8"/>
            <rFont val="Tahoma"/>
            <family val="0"/>
          </rPr>
          <t>Emeline: sewing of women's day fabric</t>
        </r>
      </text>
    </comment>
    <comment ref="C2890" authorId="11">
      <text>
        <r>
          <rPr>
            <b/>
            <sz val="9"/>
            <rFont val="Tahoma"/>
            <family val="2"/>
          </rPr>
          <t>i35  for the sewing of the 8 march fabric.</t>
        </r>
        <r>
          <rPr>
            <sz val="9"/>
            <rFont val="Tahoma"/>
            <family val="2"/>
          </rPr>
          <t xml:space="preserve">
</t>
        </r>
      </text>
    </comment>
    <comment ref="C2891" authorId="11">
      <text>
        <r>
          <rPr>
            <b/>
            <sz val="9"/>
            <rFont val="Tahoma"/>
            <family val="0"/>
          </rPr>
          <t>i8:Sewing of  women's day fabric(8 of march)</t>
        </r>
        <r>
          <rPr>
            <sz val="9"/>
            <rFont val="Tahoma"/>
            <family val="0"/>
          </rPr>
          <t xml:space="preserve">
</t>
        </r>
      </text>
    </comment>
    <comment ref="C2903" authorId="8">
      <text>
        <r>
          <rPr>
            <b/>
            <sz val="8"/>
            <rFont val="Tahoma"/>
            <family val="0"/>
          </rPr>
          <t>i45:</t>
        </r>
        <r>
          <rPr>
            <sz val="8"/>
            <rFont val="Tahoma"/>
            <family val="0"/>
          </rPr>
          <t xml:space="preserve">
bought fuel for my car to myself, Alain and i35 from Y'de to Bafut and back</t>
        </r>
      </text>
    </comment>
    <comment ref="C2183" authorId="0">
      <text>
        <r>
          <rPr>
            <b/>
            <sz val="8"/>
            <rFont val="Tahoma"/>
            <family val="0"/>
          </rPr>
          <t>Anna: Postage fees for women day fabrique to Beatrice.</t>
        </r>
        <r>
          <rPr>
            <sz val="8"/>
            <rFont val="Tahoma"/>
            <family val="0"/>
          </rPr>
          <t xml:space="preserve">
</t>
        </r>
      </text>
    </comment>
    <comment ref="C2213" authorId="0">
      <text>
        <r>
          <rPr>
            <b/>
            <sz val="8"/>
            <rFont val="Tahoma"/>
            <family val="0"/>
          </rPr>
          <t>ofir: called Israel</t>
        </r>
        <r>
          <rPr>
            <sz val="8"/>
            <rFont val="Tahoma"/>
            <family val="0"/>
          </rPr>
          <t xml:space="preserve">
</t>
        </r>
      </text>
    </comment>
    <comment ref="C2214" authorId="0">
      <text>
        <r>
          <rPr>
            <b/>
            <sz val="8"/>
            <rFont val="Tahoma"/>
            <family val="0"/>
          </rPr>
          <t>ofir:</t>
        </r>
        <r>
          <rPr>
            <sz val="8"/>
            <rFont val="Tahoma"/>
            <family val="0"/>
          </rPr>
          <t xml:space="preserve">
 Called Israel</t>
        </r>
      </text>
    </comment>
    <comment ref="C2233" authorId="0">
      <text>
        <r>
          <rPr>
            <b/>
            <sz val="8"/>
            <rFont val="Tahoma"/>
            <family val="0"/>
          </rPr>
          <t>Emeline: called Congo</t>
        </r>
        <r>
          <rPr>
            <sz val="8"/>
            <rFont val="Tahoma"/>
            <family val="0"/>
          </rPr>
          <t xml:space="preserve">
</t>
        </r>
      </text>
    </comment>
    <comment ref="C2234" authorId="0">
      <text>
        <r>
          <rPr>
            <b/>
            <sz val="8"/>
            <rFont val="Tahoma"/>
            <family val="0"/>
          </rPr>
          <t>emeline: called Congo</t>
        </r>
        <r>
          <rPr>
            <sz val="8"/>
            <rFont val="Tahoma"/>
            <family val="0"/>
          </rPr>
          <t xml:space="preserve">
</t>
        </r>
      </text>
    </comment>
    <comment ref="C2235" authorId="0">
      <text>
        <r>
          <rPr>
            <b/>
            <sz val="8"/>
            <rFont val="Tahoma"/>
            <family val="0"/>
          </rPr>
          <t>Emeline: Called naf in Congo</t>
        </r>
        <r>
          <rPr>
            <sz val="8"/>
            <rFont val="Tahoma"/>
            <family val="0"/>
          </rPr>
          <t xml:space="preserve">
</t>
        </r>
      </text>
    </comment>
    <comment ref="C2290" authorId="0">
      <text>
        <r>
          <rPr>
            <b/>
            <sz val="8"/>
            <rFont val="Tahoma"/>
            <family val="0"/>
          </rPr>
          <t>Arrey: Flight change for Julian in Togo volunteer to assist in Operations in Guinea and Togo.</t>
        </r>
        <r>
          <rPr>
            <sz val="8"/>
            <rFont val="Tahoma"/>
            <family val="0"/>
          </rPr>
          <t xml:space="preserve">
</t>
        </r>
      </text>
    </comment>
    <comment ref="C2413" authorId="0">
      <text>
        <r>
          <rPr>
            <b/>
            <sz val="8"/>
            <rFont val="Tahoma"/>
            <family val="0"/>
          </rPr>
          <t>ofir: called Gabon</t>
        </r>
        <r>
          <rPr>
            <sz val="8"/>
            <rFont val="Tahoma"/>
            <family val="0"/>
          </rPr>
          <t xml:space="preserve">
</t>
        </r>
      </text>
    </comment>
    <comment ref="C2414" authorId="0">
      <text>
        <r>
          <rPr>
            <b/>
            <sz val="8"/>
            <rFont val="Tahoma"/>
            <family val="0"/>
          </rPr>
          <t>ofir: called Gabon</t>
        </r>
        <r>
          <rPr>
            <sz val="8"/>
            <rFont val="Tahoma"/>
            <family val="0"/>
          </rPr>
          <t xml:space="preserve">
</t>
        </r>
      </text>
    </comment>
    <comment ref="C2415" authorId="0">
      <text>
        <r>
          <rPr>
            <b/>
            <sz val="8"/>
            <rFont val="Tahoma"/>
            <family val="0"/>
          </rPr>
          <t>Ofir: called Gabon.</t>
        </r>
        <r>
          <rPr>
            <sz val="8"/>
            <rFont val="Tahoma"/>
            <family val="0"/>
          </rPr>
          <t xml:space="preserve">
</t>
        </r>
      </text>
    </comment>
    <comment ref="C2416" authorId="0">
      <text>
        <r>
          <rPr>
            <b/>
            <sz val="8"/>
            <rFont val="Tahoma"/>
            <family val="0"/>
          </rPr>
          <t>Ofir: Called Gabon</t>
        </r>
        <r>
          <rPr>
            <sz val="8"/>
            <rFont val="Tahoma"/>
            <family val="0"/>
          </rPr>
          <t xml:space="preserve">
</t>
        </r>
      </text>
    </comment>
    <comment ref="C2417" authorId="0">
      <text>
        <r>
          <rPr>
            <b/>
            <sz val="8"/>
            <rFont val="Tahoma"/>
            <family val="0"/>
          </rPr>
          <t>ofir: called Gabon</t>
        </r>
        <r>
          <rPr>
            <sz val="8"/>
            <rFont val="Tahoma"/>
            <family val="0"/>
          </rPr>
          <t xml:space="preserve">
</t>
        </r>
      </text>
    </comment>
    <comment ref="B2475" authorId="8">
      <text>
        <r>
          <rPr>
            <b/>
            <sz val="8"/>
            <rFont val="Tahoma"/>
            <family val="0"/>
          </rPr>
          <t>Ofir: 140 Kshs/83 x 495=835cfa</t>
        </r>
        <r>
          <rPr>
            <sz val="8"/>
            <rFont val="Tahoma"/>
            <family val="0"/>
          </rPr>
          <t xml:space="preserve">
</t>
        </r>
      </text>
    </comment>
    <comment ref="B2476" authorId="8">
      <text>
        <r>
          <rPr>
            <b/>
            <sz val="8"/>
            <rFont val="Tahoma"/>
            <family val="0"/>
          </rPr>
          <t>Ofir: 510 Kshs/83 x 495=3,042cfa</t>
        </r>
        <r>
          <rPr>
            <sz val="8"/>
            <rFont val="Tahoma"/>
            <family val="0"/>
          </rPr>
          <t xml:space="preserve">
</t>
        </r>
      </text>
    </comment>
    <comment ref="B2477" authorId="8">
      <text>
        <r>
          <rPr>
            <b/>
            <sz val="8"/>
            <rFont val="Tahoma"/>
            <family val="0"/>
          </rPr>
          <t>Ofir: 500 Kshs/83 x 495=2,982cfa</t>
        </r>
        <r>
          <rPr>
            <sz val="8"/>
            <rFont val="Tahoma"/>
            <family val="0"/>
          </rPr>
          <t xml:space="preserve">
</t>
        </r>
      </text>
    </comment>
    <comment ref="B2482" authorId="8">
      <text>
        <r>
          <rPr>
            <b/>
            <sz val="8"/>
            <rFont val="Tahoma"/>
            <family val="0"/>
          </rPr>
          <t>Ofir: $20  x 495=9,900cfa</t>
        </r>
        <r>
          <rPr>
            <sz val="8"/>
            <rFont val="Tahoma"/>
            <family val="0"/>
          </rPr>
          <t xml:space="preserve">
</t>
        </r>
      </text>
    </comment>
    <comment ref="C2486" authorId="8">
      <text>
        <r>
          <rPr>
            <b/>
            <sz val="8"/>
            <rFont val="Tahoma"/>
            <family val="0"/>
          </rPr>
          <t>SIRRI:</t>
        </r>
        <r>
          <rPr>
            <sz val="8"/>
            <rFont val="Tahoma"/>
            <family val="0"/>
          </rPr>
          <t xml:space="preserve">
taxi to airport</t>
        </r>
      </text>
    </comment>
    <comment ref="B2487" authorId="8">
      <text>
        <r>
          <rPr>
            <b/>
            <sz val="8"/>
            <rFont val="Tahoma"/>
            <family val="0"/>
          </rPr>
          <t>Ofir: 1500 Kshs/83 x 495=8,946cfa</t>
        </r>
        <r>
          <rPr>
            <sz val="8"/>
            <rFont val="Tahoma"/>
            <family val="0"/>
          </rPr>
          <t xml:space="preserve">
</t>
        </r>
      </text>
    </comment>
    <comment ref="C2487" authorId="8">
      <text>
        <r>
          <rPr>
            <b/>
            <sz val="8"/>
            <rFont val="Tahoma"/>
            <family val="0"/>
          </rPr>
          <t>SIRRI:</t>
        </r>
        <r>
          <rPr>
            <sz val="8"/>
            <rFont val="Tahoma"/>
            <family val="0"/>
          </rPr>
          <t xml:space="preserve">
taxi from airport</t>
        </r>
      </text>
    </comment>
    <comment ref="B2488" authorId="8">
      <text>
        <r>
          <rPr>
            <b/>
            <sz val="8"/>
            <rFont val="Tahoma"/>
            <family val="0"/>
          </rPr>
          <t>Ofir: 1000 Kshs/83 x 495=5,964cfa</t>
        </r>
        <r>
          <rPr>
            <sz val="8"/>
            <rFont val="Tahoma"/>
            <family val="0"/>
          </rPr>
          <t xml:space="preserve">
</t>
        </r>
      </text>
    </comment>
    <comment ref="C2488" authorId="8">
      <text>
        <r>
          <rPr>
            <b/>
            <sz val="8"/>
            <rFont val="Tahoma"/>
            <family val="0"/>
          </rPr>
          <t>SIRRI:</t>
        </r>
        <r>
          <rPr>
            <sz val="8"/>
            <rFont val="Tahoma"/>
            <family val="0"/>
          </rPr>
          <t xml:space="preserve">
taxi from airport</t>
        </r>
      </text>
    </comment>
    <comment ref="B2489" authorId="8">
      <text>
        <r>
          <rPr>
            <b/>
            <sz val="8"/>
            <rFont val="Tahoma"/>
            <family val="0"/>
          </rPr>
          <t>Ofir: 1000 Kshs/83 x 495=5,964cfa</t>
        </r>
        <r>
          <rPr>
            <sz val="8"/>
            <rFont val="Tahoma"/>
            <family val="0"/>
          </rPr>
          <t xml:space="preserve">
</t>
        </r>
      </text>
    </comment>
    <comment ref="C2489" authorId="8">
      <text>
        <r>
          <rPr>
            <b/>
            <sz val="8"/>
            <rFont val="Tahoma"/>
            <family val="0"/>
          </rPr>
          <t>SIRRI:</t>
        </r>
        <r>
          <rPr>
            <sz val="8"/>
            <rFont val="Tahoma"/>
            <family val="0"/>
          </rPr>
          <t xml:space="preserve">
taxi from airport</t>
        </r>
      </text>
    </comment>
    <comment ref="B2490" authorId="8">
      <text>
        <r>
          <rPr>
            <b/>
            <sz val="8"/>
            <rFont val="Tahoma"/>
            <family val="0"/>
          </rPr>
          <t>Ofir: 1500 Kshs/83 x 495=8,946cfa</t>
        </r>
        <r>
          <rPr>
            <sz val="8"/>
            <rFont val="Tahoma"/>
            <family val="0"/>
          </rPr>
          <t xml:space="preserve">
</t>
        </r>
      </text>
    </comment>
    <comment ref="C2490" authorId="8">
      <text>
        <r>
          <rPr>
            <b/>
            <sz val="8"/>
            <rFont val="Tahoma"/>
            <family val="0"/>
          </rPr>
          <t>SIRRI:</t>
        </r>
        <r>
          <rPr>
            <sz val="8"/>
            <rFont val="Tahoma"/>
            <family val="0"/>
          </rPr>
          <t xml:space="preserve">
taxi to airport</t>
        </r>
      </text>
    </comment>
    <comment ref="B2494" authorId="8">
      <text>
        <r>
          <rPr>
            <b/>
            <sz val="8"/>
            <rFont val="Tahoma"/>
            <family val="0"/>
          </rPr>
          <t>Ofir: 3960Kshs/83 x 495=23,617cfa</t>
        </r>
        <r>
          <rPr>
            <sz val="8"/>
            <rFont val="Tahoma"/>
            <family val="0"/>
          </rPr>
          <t xml:space="preserve">
</t>
        </r>
      </text>
    </comment>
    <comment ref="C2502" authorId="0">
      <text>
        <r>
          <rPr>
            <b/>
            <sz val="8"/>
            <rFont val="Tahoma"/>
            <family val="0"/>
          </rPr>
          <t>Arrey: called ofir in Rwanda.</t>
        </r>
        <r>
          <rPr>
            <sz val="8"/>
            <rFont val="Tahoma"/>
            <family val="0"/>
          </rPr>
          <t xml:space="preserve">
</t>
        </r>
      </text>
    </comment>
    <comment ref="C2503" authorId="0">
      <text>
        <r>
          <rPr>
            <b/>
            <sz val="8"/>
            <rFont val="Tahoma"/>
            <family val="0"/>
          </rPr>
          <t>arrey: called ofir in Rwanda</t>
        </r>
        <r>
          <rPr>
            <sz val="8"/>
            <rFont val="Tahoma"/>
            <family val="0"/>
          </rPr>
          <t xml:space="preserve">
</t>
        </r>
      </text>
    </comment>
    <comment ref="C2504" authorId="0">
      <text>
        <r>
          <rPr>
            <b/>
            <sz val="8"/>
            <rFont val="Tahoma"/>
            <family val="0"/>
          </rPr>
          <t>Emeline: called ofir in Rwanda</t>
        </r>
        <r>
          <rPr>
            <sz val="8"/>
            <rFont val="Tahoma"/>
            <family val="0"/>
          </rPr>
          <t xml:space="preserve">
</t>
        </r>
      </text>
    </comment>
    <comment ref="C2505" authorId="0">
      <text>
        <r>
          <rPr>
            <b/>
            <sz val="8"/>
            <rFont val="Tahoma"/>
            <family val="0"/>
          </rPr>
          <t>Arrey: called ofir in Rwanda</t>
        </r>
        <r>
          <rPr>
            <sz val="8"/>
            <rFont val="Tahoma"/>
            <family val="0"/>
          </rPr>
          <t xml:space="preserve">
</t>
        </r>
      </text>
    </comment>
    <comment ref="B2506" authorId="8">
      <text>
        <r>
          <rPr>
            <b/>
            <sz val="8"/>
            <rFont val="Tahoma"/>
            <family val="0"/>
          </rPr>
          <t>Ofir: 5000 RWF/650 X495=3,808CFA</t>
        </r>
        <r>
          <rPr>
            <sz val="8"/>
            <rFont val="Tahoma"/>
            <family val="0"/>
          </rPr>
          <t xml:space="preserve">
</t>
        </r>
      </text>
    </comment>
    <comment ref="B2510" authorId="8">
      <text>
        <r>
          <rPr>
            <b/>
            <sz val="8"/>
            <rFont val="Tahoma"/>
            <family val="0"/>
          </rPr>
          <t>Ofir: $30 X 495=14,850CFA</t>
        </r>
        <r>
          <rPr>
            <sz val="8"/>
            <rFont val="Tahoma"/>
            <family val="0"/>
          </rPr>
          <t xml:space="preserve">
</t>
        </r>
      </text>
    </comment>
    <comment ref="B2514" authorId="8">
      <text>
        <r>
          <rPr>
            <b/>
            <sz val="8"/>
            <rFont val="Tahoma"/>
            <family val="0"/>
          </rPr>
          <t>Ofir: 8000 RWF/650 X495=6,092CFA</t>
        </r>
        <r>
          <rPr>
            <sz val="8"/>
            <rFont val="Tahoma"/>
            <family val="0"/>
          </rPr>
          <t xml:space="preserve">
</t>
        </r>
      </text>
    </comment>
    <comment ref="B2515" authorId="8">
      <text>
        <r>
          <rPr>
            <b/>
            <sz val="8"/>
            <rFont val="Tahoma"/>
            <family val="0"/>
          </rPr>
          <t>Ofir: 8000 RWF/650 X495=6,092CFA</t>
        </r>
        <r>
          <rPr>
            <sz val="8"/>
            <rFont val="Tahoma"/>
            <family val="0"/>
          </rPr>
          <t xml:space="preserve">
</t>
        </r>
      </text>
    </comment>
    <comment ref="C2515" authorId="8">
      <text>
        <r>
          <rPr>
            <b/>
            <sz val="8"/>
            <rFont val="Tahoma"/>
            <family val="0"/>
          </rPr>
          <t>Ofir: taxi to airport</t>
        </r>
        <r>
          <rPr>
            <sz val="8"/>
            <rFont val="Tahoma"/>
            <family val="0"/>
          </rPr>
          <t xml:space="preserve">
</t>
        </r>
      </text>
    </comment>
    <comment ref="C2516" authorId="8">
      <text>
        <r>
          <rPr>
            <b/>
            <sz val="8"/>
            <rFont val="Tahoma"/>
            <family val="0"/>
          </rPr>
          <t>ofir: transport from airport</t>
        </r>
        <r>
          <rPr>
            <sz val="8"/>
            <rFont val="Tahoma"/>
            <family val="0"/>
          </rPr>
          <t xml:space="preserve">
</t>
        </r>
      </text>
    </comment>
    <comment ref="B2520" authorId="8">
      <text>
        <r>
          <rPr>
            <b/>
            <sz val="8"/>
            <rFont val="Tahoma"/>
            <family val="0"/>
          </rPr>
          <t>Ofir: 7000 RWF/650 X495=5,277CFA</t>
        </r>
        <r>
          <rPr>
            <sz val="8"/>
            <rFont val="Tahoma"/>
            <family val="0"/>
          </rPr>
          <t xml:space="preserve">
</t>
        </r>
      </text>
    </comment>
    <comment ref="B2521" authorId="8">
      <text>
        <r>
          <rPr>
            <b/>
            <sz val="8"/>
            <rFont val="Tahoma"/>
            <family val="0"/>
          </rPr>
          <t>Ofir: 7000 RWF/650 X495=5,277CFA</t>
        </r>
        <r>
          <rPr>
            <sz val="8"/>
            <rFont val="Tahoma"/>
            <family val="0"/>
          </rPr>
          <t xml:space="preserve">
</t>
        </r>
      </text>
    </comment>
    <comment ref="B2191" authorId="8">
      <text>
        <r>
          <rPr>
            <b/>
            <sz val="8"/>
            <rFont val="Tahoma"/>
            <family val="0"/>
          </rPr>
          <t xml:space="preserve">Ofir: 23 Euro x 656=15,088cfa
</t>
        </r>
        <r>
          <rPr>
            <sz val="8"/>
            <rFont val="Tahoma"/>
            <family val="0"/>
          </rPr>
          <t xml:space="preserve">
</t>
        </r>
      </text>
    </comment>
    <comment ref="C2530" authorId="0">
      <text>
        <r>
          <rPr>
            <b/>
            <sz val="8"/>
            <rFont val="Tahoma"/>
            <family val="0"/>
          </rPr>
          <t>ofir: CITES</t>
        </r>
        <r>
          <rPr>
            <sz val="8"/>
            <rFont val="Tahoma"/>
            <family val="0"/>
          </rPr>
          <t xml:space="preserve">
</t>
        </r>
      </text>
    </comment>
    <comment ref="C2531" authorId="0">
      <text>
        <r>
          <rPr>
            <b/>
            <sz val="8"/>
            <rFont val="Tahoma"/>
            <family val="0"/>
          </rPr>
          <t>Arrey: CITES</t>
        </r>
        <r>
          <rPr>
            <sz val="8"/>
            <rFont val="Tahoma"/>
            <family val="0"/>
          </rPr>
          <t xml:space="preserve">
</t>
        </r>
      </text>
    </comment>
    <comment ref="B2532" authorId="8">
      <text>
        <r>
          <rPr>
            <b/>
            <sz val="8"/>
            <rFont val="Tahoma"/>
            <family val="0"/>
          </rPr>
          <t>Ofir: 10 Euro x 656=6,560cfa</t>
        </r>
        <r>
          <rPr>
            <sz val="8"/>
            <rFont val="Tahoma"/>
            <family val="0"/>
          </rPr>
          <t xml:space="preserve">
</t>
        </r>
      </text>
    </comment>
    <comment ref="B2533" authorId="8">
      <text>
        <r>
          <rPr>
            <b/>
            <sz val="8"/>
            <rFont val="Tahoma"/>
            <family val="0"/>
          </rPr>
          <t>Ofir: 60Euro x 656=39,360cfa</t>
        </r>
        <r>
          <rPr>
            <sz val="8"/>
            <rFont val="Tahoma"/>
            <family val="0"/>
          </rPr>
          <t xml:space="preserve">
</t>
        </r>
      </text>
    </comment>
    <comment ref="B2534" authorId="8">
      <text>
        <r>
          <rPr>
            <b/>
            <sz val="8"/>
            <rFont val="Tahoma"/>
            <family val="0"/>
          </rPr>
          <t>Ofir: 10 Euro x 656=6,560cfa</t>
        </r>
        <r>
          <rPr>
            <sz val="8"/>
            <rFont val="Tahoma"/>
            <family val="0"/>
          </rPr>
          <t xml:space="preserve">
</t>
        </r>
      </text>
    </comment>
    <comment ref="C2534" authorId="8">
      <text>
        <r>
          <rPr>
            <b/>
            <sz val="8"/>
            <rFont val="Tahoma"/>
            <family val="0"/>
          </rPr>
          <t>Ofir: no receipt</t>
        </r>
        <r>
          <rPr>
            <sz val="8"/>
            <rFont val="Tahoma"/>
            <family val="0"/>
          </rPr>
          <t xml:space="preserve">
</t>
        </r>
      </text>
    </comment>
    <comment ref="B2535" authorId="8">
      <text>
        <r>
          <rPr>
            <b/>
            <sz val="8"/>
            <rFont val="Tahoma"/>
            <family val="0"/>
          </rPr>
          <t>Ofir: 10 Euro x 656=6,560cfa</t>
        </r>
        <r>
          <rPr>
            <sz val="8"/>
            <rFont val="Tahoma"/>
            <family val="0"/>
          </rPr>
          <t xml:space="preserve">
</t>
        </r>
      </text>
    </comment>
    <comment ref="C2535" authorId="8">
      <text>
        <r>
          <rPr>
            <b/>
            <sz val="8"/>
            <rFont val="Tahoma"/>
            <family val="0"/>
          </rPr>
          <t>Ofir: no receipt</t>
        </r>
        <r>
          <rPr>
            <sz val="8"/>
            <rFont val="Tahoma"/>
            <family val="0"/>
          </rPr>
          <t xml:space="preserve">
</t>
        </r>
      </text>
    </comment>
    <comment ref="C2539" authorId="0">
      <text>
        <r>
          <rPr>
            <b/>
            <sz val="8"/>
            <rFont val="Tahoma"/>
            <family val="0"/>
          </rPr>
          <t>Arrey: Air ticket of the Director from Yaounde to Brussels to Thailand and back to Yaounde for CITES Meeting.</t>
        </r>
        <r>
          <rPr>
            <sz val="8"/>
            <rFont val="Tahoma"/>
            <family val="0"/>
          </rPr>
          <t xml:space="preserve">
</t>
        </r>
      </text>
    </comment>
    <comment ref="C2540" authorId="0">
      <text>
        <r>
          <rPr>
            <b/>
            <sz val="8"/>
            <rFont val="Tahoma"/>
            <family val="0"/>
          </rPr>
          <t>Arrey: Visa fees for exit and entry visa for the Director for CITES in Bangkok</t>
        </r>
        <r>
          <rPr>
            <sz val="8"/>
            <rFont val="Tahoma"/>
            <family val="0"/>
          </rPr>
          <t xml:space="preserve">
</t>
        </r>
      </text>
    </comment>
    <comment ref="C2545" authorId="8">
      <text>
        <r>
          <rPr>
            <b/>
            <sz val="8"/>
            <rFont val="Tahoma"/>
            <family val="0"/>
          </rPr>
          <t>Ofir: to airport</t>
        </r>
        <r>
          <rPr>
            <sz val="8"/>
            <rFont val="Tahoma"/>
            <family val="0"/>
          </rPr>
          <t xml:space="preserve">
</t>
        </r>
      </text>
    </comment>
    <comment ref="B2546" authorId="8">
      <text>
        <r>
          <rPr>
            <b/>
            <sz val="8"/>
            <rFont val="Tahoma"/>
            <family val="0"/>
          </rPr>
          <t>Ofir: 4Euro x 656=2,624cfa</t>
        </r>
        <r>
          <rPr>
            <sz val="8"/>
            <rFont val="Tahoma"/>
            <family val="0"/>
          </rPr>
          <t xml:space="preserve">
</t>
        </r>
      </text>
    </comment>
    <comment ref="B2547" authorId="8">
      <text>
        <r>
          <rPr>
            <b/>
            <sz val="8"/>
            <rFont val="Tahoma"/>
            <family val="0"/>
          </rPr>
          <t>Ofir: 4Euro x 656=2,624cfa</t>
        </r>
        <r>
          <rPr>
            <sz val="8"/>
            <rFont val="Tahoma"/>
            <family val="0"/>
          </rPr>
          <t xml:space="preserve">
</t>
        </r>
      </text>
    </comment>
    <comment ref="B2548" authorId="8">
      <text>
        <r>
          <rPr>
            <b/>
            <sz val="8"/>
            <rFont val="Tahoma"/>
            <family val="0"/>
          </rPr>
          <t>Ofir: 2.5Euro x 656=1,640cfa</t>
        </r>
        <r>
          <rPr>
            <sz val="8"/>
            <rFont val="Tahoma"/>
            <family val="0"/>
          </rPr>
          <t xml:space="preserve">
</t>
        </r>
      </text>
    </comment>
    <comment ref="B2552" authorId="8">
      <text>
        <r>
          <rPr>
            <b/>
            <sz val="8"/>
            <rFont val="Tahoma"/>
            <family val="0"/>
          </rPr>
          <t>Ofir: 48Euro x 656=31,488cfa</t>
        </r>
        <r>
          <rPr>
            <sz val="8"/>
            <rFont val="Tahoma"/>
            <family val="0"/>
          </rPr>
          <t xml:space="preserve">
</t>
        </r>
      </text>
    </comment>
    <comment ref="B2553" authorId="8">
      <text>
        <r>
          <rPr>
            <b/>
            <sz val="8"/>
            <rFont val="Tahoma"/>
            <family val="0"/>
          </rPr>
          <t>Ofir: 48Euro x 656=31,488cfa</t>
        </r>
        <r>
          <rPr>
            <sz val="8"/>
            <rFont val="Tahoma"/>
            <family val="0"/>
          </rPr>
          <t xml:space="preserve">
</t>
        </r>
      </text>
    </comment>
    <comment ref="B2554" authorId="8">
      <text>
        <r>
          <rPr>
            <b/>
            <sz val="8"/>
            <rFont val="Tahoma"/>
            <family val="0"/>
          </rPr>
          <t>Ofir: 47Euro x 656=30,832cfa</t>
        </r>
        <r>
          <rPr>
            <sz val="8"/>
            <rFont val="Tahoma"/>
            <family val="0"/>
          </rPr>
          <t xml:space="preserve">
</t>
        </r>
      </text>
    </comment>
    <comment ref="B2558" authorId="8">
      <text>
        <r>
          <rPr>
            <b/>
            <sz val="8"/>
            <rFont val="Tahoma"/>
            <family val="0"/>
          </rPr>
          <t>Ofir: 15 Euro x 656=9,840cfa</t>
        </r>
        <r>
          <rPr>
            <sz val="8"/>
            <rFont val="Tahoma"/>
            <family val="0"/>
          </rPr>
          <t xml:space="preserve">
</t>
        </r>
      </text>
    </comment>
    <comment ref="B2559" authorId="8">
      <text>
        <r>
          <rPr>
            <b/>
            <sz val="8"/>
            <rFont val="Tahoma"/>
            <family val="0"/>
          </rPr>
          <t>Ofir: 15 Euro x 656=9,840cfa</t>
        </r>
        <r>
          <rPr>
            <sz val="8"/>
            <rFont val="Tahoma"/>
            <family val="0"/>
          </rPr>
          <t xml:space="preserve">
</t>
        </r>
      </text>
    </comment>
    <comment ref="B2560" authorId="8">
      <text>
        <r>
          <rPr>
            <b/>
            <sz val="8"/>
            <rFont val="Tahoma"/>
            <family val="0"/>
          </rPr>
          <t>Ofir: 15 Euro x 656=9,840cfa</t>
        </r>
        <r>
          <rPr>
            <sz val="8"/>
            <rFont val="Tahoma"/>
            <family val="0"/>
          </rPr>
          <t xml:space="preserve">
</t>
        </r>
      </text>
    </comment>
    <comment ref="C2586" authorId="0">
      <text>
        <r>
          <rPr>
            <b/>
            <sz val="8"/>
            <rFont val="Tahoma"/>
            <family val="0"/>
          </rPr>
          <t>cyn: Internet credit for internet connection in the absence or during slow internet connections in office and out of office for LAGA works.</t>
        </r>
        <r>
          <rPr>
            <sz val="8"/>
            <rFont val="Tahoma"/>
            <family val="0"/>
          </rPr>
          <t xml:space="preserve">
</t>
        </r>
      </text>
    </comment>
    <comment ref="C2606" authorId="12">
      <text>
        <r>
          <rPr>
            <b/>
            <sz val="9"/>
            <rFont val="Tahoma"/>
            <family val="2"/>
          </rPr>
          <t>CHUCK:</t>
        </r>
        <r>
          <rPr>
            <sz val="9"/>
            <rFont val="Tahoma"/>
            <family val="2"/>
          </rPr>
          <t xml:space="preserve">
taxi to bank and back</t>
        </r>
      </text>
    </comment>
    <comment ref="C2621" authorId="12">
      <text>
        <r>
          <rPr>
            <b/>
            <sz val="9"/>
            <rFont val="Tahoma"/>
            <family val="0"/>
          </rPr>
          <t>CHUCK:</t>
        </r>
        <r>
          <rPr>
            <sz val="9"/>
            <rFont val="Tahoma"/>
            <family val="0"/>
          </rPr>
          <t xml:space="preserve">
from home to mont febe hotel</t>
        </r>
      </text>
    </comment>
    <comment ref="C2622" authorId="12">
      <text>
        <r>
          <rPr>
            <b/>
            <sz val="9"/>
            <rFont val="Tahoma"/>
            <family val="0"/>
          </rPr>
          <t>CHUCK:</t>
        </r>
        <r>
          <rPr>
            <sz val="9"/>
            <rFont val="Tahoma"/>
            <family val="0"/>
          </rPr>
          <t xml:space="preserve">
taxi from bank to office</t>
        </r>
      </text>
    </comment>
    <comment ref="C1464" authorId="0">
      <text>
        <r>
          <rPr>
            <b/>
            <sz val="8"/>
            <rFont val="Tahoma"/>
            <family val="0"/>
          </rPr>
          <t>i26: Bonus for completion of Annual report</t>
        </r>
      </text>
    </comment>
    <comment ref="C1517" authorId="0">
      <text>
        <r>
          <rPr>
            <b/>
            <sz val="8"/>
            <rFont val="Tahoma"/>
            <family val="0"/>
          </rPr>
          <t>i45: Yaounde ivory operation bonus.</t>
        </r>
        <r>
          <rPr>
            <sz val="8"/>
            <rFont val="Tahoma"/>
            <family val="0"/>
          </rPr>
          <t xml:space="preserve">
</t>
        </r>
      </text>
    </comment>
    <comment ref="C1478" authorId="0">
      <text>
        <r>
          <rPr>
            <b/>
            <sz val="8"/>
            <rFont val="Tahoma"/>
            <family val="0"/>
          </rPr>
          <t>i45: Yaounde ivory operations.</t>
        </r>
        <r>
          <rPr>
            <sz val="8"/>
            <rFont val="Tahoma"/>
            <family val="0"/>
          </rPr>
          <t xml:space="preserve">
</t>
        </r>
      </text>
    </comment>
    <comment ref="C1498" authorId="1">
      <text>
        <r>
          <rPr>
            <b/>
            <sz val="9"/>
            <rFont val="Tahoma"/>
            <family val="2"/>
          </rPr>
          <t>Alain: Bonus to IP2 Jamouh for assisting in   ivory operation in Yaounde.</t>
        </r>
        <r>
          <rPr>
            <sz val="9"/>
            <rFont val="Tahoma"/>
            <family val="2"/>
          </rPr>
          <t xml:space="preserve">
</t>
        </r>
      </text>
    </comment>
    <comment ref="C1499" authorId="1">
      <text>
        <r>
          <rPr>
            <b/>
            <sz val="9"/>
            <rFont val="Tahoma"/>
            <family val="2"/>
          </rPr>
          <t>Alain: Bonus to Gpx tyieyep for assisting in   ivory operation in Yaounde.</t>
        </r>
        <r>
          <rPr>
            <sz val="9"/>
            <rFont val="Tahoma"/>
            <family val="2"/>
          </rPr>
          <t xml:space="preserve">
</t>
        </r>
      </text>
    </comment>
    <comment ref="C1500" authorId="1">
      <text>
        <r>
          <rPr>
            <b/>
            <sz val="9"/>
            <rFont val="Tahoma"/>
            <family val="2"/>
          </rPr>
          <t>Alain: Bonus to GPxp Sunda for assisting in   ivory operation in Yaounde.</t>
        </r>
        <r>
          <rPr>
            <sz val="9"/>
            <rFont val="Tahoma"/>
            <family val="2"/>
          </rPr>
          <t xml:space="preserve">
</t>
        </r>
      </text>
    </comment>
    <comment ref="C1501" authorId="1">
      <text>
        <r>
          <rPr>
            <b/>
            <sz val="9"/>
            <rFont val="Tahoma"/>
            <family val="2"/>
          </rPr>
          <t>Alain: Bonus to niasse for assisting in   ivory operation in Yaounde.</t>
        </r>
        <r>
          <rPr>
            <sz val="9"/>
            <rFont val="Tahoma"/>
            <family val="2"/>
          </rPr>
          <t xml:space="preserve">
</t>
        </r>
      </text>
    </comment>
    <comment ref="C2215" authorId="0">
      <text>
        <r>
          <rPr>
            <b/>
            <sz val="8"/>
            <rFont val="Tahoma"/>
            <family val="0"/>
          </rPr>
          <t>emeline: called S. Africa</t>
        </r>
        <r>
          <rPr>
            <sz val="8"/>
            <rFont val="Tahoma"/>
            <family val="0"/>
          </rPr>
          <t xml:space="preserve">
</t>
        </r>
      </text>
    </comment>
    <comment ref="C1620" authorId="0">
      <text>
        <r>
          <rPr>
            <b/>
            <sz val="8"/>
            <rFont val="Tahoma"/>
            <family val="0"/>
          </rPr>
          <t>aime: By clando</t>
        </r>
        <r>
          <rPr>
            <sz val="8"/>
            <rFont val="Tahoma"/>
            <family val="0"/>
          </rPr>
          <t xml:space="preserve">
</t>
        </r>
      </text>
    </comment>
    <comment ref="C1621" authorId="0">
      <text>
        <r>
          <rPr>
            <b/>
            <sz val="8"/>
            <rFont val="Tahoma"/>
            <family val="0"/>
          </rPr>
          <t>aime: By clando</t>
        </r>
        <r>
          <rPr>
            <sz val="8"/>
            <rFont val="Tahoma"/>
            <family val="0"/>
          </rPr>
          <t xml:space="preserve">
</t>
        </r>
      </text>
    </comment>
    <comment ref="C1630" authorId="0">
      <text>
        <r>
          <rPr>
            <b/>
            <sz val="8"/>
            <rFont val="Tahoma"/>
            <family val="0"/>
          </rPr>
          <t>Alain: by clando</t>
        </r>
        <r>
          <rPr>
            <sz val="8"/>
            <rFont val="Tahoma"/>
            <family val="0"/>
          </rPr>
          <t xml:space="preserve">
</t>
        </r>
      </text>
    </comment>
    <comment ref="C1631" authorId="0">
      <text>
        <r>
          <rPr>
            <b/>
            <sz val="8"/>
            <rFont val="Tahoma"/>
            <family val="0"/>
          </rPr>
          <t>Alain: by clando</t>
        </r>
        <r>
          <rPr>
            <sz val="8"/>
            <rFont val="Tahoma"/>
            <family val="0"/>
          </rPr>
          <t xml:space="preserve">
</t>
        </r>
      </text>
    </comment>
    <comment ref="C1634" authorId="0">
      <text>
        <r>
          <rPr>
            <b/>
            <sz val="8"/>
            <rFont val="Tahoma"/>
            <family val="0"/>
          </rPr>
          <t>Alain: by clando</t>
        </r>
        <r>
          <rPr>
            <sz val="8"/>
            <rFont val="Tahoma"/>
            <family val="0"/>
          </rPr>
          <t xml:space="preserve">
</t>
        </r>
      </text>
    </comment>
    <comment ref="C1635" authorId="0">
      <text>
        <r>
          <rPr>
            <b/>
            <sz val="8"/>
            <rFont val="Tahoma"/>
            <family val="0"/>
          </rPr>
          <t>Alain: by clando</t>
        </r>
        <r>
          <rPr>
            <sz val="8"/>
            <rFont val="Tahoma"/>
            <family val="0"/>
          </rPr>
          <t xml:space="preserve">
</t>
        </r>
      </text>
    </comment>
    <comment ref="C1654" authorId="0">
      <text>
        <r>
          <rPr>
            <b/>
            <sz val="8"/>
            <rFont val="Tahoma"/>
            <family val="0"/>
          </rPr>
          <t>carine: By clando</t>
        </r>
        <r>
          <rPr>
            <sz val="8"/>
            <rFont val="Tahoma"/>
            <family val="0"/>
          </rPr>
          <t xml:space="preserve">
</t>
        </r>
      </text>
    </comment>
    <comment ref="C1655" authorId="0">
      <text>
        <r>
          <rPr>
            <b/>
            <sz val="8"/>
            <rFont val="Tahoma"/>
            <family val="0"/>
          </rPr>
          <t>carine: By clando</t>
        </r>
        <r>
          <rPr>
            <sz val="8"/>
            <rFont val="Tahoma"/>
            <family val="0"/>
          </rPr>
          <t xml:space="preserve">
</t>
        </r>
      </text>
    </comment>
    <comment ref="C1656" authorId="0">
      <text>
        <r>
          <rPr>
            <b/>
            <sz val="8"/>
            <rFont val="Tahoma"/>
            <family val="0"/>
          </rPr>
          <t>carine: By clando</t>
        </r>
        <r>
          <rPr>
            <sz val="8"/>
            <rFont val="Tahoma"/>
            <family val="0"/>
          </rPr>
          <t xml:space="preserve">
</t>
        </r>
      </text>
    </comment>
    <comment ref="C2246" authorId="8">
      <text>
        <r>
          <rPr>
            <b/>
            <sz val="8"/>
            <rFont val="Tahoma"/>
            <family val="0"/>
          </rPr>
          <t>ofir: phone transfer</t>
        </r>
        <r>
          <rPr>
            <sz val="8"/>
            <rFont val="Tahoma"/>
            <family val="0"/>
          </rPr>
          <t xml:space="preserve">
</t>
        </r>
      </text>
    </comment>
    <comment ref="C2245" authorId="0">
      <text>
        <r>
          <rPr>
            <b/>
            <sz val="8"/>
            <rFont val="Tahoma"/>
            <family val="0"/>
          </rPr>
          <t>arrey: called ofir in Togo.</t>
        </r>
        <r>
          <rPr>
            <sz val="8"/>
            <rFont val="Tahoma"/>
            <family val="0"/>
          </rPr>
          <t xml:space="preserve">
</t>
        </r>
      </text>
    </comment>
    <comment ref="C2250" authorId="8">
      <text>
        <r>
          <rPr>
            <b/>
            <sz val="8"/>
            <rFont val="Tahoma"/>
            <family val="0"/>
          </rPr>
          <t>Ofir: for Julian</t>
        </r>
        <r>
          <rPr>
            <sz val="8"/>
            <rFont val="Tahoma"/>
            <family val="0"/>
          </rPr>
          <t xml:space="preserve">
no receipt was issued</t>
        </r>
      </text>
    </comment>
    <comment ref="C2259" authorId="8">
      <text>
        <r>
          <rPr>
            <sz val="8"/>
            <rFont val="Tahoma"/>
            <family val="0"/>
          </rPr>
          <t xml:space="preserve">ofir: taxi from airport
</t>
        </r>
      </text>
    </comment>
    <comment ref="B2280" authorId="8">
      <text>
        <r>
          <rPr>
            <b/>
            <sz val="8"/>
            <rFont val="Tahoma"/>
            <family val="0"/>
          </rPr>
          <t>Julian: $75 x 410=30,750cfa</t>
        </r>
        <r>
          <rPr>
            <sz val="8"/>
            <rFont val="Tahoma"/>
            <family val="0"/>
          </rPr>
          <t xml:space="preserve">
</t>
        </r>
      </text>
    </comment>
    <comment ref="C2280" authorId="8">
      <text>
        <r>
          <rPr>
            <b/>
            <sz val="8"/>
            <rFont val="Tahoma"/>
            <family val="0"/>
          </rPr>
          <t>Ofir: for Julian</t>
        </r>
        <r>
          <rPr>
            <sz val="8"/>
            <rFont val="Tahoma"/>
            <family val="0"/>
          </rPr>
          <t xml:space="preserve">
</t>
        </r>
      </text>
    </comment>
    <comment ref="C2285" authorId="8">
      <text>
        <r>
          <rPr>
            <b/>
            <sz val="8"/>
            <rFont val="Tahoma"/>
            <family val="0"/>
          </rPr>
          <t>SIRRI:</t>
        </r>
        <r>
          <rPr>
            <sz val="8"/>
            <rFont val="Tahoma"/>
            <family val="0"/>
          </rPr>
          <t xml:space="preserve">
from Cameroon cfa to Togo cfa</t>
        </r>
      </text>
    </comment>
    <comment ref="C2252" authorId="0">
      <text>
        <r>
          <rPr>
            <b/>
            <sz val="8"/>
            <rFont val="Tahoma"/>
            <family val="0"/>
          </rPr>
          <t>Arrey: penalty flight change from Conakry to lome.</t>
        </r>
        <r>
          <rPr>
            <sz val="8"/>
            <rFont val="Tahoma"/>
            <family val="0"/>
          </rPr>
          <t xml:space="preserve">
</t>
        </r>
      </text>
    </comment>
    <comment ref="C2466" authorId="11">
      <text>
        <r>
          <rPr>
            <b/>
            <sz val="9"/>
            <rFont val="Tahoma"/>
            <family val="2"/>
          </rPr>
          <t>Sone:</t>
        </r>
        <r>
          <rPr>
            <sz val="9"/>
            <rFont val="Tahoma"/>
            <family val="2"/>
          </rPr>
          <t xml:space="preserve">
For trip to Gabon</t>
        </r>
      </text>
    </comment>
    <comment ref="C2427" authorId="0">
      <text>
        <r>
          <rPr>
            <b/>
            <sz val="8"/>
            <rFont val="Tahoma"/>
            <family val="0"/>
          </rPr>
          <t>i26: Air ticket from Douala to Libreville and back to Douala.</t>
        </r>
        <r>
          <rPr>
            <sz val="8"/>
            <rFont val="Tahoma"/>
            <family val="0"/>
          </rPr>
          <t xml:space="preserve">
</t>
        </r>
      </text>
    </comment>
    <comment ref="C2437" authorId="11">
      <text>
        <r>
          <rPr>
            <b/>
            <sz val="9"/>
            <rFont val="Tahoma"/>
            <family val="2"/>
          </rPr>
          <t>Special Taxi - Douala Airport</t>
        </r>
      </text>
    </comment>
    <comment ref="C2438" authorId="11">
      <text>
        <r>
          <rPr>
            <b/>
            <sz val="9"/>
            <rFont val="Tahoma"/>
            <family val="2"/>
          </rPr>
          <t>Special Taxi - Airport Libreville</t>
        </r>
      </text>
    </comment>
    <comment ref="C2439" authorId="11">
      <text>
        <r>
          <rPr>
            <b/>
            <sz val="9"/>
            <rFont val="Tahoma"/>
            <family val="2"/>
          </rPr>
          <t>Budgeted local taxi in Libreville was underestimated at 3,000, taxi fare there is extremely high</t>
        </r>
      </text>
    </comment>
    <comment ref="C2443" authorId="11">
      <text>
        <r>
          <rPr>
            <b/>
            <sz val="9"/>
            <rFont val="Tahoma"/>
            <family val="2"/>
          </rPr>
          <t>Airport taxi - Libreville</t>
        </r>
      </text>
    </comment>
    <comment ref="C2444" authorId="11">
      <text>
        <r>
          <rPr>
            <b/>
            <sz val="9"/>
            <rFont val="Tahoma"/>
            <family val="2"/>
          </rPr>
          <t>Airport taxi - Douala</t>
        </r>
      </text>
    </comment>
    <comment ref="C2449" authorId="11">
      <text>
        <r>
          <rPr>
            <b/>
            <sz val="9"/>
            <rFont val="Tahoma"/>
            <family val="2"/>
          </rPr>
          <t>Budgeted estimate for lodging was also underestimated, no lodging on 12/2 because I spent the night at Luc's place</t>
        </r>
      </text>
    </comment>
    <comment ref="C2452" authorId="11">
      <text>
        <r>
          <rPr>
            <b/>
            <sz val="9"/>
            <rFont val="Tahoma"/>
            <family val="2"/>
          </rPr>
          <t>There are no rooms for 7000 Frs. at Hotel Mbanya, call to find out instead of merely reducing it.</t>
        </r>
      </text>
    </comment>
    <comment ref="F1899" authorId="7">
      <text>
        <r>
          <rPr>
            <b/>
            <sz val="9"/>
            <rFont val="Tahoma"/>
            <family val="2"/>
          </rPr>
          <t>Djimi: Transport and logistics from Yaoundé to Douala for Minfof vs. parrot dealer case</t>
        </r>
      </text>
    </comment>
    <comment ref="F1917" authorId="7">
      <text>
        <r>
          <rPr>
            <b/>
            <sz val="9"/>
            <rFont val="Tahoma"/>
            <family val="2"/>
          </rPr>
          <t>Djimi: Transport and logistics from Yaoundé to Douala for Minfof vs. parrot dealer case</t>
        </r>
      </text>
    </comment>
    <comment ref="F1918" authorId="7">
      <text>
        <r>
          <rPr>
            <b/>
            <sz val="9"/>
            <rFont val="Tahoma"/>
            <family val="2"/>
          </rPr>
          <t>Djimi: Transport and logistics from Yaoundé to Douala for Minfof vs. parrot dealer case</t>
        </r>
      </text>
    </comment>
    <comment ref="F1935" authorId="7">
      <text>
        <r>
          <rPr>
            <b/>
            <sz val="9"/>
            <rFont val="Tahoma"/>
            <family val="2"/>
          </rPr>
          <t>Djimi: Transport and logistics from Yaoundé to Douala for Minfof vs. parrot dealer case</t>
        </r>
      </text>
    </comment>
    <comment ref="F1950" authorId="7">
      <text>
        <r>
          <rPr>
            <b/>
            <sz val="9"/>
            <rFont val="Tahoma"/>
            <family val="2"/>
          </rPr>
          <t>Djimi: Transport and logistics from Yaoundé to Douala for Minfof vs. parrot dealer case</t>
        </r>
      </text>
    </comment>
    <comment ref="F1951" authorId="7">
      <text>
        <r>
          <rPr>
            <b/>
            <sz val="9"/>
            <rFont val="Tahoma"/>
            <family val="2"/>
          </rPr>
          <t>Djimi: Transport and logistics from Yaoundé to Douala for Minfof vs. parrot dealer case</t>
        </r>
      </text>
    </comment>
    <comment ref="C2564" authorId="0">
      <text>
        <r>
          <rPr>
            <b/>
            <sz val="8"/>
            <rFont val="Tahoma"/>
            <family val="0"/>
          </rPr>
          <t>Ofir: parceling of the Director's luggage at the air port from CITES meeting.</t>
        </r>
        <r>
          <rPr>
            <sz val="8"/>
            <rFont val="Tahoma"/>
            <family val="0"/>
          </rPr>
          <t xml:space="preserve">
</t>
        </r>
      </text>
    </comment>
    <comment ref="F2418" authorId="0">
      <text>
        <r>
          <rPr>
            <b/>
            <sz val="8"/>
            <rFont val="Tahoma"/>
            <family val="0"/>
          </rPr>
          <t>i26: credit was transfered from call box.</t>
        </r>
        <r>
          <rPr>
            <sz val="8"/>
            <rFont val="Tahoma"/>
            <family val="0"/>
          </rPr>
          <t xml:space="preserve">
</t>
        </r>
      </text>
    </comment>
    <comment ref="F2419" authorId="0">
      <text>
        <r>
          <rPr>
            <b/>
            <sz val="8"/>
            <rFont val="Tahoma"/>
            <family val="0"/>
          </rPr>
          <t>i26: credit was transfered from call box.</t>
        </r>
        <r>
          <rPr>
            <sz val="8"/>
            <rFont val="Tahoma"/>
            <family val="0"/>
          </rPr>
          <t xml:space="preserve">
</t>
        </r>
      </text>
    </comment>
    <comment ref="F2420" authorId="0">
      <text>
        <r>
          <rPr>
            <b/>
            <sz val="8"/>
            <rFont val="Tahoma"/>
            <family val="0"/>
          </rPr>
          <t>i26: credit was transfered from call box.</t>
        </r>
        <r>
          <rPr>
            <sz val="8"/>
            <rFont val="Tahoma"/>
            <family val="0"/>
          </rPr>
          <t xml:space="preserve">
</t>
        </r>
      </text>
    </comment>
    <comment ref="F2421" authorId="0">
      <text>
        <r>
          <rPr>
            <b/>
            <sz val="8"/>
            <rFont val="Tahoma"/>
            <family val="0"/>
          </rPr>
          <t>i26: credit was transfered from call box.</t>
        </r>
        <r>
          <rPr>
            <sz val="8"/>
            <rFont val="Tahoma"/>
            <family val="0"/>
          </rPr>
          <t xml:space="preserve">
</t>
        </r>
      </text>
    </comment>
    <comment ref="F2422" authorId="0">
      <text>
        <r>
          <rPr>
            <b/>
            <sz val="8"/>
            <rFont val="Tahoma"/>
            <family val="0"/>
          </rPr>
          <t>i26: credit was transfered from call box.</t>
        </r>
        <r>
          <rPr>
            <sz val="8"/>
            <rFont val="Tahoma"/>
            <family val="0"/>
          </rPr>
          <t xml:space="preserve">
</t>
        </r>
      </text>
    </comment>
    <comment ref="C2191" authorId="0">
      <text>
        <r>
          <rPr>
            <b/>
            <sz val="8"/>
            <rFont val="Tahoma"/>
            <family val="0"/>
          </rPr>
          <t>LAGA:</t>
        </r>
        <r>
          <rPr>
            <sz val="8"/>
            <rFont val="Tahoma"/>
            <family val="0"/>
          </rPr>
          <t xml:space="preserve">
used for LAGA activism</t>
        </r>
      </text>
    </comment>
    <comment ref="C2467" authorId="11">
      <text>
        <r>
          <rPr>
            <b/>
            <sz val="9"/>
            <rFont val="Tahoma"/>
            <family val="2"/>
          </rPr>
          <t>Sone:</t>
        </r>
        <r>
          <rPr>
            <sz val="9"/>
            <rFont val="Tahoma"/>
            <family val="2"/>
          </rPr>
          <t xml:space="preserve">
yellow fever vaccine for trip to Gabon</t>
        </r>
      </text>
    </comment>
    <comment ref="C1991" authorId="8">
      <text>
        <r>
          <rPr>
            <b/>
            <sz val="8"/>
            <rFont val="Tahoma"/>
            <family val="0"/>
          </rPr>
          <t>user: yaounde  2nd  op bonus</t>
        </r>
      </text>
    </comment>
    <comment ref="C2153" authorId="9">
      <text>
        <r>
          <rPr>
            <b/>
            <sz val="8"/>
            <rFont val="Tahoma"/>
            <family val="0"/>
          </rPr>
          <t>eric: bonus given to Moki Edwin, CRTV journalist and reporter on South African Broadcast Coperation(SABC) regarding the broadcast of Ofir's interview concerning the massacre of over 200 elephants in Bouba Ndjida in 2012.</t>
        </r>
        <r>
          <rPr>
            <sz val="8"/>
            <rFont val="Tahoma"/>
            <family val="0"/>
          </rPr>
          <t xml:space="preserve">
</t>
        </r>
      </text>
    </comment>
    <comment ref="C2812" authorId="0">
      <text>
        <r>
          <rPr>
            <b/>
            <sz val="8"/>
            <rFont val="Tahoma"/>
            <family val="0"/>
          </rPr>
          <t>Arrey: Night watch from the 17th to the 19th feb. and 1 day watch 17th during the Director trip to Togo and guinea for LAGA replication</t>
        </r>
        <r>
          <rPr>
            <sz val="8"/>
            <rFont val="Tahoma"/>
            <family val="0"/>
          </rPr>
          <t xml:space="preserve">
</t>
        </r>
      </text>
    </comment>
    <comment ref="C2813" authorId="0">
      <text>
        <r>
          <rPr>
            <b/>
            <sz val="8"/>
            <rFont val="Tahoma"/>
            <family val="0"/>
          </rPr>
          <t>Arrey: night watch from the 29/01 to 04/2 7 nights and two days 2 and 3rd/ 2 total 9 days x 5000 = 45000 fcfa
during the directors journey to Togo.</t>
        </r>
        <r>
          <rPr>
            <sz val="8"/>
            <rFont val="Tahoma"/>
            <family val="0"/>
          </rPr>
          <t xml:space="preserve">
</t>
        </r>
      </text>
    </comment>
    <comment ref="C2814" authorId="0">
      <text>
        <r>
          <rPr>
            <b/>
            <sz val="8"/>
            <rFont val="Tahoma"/>
            <family val="0"/>
          </rPr>
          <t>Arrey: repairs fees for office door.</t>
        </r>
        <r>
          <rPr>
            <sz val="8"/>
            <rFont val="Tahoma"/>
            <family val="0"/>
          </rPr>
          <t xml:space="preserve">
</t>
        </r>
      </text>
    </comment>
    <comment ref="C2815" authorId="0">
      <text>
        <r>
          <rPr>
            <b/>
            <sz val="8"/>
            <rFont val="Tahoma"/>
            <family val="0"/>
          </rPr>
          <t>Arrey: Night watch from the 4th to the 5th feb. during the Director trip to Togo and guinea for LAGA replication</t>
        </r>
        <r>
          <rPr>
            <sz val="8"/>
            <rFont val="Tahoma"/>
            <family val="0"/>
          </rPr>
          <t xml:space="preserve">
</t>
        </r>
      </text>
    </comment>
    <comment ref="C2816" authorId="0">
      <text>
        <r>
          <rPr>
            <b/>
            <sz val="8"/>
            <rFont val="Tahoma"/>
            <family val="0"/>
          </rPr>
          <t>Arrey: for office Zink gouter repairs to direct water passage from Zink during rain fall.</t>
        </r>
        <r>
          <rPr>
            <sz val="8"/>
            <rFont val="Tahoma"/>
            <family val="0"/>
          </rPr>
          <t xml:space="preserve">
</t>
        </r>
      </text>
    </comment>
    <comment ref="C2817" authorId="0">
      <text>
        <r>
          <rPr>
            <b/>
            <sz val="8"/>
            <rFont val="Tahoma"/>
            <family val="0"/>
          </rPr>
          <t>Arrey: for office Zink gouter repairs to direct water passage from Zink during rain fall.</t>
        </r>
        <r>
          <rPr>
            <sz val="8"/>
            <rFont val="Tahoma"/>
            <family val="0"/>
          </rPr>
          <t xml:space="preserve">
</t>
        </r>
      </text>
    </comment>
    <comment ref="C2818" authorId="0">
      <text>
        <r>
          <rPr>
            <b/>
            <sz val="8"/>
            <rFont val="Tahoma"/>
            <family val="0"/>
          </rPr>
          <t>Arrey: for office Zink gouter repairs to direct water passage from Zink during rain fall.</t>
        </r>
        <r>
          <rPr>
            <sz val="8"/>
            <rFont val="Tahoma"/>
            <family val="0"/>
          </rPr>
          <t xml:space="preserve">
</t>
        </r>
      </text>
    </comment>
    <comment ref="C2819" authorId="0">
      <text>
        <r>
          <rPr>
            <b/>
            <sz val="8"/>
            <rFont val="Tahoma"/>
            <family val="0"/>
          </rPr>
          <t>Arrey: for office Zink gouter repairs to direct water passage from Zink during rain fall.</t>
        </r>
        <r>
          <rPr>
            <sz val="8"/>
            <rFont val="Tahoma"/>
            <family val="0"/>
          </rPr>
          <t xml:space="preserve">
</t>
        </r>
      </text>
    </comment>
    <comment ref="C2820" authorId="0">
      <text>
        <r>
          <rPr>
            <b/>
            <sz val="8"/>
            <rFont val="Tahoma"/>
            <family val="0"/>
          </rPr>
          <t>Arrey: for office Zink gouter repairs to direct water passage from Zink during rain fall.</t>
        </r>
        <r>
          <rPr>
            <sz val="8"/>
            <rFont val="Tahoma"/>
            <family val="0"/>
          </rPr>
          <t xml:space="preserve">
</t>
        </r>
      </text>
    </comment>
    <comment ref="C2821" authorId="0">
      <text>
        <r>
          <rPr>
            <b/>
            <sz val="8"/>
            <rFont val="Tahoma"/>
            <family val="0"/>
          </rPr>
          <t>Arrey: for office Zink gouter repairs to direct water passage from Zink during rain fall.</t>
        </r>
        <r>
          <rPr>
            <sz val="8"/>
            <rFont val="Tahoma"/>
            <family val="0"/>
          </rPr>
          <t xml:space="preserve">
</t>
        </r>
      </text>
    </comment>
    <comment ref="C2822" authorId="0">
      <text>
        <r>
          <rPr>
            <b/>
            <sz val="8"/>
            <rFont val="Tahoma"/>
            <family val="0"/>
          </rPr>
          <t>Arrey: for office Zink gouter repairs to direct water passage from Zink during rain fall.</t>
        </r>
        <r>
          <rPr>
            <sz val="8"/>
            <rFont val="Tahoma"/>
            <family val="0"/>
          </rPr>
          <t xml:space="preserve">
</t>
        </r>
      </text>
    </comment>
    <comment ref="C2823" authorId="0">
      <text>
        <r>
          <rPr>
            <b/>
            <sz val="8"/>
            <rFont val="Tahoma"/>
            <family val="0"/>
          </rPr>
          <t>Arrey: repairs fees for office Zink gouter repairs to direct water passage from Zink during rain fall.</t>
        </r>
        <r>
          <rPr>
            <sz val="8"/>
            <rFont val="Tahoma"/>
            <family val="0"/>
          </rPr>
          <t xml:space="preserve">
</t>
        </r>
      </text>
    </comment>
    <comment ref="C2824" authorId="0">
      <text>
        <r>
          <rPr>
            <b/>
            <sz val="8"/>
            <rFont val="Tahoma"/>
            <family val="0"/>
          </rPr>
          <t>Arrey: repairs fees for office door, change of hinges and installation of a bar behind the door for security reasons</t>
        </r>
        <r>
          <rPr>
            <sz val="8"/>
            <rFont val="Tahoma"/>
            <family val="0"/>
          </rPr>
          <t xml:space="preserve">
</t>
        </r>
      </text>
    </comment>
    <comment ref="C2825" authorId="0">
      <text>
        <r>
          <rPr>
            <b/>
            <sz val="8"/>
            <rFont val="Tahoma"/>
            <family val="0"/>
          </rPr>
          <t>Arrey: Night watch from the 19th to the 24th feb. and 1 day watch 23rd during the Director trip to Botswana</t>
        </r>
        <r>
          <rPr>
            <sz val="8"/>
            <rFont val="Tahoma"/>
            <family val="0"/>
          </rPr>
          <t xml:space="preserve">
</t>
        </r>
      </text>
    </comment>
    <comment ref="C2826" authorId="0">
      <text>
        <r>
          <rPr>
            <b/>
            <sz val="8"/>
            <rFont val="Tahoma"/>
            <family val="0"/>
          </rPr>
          <t>Arrey: stamp for LAGA after 4 signed papers caring the Directors signature and and stamp were missing.</t>
        </r>
        <r>
          <rPr>
            <sz val="8"/>
            <rFont val="Tahoma"/>
            <family val="0"/>
          </rPr>
          <t xml:space="preserve">
</t>
        </r>
      </text>
    </comment>
    <comment ref="C2827" authorId="0">
      <text>
        <r>
          <rPr>
            <b/>
            <sz val="8"/>
            <rFont val="Tahoma"/>
            <family val="0"/>
          </rPr>
          <t>Arrey: day watch on the 26th February</t>
        </r>
        <r>
          <rPr>
            <sz val="8"/>
            <rFont val="Tahoma"/>
            <family val="0"/>
          </rPr>
          <t xml:space="preserve">
</t>
        </r>
      </text>
    </comment>
    <comment ref="C2828" authorId="0">
      <text>
        <r>
          <rPr>
            <b/>
            <sz val="8"/>
            <rFont val="Tahoma"/>
            <family val="0"/>
          </rPr>
          <t>Arrey: night watch G4 security during the absence of the director to CITES meeting in Bangkok from the 27th of feb to the 28th of march.</t>
        </r>
        <r>
          <rPr>
            <sz val="8"/>
            <rFont val="Tahoma"/>
            <family val="0"/>
          </rPr>
          <t xml:space="preserve">
total of 30 days.</t>
        </r>
      </text>
    </comment>
    <comment ref="B2352" authorId="0">
      <text>
        <r>
          <rPr>
            <b/>
            <sz val="8"/>
            <rFont val="Tahoma"/>
            <family val="0"/>
          </rPr>
          <t>GALF:</t>
        </r>
        <r>
          <rPr>
            <sz val="8"/>
            <rFont val="Tahoma"/>
            <family val="0"/>
          </rPr>
          <t xml:space="preserve">
85000 /6.765= 12,565 fcfa</t>
        </r>
      </text>
    </comment>
    <comment ref="B2353" authorId="0">
      <text>
        <r>
          <rPr>
            <b/>
            <sz val="8"/>
            <rFont val="Tahoma"/>
            <family val="0"/>
          </rPr>
          <t>GALF:</t>
        </r>
        <r>
          <rPr>
            <sz val="8"/>
            <rFont val="Tahoma"/>
            <family val="0"/>
          </rPr>
          <t xml:space="preserve">
100,000 /6.765= 14,782 fcfa</t>
        </r>
      </text>
    </comment>
    <comment ref="B2365" authorId="0">
      <text>
        <r>
          <rPr>
            <b/>
            <sz val="8"/>
            <rFont val="Tahoma"/>
            <family val="0"/>
          </rPr>
          <t>GALF:</t>
        </r>
        <r>
          <rPr>
            <sz val="8"/>
            <rFont val="Tahoma"/>
            <family val="0"/>
          </rPr>
          <t xml:space="preserve">
397,000 GF /6.765= 58,685 fcfa</t>
        </r>
      </text>
    </comment>
    <comment ref="B2366" authorId="0">
      <text>
        <r>
          <rPr>
            <b/>
            <sz val="8"/>
            <rFont val="Tahoma"/>
            <family val="0"/>
          </rPr>
          <t>GALF:</t>
        </r>
        <r>
          <rPr>
            <sz val="8"/>
            <rFont val="Tahoma"/>
            <family val="0"/>
          </rPr>
          <t xml:space="preserve">
694,000 /6.7649= 102,588 fcfa</t>
        </r>
      </text>
    </comment>
    <comment ref="B2393" authorId="0">
      <text>
        <r>
          <rPr>
            <b/>
            <sz val="8"/>
            <rFont val="Tahoma"/>
            <family val="0"/>
          </rPr>
          <t>GALF:</t>
        </r>
        <r>
          <rPr>
            <sz val="8"/>
            <rFont val="Tahoma"/>
            <family val="0"/>
          </rPr>
          <t xml:space="preserve">
800000 GF /6.765= 118,257 fcfa</t>
        </r>
      </text>
    </comment>
    <comment ref="B2394" authorId="0">
      <text>
        <r>
          <rPr>
            <b/>
            <sz val="8"/>
            <rFont val="Tahoma"/>
            <family val="0"/>
          </rPr>
          <t>GALF:</t>
        </r>
        <r>
          <rPr>
            <sz val="8"/>
            <rFont val="Tahoma"/>
            <family val="0"/>
          </rPr>
          <t xml:space="preserve">
800000 GF /6.765= 118,257 fcfa</t>
        </r>
      </text>
    </comment>
    <comment ref="B2354" authorId="0">
      <text>
        <r>
          <rPr>
            <b/>
            <sz val="8"/>
            <rFont val="Tahoma"/>
            <family val="0"/>
          </rPr>
          <t>GALF:</t>
        </r>
        <r>
          <rPr>
            <sz val="8"/>
            <rFont val="Tahoma"/>
            <family val="0"/>
          </rPr>
          <t xml:space="preserve">
240,000 GF /6.765= 35,477 fcfa</t>
        </r>
      </text>
    </comment>
    <comment ref="B2355" authorId="0">
      <text>
        <r>
          <rPr>
            <b/>
            <sz val="8"/>
            <rFont val="Tahoma"/>
            <family val="0"/>
          </rPr>
          <t>GALF:</t>
        </r>
        <r>
          <rPr>
            <sz val="8"/>
            <rFont val="Tahoma"/>
            <family val="0"/>
          </rPr>
          <t xml:space="preserve">
400,000 GF /6.765= 59,129 fcfa</t>
        </r>
      </text>
    </comment>
    <comment ref="B2367" authorId="0">
      <text>
        <r>
          <rPr>
            <b/>
            <sz val="8"/>
            <rFont val="Tahoma"/>
            <family val="0"/>
          </rPr>
          <t>GALF:</t>
        </r>
        <r>
          <rPr>
            <sz val="8"/>
            <rFont val="Tahoma"/>
            <family val="0"/>
          </rPr>
          <t xml:space="preserve">
3,699,000 GF /6.765= 546,793 fcfa</t>
        </r>
      </text>
    </comment>
    <comment ref="B2368" authorId="0">
      <text>
        <r>
          <rPr>
            <b/>
            <sz val="8"/>
            <rFont val="Tahoma"/>
            <family val="0"/>
          </rPr>
          <t>GALF:</t>
        </r>
        <r>
          <rPr>
            <sz val="8"/>
            <rFont val="Tahoma"/>
            <family val="0"/>
          </rPr>
          <t xml:space="preserve">
2,199,500 GF /6.765= 325,134 fcfa</t>
        </r>
      </text>
    </comment>
    <comment ref="B2376" authorId="0">
      <text>
        <r>
          <rPr>
            <b/>
            <sz val="8"/>
            <rFont val="Tahoma"/>
            <family val="0"/>
          </rPr>
          <t>GALF:</t>
        </r>
        <r>
          <rPr>
            <sz val="8"/>
            <rFont val="Tahoma"/>
            <family val="0"/>
          </rPr>
          <t xml:space="preserve">
114,000 GF /6.765= 16,852 fcfa</t>
        </r>
      </text>
    </comment>
    <comment ref="B2377" authorId="0">
      <text>
        <r>
          <rPr>
            <b/>
            <sz val="8"/>
            <rFont val="Tahoma"/>
            <family val="0"/>
          </rPr>
          <t>GALF:</t>
        </r>
        <r>
          <rPr>
            <sz val="8"/>
            <rFont val="Tahoma"/>
            <family val="0"/>
          </rPr>
          <t xml:space="preserve">
775,000 GF /6.765= 114,562 fcfa</t>
        </r>
      </text>
    </comment>
    <comment ref="B2395" authorId="0">
      <text>
        <r>
          <rPr>
            <b/>
            <sz val="8"/>
            <rFont val="Tahoma"/>
            <family val="0"/>
          </rPr>
          <t>GALF:</t>
        </r>
        <r>
          <rPr>
            <sz val="8"/>
            <rFont val="Tahoma"/>
            <family val="0"/>
          </rPr>
          <t xml:space="preserve">
5,500,000 GF /6.765= 813,020 fcfa</t>
        </r>
      </text>
    </comment>
    <comment ref="B2396" authorId="0">
      <text>
        <r>
          <rPr>
            <b/>
            <sz val="8"/>
            <rFont val="Tahoma"/>
            <family val="0"/>
          </rPr>
          <t>GALF:</t>
        </r>
        <r>
          <rPr>
            <sz val="8"/>
            <rFont val="Tahoma"/>
            <family val="0"/>
          </rPr>
          <t xml:space="preserve">
1,750,000 GF /6.765= 258,688 fcfa</t>
        </r>
      </text>
    </comment>
    <comment ref="B2397" authorId="0">
      <text>
        <r>
          <rPr>
            <b/>
            <sz val="8"/>
            <rFont val="Tahoma"/>
            <family val="0"/>
          </rPr>
          <t>GALF:</t>
        </r>
        <r>
          <rPr>
            <sz val="8"/>
            <rFont val="Tahoma"/>
            <family val="0"/>
          </rPr>
          <t xml:space="preserve">
1,300,000 GF /6.765= 192,168 fcfa</t>
        </r>
      </text>
    </comment>
    <comment ref="B2369" authorId="0">
      <text>
        <r>
          <rPr>
            <b/>
            <sz val="8"/>
            <rFont val="Tahoma"/>
            <family val="0"/>
          </rPr>
          <t>GALF:</t>
        </r>
        <r>
          <rPr>
            <sz val="8"/>
            <rFont val="Tahoma"/>
            <family val="0"/>
          </rPr>
          <t xml:space="preserve">
150,000 GF /6.765= 22,173 fcfa</t>
        </r>
      </text>
    </comment>
    <comment ref="B2370" authorId="0">
      <text>
        <r>
          <rPr>
            <b/>
            <sz val="8"/>
            <rFont val="Tahoma"/>
            <family val="0"/>
          </rPr>
          <t>GALF:</t>
        </r>
        <r>
          <rPr>
            <sz val="8"/>
            <rFont val="Tahoma"/>
            <family val="0"/>
          </rPr>
          <t xml:space="preserve">
265,500 GF /6.765= 39,247 fcfa</t>
        </r>
      </text>
    </comment>
    <comment ref="B2381" authorId="0">
      <text>
        <r>
          <rPr>
            <b/>
            <sz val="8"/>
            <rFont val="Tahoma"/>
            <family val="0"/>
          </rPr>
          <t>GALF:</t>
        </r>
        <r>
          <rPr>
            <sz val="8"/>
            <rFont val="Tahoma"/>
            <family val="0"/>
          </rPr>
          <t xml:space="preserve">
686,000 GF /6.765= 101,406 fcfa</t>
        </r>
      </text>
    </comment>
    <comment ref="B2382" authorId="0">
      <text>
        <r>
          <rPr>
            <b/>
            <sz val="8"/>
            <rFont val="Tahoma"/>
            <family val="0"/>
          </rPr>
          <t>GALF:</t>
        </r>
        <r>
          <rPr>
            <sz val="8"/>
            <rFont val="Tahoma"/>
            <family val="0"/>
          </rPr>
          <t xml:space="preserve">
110,000 GF /6.765= 16,260 fcfa</t>
        </r>
      </text>
    </comment>
    <comment ref="B2388" authorId="0">
      <text>
        <r>
          <rPr>
            <b/>
            <sz val="8"/>
            <rFont val="Tahoma"/>
            <family val="0"/>
          </rPr>
          <t>GALF:</t>
        </r>
        <r>
          <rPr>
            <sz val="8"/>
            <rFont val="Tahoma"/>
            <family val="0"/>
          </rPr>
          <t xml:space="preserve">
71000 GF /6.765= 10,495 fcfa</t>
        </r>
      </text>
    </comment>
    <comment ref="B2389" authorId="0">
      <text>
        <r>
          <rPr>
            <b/>
            <sz val="8"/>
            <rFont val="Tahoma"/>
            <family val="0"/>
          </rPr>
          <t>GALF:</t>
        </r>
        <r>
          <rPr>
            <sz val="8"/>
            <rFont val="Tahoma"/>
            <family val="0"/>
          </rPr>
          <t xml:space="preserve">
55,000 GF /6.765= 8,130 fcfa</t>
        </r>
      </text>
    </comment>
    <comment ref="B2398" authorId="0">
      <text>
        <r>
          <rPr>
            <b/>
            <sz val="8"/>
            <rFont val="Tahoma"/>
            <family val="0"/>
          </rPr>
          <t>GALF:</t>
        </r>
        <r>
          <rPr>
            <sz val="8"/>
            <rFont val="Tahoma"/>
            <family val="0"/>
          </rPr>
          <t xml:space="preserve">
500,000 GF /6.765= 73,912 fcfa</t>
        </r>
      </text>
    </comment>
    <comment ref="B2399" authorId="0">
      <text>
        <r>
          <rPr>
            <b/>
            <sz val="8"/>
            <rFont val="Tahoma"/>
            <family val="0"/>
          </rPr>
          <t>GALF:</t>
        </r>
        <r>
          <rPr>
            <sz val="8"/>
            <rFont val="Tahoma"/>
            <family val="0"/>
          </rPr>
          <t xml:space="preserve">
1,600,000GF /6.765= 236,515 fcfa</t>
        </r>
      </text>
    </comment>
    <comment ref="B2400" authorId="0">
      <text>
        <r>
          <rPr>
            <b/>
            <sz val="8"/>
            <rFont val="Tahoma"/>
            <family val="0"/>
          </rPr>
          <t>GALF:</t>
        </r>
        <r>
          <rPr>
            <sz val="8"/>
            <rFont val="Tahoma"/>
            <family val="0"/>
          </rPr>
          <t xml:space="preserve">
1,600,000GF /6.765= 236,515 fcfa</t>
        </r>
      </text>
    </comment>
    <comment ref="B2359" authorId="0">
      <text>
        <r>
          <rPr>
            <b/>
            <sz val="8"/>
            <rFont val="Tahoma"/>
            <family val="0"/>
          </rPr>
          <t>GALF:</t>
        </r>
        <r>
          <rPr>
            <sz val="8"/>
            <rFont val="Tahoma"/>
            <family val="0"/>
          </rPr>
          <t xml:space="preserve">
430,000 GF /6.765= 63,563 fcfa</t>
        </r>
      </text>
    </comment>
    <comment ref="B2360" authorId="0">
      <text>
        <r>
          <rPr>
            <b/>
            <sz val="8"/>
            <rFont val="Tahoma"/>
            <family val="0"/>
          </rPr>
          <t>GALF:</t>
        </r>
        <r>
          <rPr>
            <sz val="8"/>
            <rFont val="Tahoma"/>
            <family val="0"/>
          </rPr>
          <t xml:space="preserve">
450,000 GF /6.765= 66,520 fcfa</t>
        </r>
      </text>
    </comment>
    <comment ref="B2361" authorId="0">
      <text>
        <r>
          <rPr>
            <b/>
            <sz val="8"/>
            <rFont val="Tahoma"/>
            <family val="0"/>
          </rPr>
          <t>GALF:</t>
        </r>
        <r>
          <rPr>
            <sz val="8"/>
            <rFont val="Tahoma"/>
            <family val="0"/>
          </rPr>
          <t xml:space="preserve">
1,03,000 GF /6.765= 152,257 fcfa</t>
        </r>
      </text>
    </comment>
    <comment ref="B2371" authorId="0">
      <text>
        <r>
          <rPr>
            <b/>
            <sz val="8"/>
            <rFont val="Tahoma"/>
            <family val="0"/>
          </rPr>
          <t>GALF:</t>
        </r>
        <r>
          <rPr>
            <sz val="8"/>
            <rFont val="Tahoma"/>
            <family val="0"/>
          </rPr>
          <t xml:space="preserve">
904,000 GF /6.765= 133,631 fcfa</t>
        </r>
      </text>
    </comment>
    <comment ref="B2372" authorId="0">
      <text>
        <r>
          <rPr>
            <b/>
            <sz val="8"/>
            <rFont val="Tahoma"/>
            <family val="0"/>
          </rPr>
          <t>GALF:</t>
        </r>
        <r>
          <rPr>
            <sz val="8"/>
            <rFont val="Tahoma"/>
            <family val="0"/>
          </rPr>
          <t xml:space="preserve">
4,143,000 GF /6.765= 612,426 fcfa</t>
        </r>
      </text>
    </comment>
    <comment ref="B2383" authorId="0">
      <text>
        <r>
          <rPr>
            <b/>
            <sz val="8"/>
            <rFont val="Tahoma"/>
            <family val="0"/>
          </rPr>
          <t>GALF:</t>
        </r>
        <r>
          <rPr>
            <sz val="8"/>
            <rFont val="Tahoma"/>
            <family val="0"/>
          </rPr>
          <t xml:space="preserve">
2,858,000 GF /6.765= 422,475 fcfa</t>
        </r>
      </text>
    </comment>
    <comment ref="B2384" authorId="0">
      <text>
        <r>
          <rPr>
            <b/>
            <sz val="8"/>
            <rFont val="Tahoma"/>
            <family val="0"/>
          </rPr>
          <t>GALF:</t>
        </r>
        <r>
          <rPr>
            <sz val="8"/>
            <rFont val="Tahoma"/>
            <family val="0"/>
          </rPr>
          <t xml:space="preserve">
4,477,500 GF /6.765= 661,872 fcfa</t>
        </r>
      </text>
    </comment>
    <comment ref="B2401" authorId="0">
      <text>
        <r>
          <rPr>
            <b/>
            <sz val="8"/>
            <rFont val="Tahoma"/>
            <family val="0"/>
          </rPr>
          <t>GALF:</t>
        </r>
        <r>
          <rPr>
            <sz val="8"/>
            <rFont val="Tahoma"/>
            <family val="0"/>
          </rPr>
          <t xml:space="preserve">
400,000 GF /6.765= 59,129 fcfa</t>
        </r>
      </text>
    </comment>
    <comment ref="B2402" authorId="0">
      <text>
        <r>
          <rPr>
            <b/>
            <sz val="8"/>
            <rFont val="Tahoma"/>
            <family val="0"/>
          </rPr>
          <t>GALF:</t>
        </r>
        <r>
          <rPr>
            <sz val="8"/>
            <rFont val="Tahoma"/>
            <family val="0"/>
          </rPr>
          <t xml:space="preserve">
1,800,000 GF /6.765= 266,079 fcfa</t>
        </r>
      </text>
    </comment>
    <comment ref="B2403" authorId="0">
      <text>
        <r>
          <rPr>
            <b/>
            <sz val="8"/>
            <rFont val="Tahoma"/>
            <family val="0"/>
          </rPr>
          <t>GALF:</t>
        </r>
        <r>
          <rPr>
            <sz val="8"/>
            <rFont val="Tahoma"/>
            <family val="0"/>
          </rPr>
          <t xml:space="preserve">
1,800,000 GF /6.765= 266,079 fcfa</t>
        </r>
      </text>
    </comment>
    <comment ref="C2352" authorId="0">
      <text>
        <r>
          <rPr>
            <b/>
            <sz val="8"/>
            <rFont val="Tahoma"/>
            <family val="0"/>
          </rPr>
          <t>Galf: investigations department</t>
        </r>
        <r>
          <rPr>
            <sz val="8"/>
            <rFont val="Tahoma"/>
            <family val="0"/>
          </rPr>
          <t xml:space="preserve">
</t>
        </r>
      </text>
    </comment>
    <comment ref="C2353" authorId="0">
      <text>
        <r>
          <rPr>
            <b/>
            <sz val="8"/>
            <rFont val="Tahoma"/>
            <family val="0"/>
          </rPr>
          <t>Galf: investigations department</t>
        </r>
        <r>
          <rPr>
            <sz val="8"/>
            <rFont val="Tahoma"/>
            <family val="0"/>
          </rPr>
          <t xml:space="preserve">
</t>
        </r>
      </text>
    </comment>
    <comment ref="C2365" authorId="0">
      <text>
        <r>
          <rPr>
            <b/>
            <sz val="8"/>
            <rFont val="Tahoma"/>
            <family val="0"/>
          </rPr>
          <t>Galf: investigations department</t>
        </r>
        <r>
          <rPr>
            <sz val="8"/>
            <rFont val="Tahoma"/>
            <family val="0"/>
          </rPr>
          <t xml:space="preserve">
</t>
        </r>
      </text>
    </comment>
    <comment ref="C2366" authorId="0">
      <text>
        <r>
          <rPr>
            <b/>
            <sz val="8"/>
            <rFont val="Tahoma"/>
            <family val="0"/>
          </rPr>
          <t>Galf: investigations department</t>
        </r>
        <r>
          <rPr>
            <sz val="8"/>
            <rFont val="Tahoma"/>
            <family val="0"/>
          </rPr>
          <t xml:space="preserve">
</t>
        </r>
      </text>
    </comment>
    <comment ref="C2393" authorId="0">
      <text>
        <r>
          <rPr>
            <b/>
            <sz val="8"/>
            <rFont val="Tahoma"/>
            <family val="0"/>
          </rPr>
          <t>Galf: investigations department</t>
        </r>
        <r>
          <rPr>
            <sz val="8"/>
            <rFont val="Tahoma"/>
            <family val="0"/>
          </rPr>
          <t xml:space="preserve">
</t>
        </r>
      </text>
    </comment>
    <comment ref="C2394" authorId="0">
      <text>
        <r>
          <rPr>
            <b/>
            <sz val="8"/>
            <rFont val="Tahoma"/>
            <family val="0"/>
          </rPr>
          <t>Galf: investigations department</t>
        </r>
        <r>
          <rPr>
            <sz val="8"/>
            <rFont val="Tahoma"/>
            <family val="0"/>
          </rPr>
          <t xml:space="preserve">
</t>
        </r>
      </text>
    </comment>
    <comment ref="C2354" authorId="0">
      <text>
        <r>
          <rPr>
            <b/>
            <sz val="8"/>
            <rFont val="Tahoma"/>
            <family val="0"/>
          </rPr>
          <t>galf: operations department</t>
        </r>
        <r>
          <rPr>
            <sz val="8"/>
            <rFont val="Tahoma"/>
            <family val="0"/>
          </rPr>
          <t xml:space="preserve">
</t>
        </r>
      </text>
    </comment>
    <comment ref="C2355" authorId="0">
      <text>
        <r>
          <rPr>
            <b/>
            <sz val="8"/>
            <rFont val="Tahoma"/>
            <family val="0"/>
          </rPr>
          <t>galf: operations department</t>
        </r>
        <r>
          <rPr>
            <sz val="8"/>
            <rFont val="Tahoma"/>
            <family val="0"/>
          </rPr>
          <t xml:space="preserve">
</t>
        </r>
      </text>
    </comment>
    <comment ref="C2367" authorId="0">
      <text>
        <r>
          <rPr>
            <b/>
            <sz val="8"/>
            <rFont val="Tahoma"/>
            <family val="0"/>
          </rPr>
          <t>galf: operations department</t>
        </r>
        <r>
          <rPr>
            <sz val="8"/>
            <rFont val="Tahoma"/>
            <family val="0"/>
          </rPr>
          <t xml:space="preserve">
</t>
        </r>
      </text>
    </comment>
    <comment ref="C2368" authorId="0">
      <text>
        <r>
          <rPr>
            <b/>
            <sz val="8"/>
            <rFont val="Tahoma"/>
            <family val="0"/>
          </rPr>
          <t>galf: operations department</t>
        </r>
        <r>
          <rPr>
            <sz val="8"/>
            <rFont val="Tahoma"/>
            <family val="0"/>
          </rPr>
          <t xml:space="preserve">
</t>
        </r>
      </text>
    </comment>
    <comment ref="C2376" authorId="0">
      <text>
        <r>
          <rPr>
            <b/>
            <sz val="8"/>
            <rFont val="Tahoma"/>
            <family val="0"/>
          </rPr>
          <t>galf: operations department</t>
        </r>
        <r>
          <rPr>
            <sz val="8"/>
            <rFont val="Tahoma"/>
            <family val="0"/>
          </rPr>
          <t xml:space="preserve">
</t>
        </r>
      </text>
    </comment>
    <comment ref="C2377" authorId="0">
      <text>
        <r>
          <rPr>
            <b/>
            <sz val="8"/>
            <rFont val="Tahoma"/>
            <family val="0"/>
          </rPr>
          <t>galf: operations department</t>
        </r>
        <r>
          <rPr>
            <sz val="8"/>
            <rFont val="Tahoma"/>
            <family val="0"/>
          </rPr>
          <t xml:space="preserve">
</t>
        </r>
      </text>
    </comment>
    <comment ref="C2395" authorId="0">
      <text>
        <r>
          <rPr>
            <b/>
            <sz val="8"/>
            <rFont val="Tahoma"/>
            <family val="0"/>
          </rPr>
          <t>galf: operations department</t>
        </r>
        <r>
          <rPr>
            <sz val="8"/>
            <rFont val="Tahoma"/>
            <family val="0"/>
          </rPr>
          <t xml:space="preserve">
</t>
        </r>
      </text>
    </comment>
    <comment ref="C2396" authorId="0">
      <text>
        <r>
          <rPr>
            <b/>
            <sz val="8"/>
            <rFont val="Tahoma"/>
            <family val="0"/>
          </rPr>
          <t>galf: operations department</t>
        </r>
        <r>
          <rPr>
            <sz val="8"/>
            <rFont val="Tahoma"/>
            <family val="0"/>
          </rPr>
          <t xml:space="preserve">
</t>
        </r>
      </text>
    </comment>
    <comment ref="C2397" authorId="0">
      <text>
        <r>
          <rPr>
            <b/>
            <sz val="8"/>
            <rFont val="Tahoma"/>
            <family val="0"/>
          </rPr>
          <t>galf: operations department</t>
        </r>
        <r>
          <rPr>
            <sz val="8"/>
            <rFont val="Tahoma"/>
            <family val="0"/>
          </rPr>
          <t xml:space="preserve">
</t>
        </r>
      </text>
    </comment>
    <comment ref="C2369" authorId="0">
      <text>
        <r>
          <rPr>
            <b/>
            <sz val="8"/>
            <rFont val="Tahoma"/>
            <family val="0"/>
          </rPr>
          <t>galf: legal department</t>
        </r>
        <r>
          <rPr>
            <sz val="8"/>
            <rFont val="Tahoma"/>
            <family val="0"/>
          </rPr>
          <t xml:space="preserve">
</t>
        </r>
      </text>
    </comment>
    <comment ref="C2370" authorId="0">
      <text>
        <r>
          <rPr>
            <b/>
            <sz val="8"/>
            <rFont val="Tahoma"/>
            <family val="0"/>
          </rPr>
          <t>galf: legal department</t>
        </r>
        <r>
          <rPr>
            <sz val="8"/>
            <rFont val="Tahoma"/>
            <family val="0"/>
          </rPr>
          <t xml:space="preserve">
</t>
        </r>
      </text>
    </comment>
    <comment ref="C2381" authorId="0">
      <text>
        <r>
          <rPr>
            <b/>
            <sz val="8"/>
            <rFont val="Tahoma"/>
            <family val="0"/>
          </rPr>
          <t>galf: legal department</t>
        </r>
        <r>
          <rPr>
            <sz val="8"/>
            <rFont val="Tahoma"/>
            <family val="0"/>
          </rPr>
          <t xml:space="preserve">
</t>
        </r>
      </text>
    </comment>
    <comment ref="C2382" authorId="0">
      <text>
        <r>
          <rPr>
            <b/>
            <sz val="8"/>
            <rFont val="Tahoma"/>
            <family val="0"/>
          </rPr>
          <t>galf: legal department</t>
        </r>
        <r>
          <rPr>
            <sz val="8"/>
            <rFont val="Tahoma"/>
            <family val="0"/>
          </rPr>
          <t xml:space="preserve">
</t>
        </r>
      </text>
    </comment>
    <comment ref="C2388" authorId="0">
      <text>
        <r>
          <rPr>
            <b/>
            <sz val="8"/>
            <rFont val="Tahoma"/>
            <family val="0"/>
          </rPr>
          <t>galf: legal department</t>
        </r>
        <r>
          <rPr>
            <sz val="8"/>
            <rFont val="Tahoma"/>
            <family val="0"/>
          </rPr>
          <t xml:space="preserve">
</t>
        </r>
      </text>
    </comment>
    <comment ref="C2389" authorId="0">
      <text>
        <r>
          <rPr>
            <b/>
            <sz val="8"/>
            <rFont val="Tahoma"/>
            <family val="0"/>
          </rPr>
          <t>galf: legal department</t>
        </r>
        <r>
          <rPr>
            <sz val="8"/>
            <rFont val="Tahoma"/>
            <family val="0"/>
          </rPr>
          <t xml:space="preserve">
</t>
        </r>
      </text>
    </comment>
    <comment ref="C2398" authorId="0">
      <text>
        <r>
          <rPr>
            <b/>
            <sz val="8"/>
            <rFont val="Tahoma"/>
            <family val="0"/>
          </rPr>
          <t>galf: legal department</t>
        </r>
        <r>
          <rPr>
            <sz val="8"/>
            <rFont val="Tahoma"/>
            <family val="0"/>
          </rPr>
          <t xml:space="preserve">
</t>
        </r>
      </text>
    </comment>
    <comment ref="C2399" authorId="0">
      <text>
        <r>
          <rPr>
            <b/>
            <sz val="8"/>
            <rFont val="Tahoma"/>
            <family val="0"/>
          </rPr>
          <t>galf: legal department</t>
        </r>
        <r>
          <rPr>
            <sz val="8"/>
            <rFont val="Tahoma"/>
            <family val="0"/>
          </rPr>
          <t xml:space="preserve">
</t>
        </r>
      </text>
    </comment>
    <comment ref="C2400" authorId="0">
      <text>
        <r>
          <rPr>
            <b/>
            <sz val="8"/>
            <rFont val="Tahoma"/>
            <family val="0"/>
          </rPr>
          <t>galf: legal department</t>
        </r>
        <r>
          <rPr>
            <sz val="8"/>
            <rFont val="Tahoma"/>
            <family val="0"/>
          </rPr>
          <t xml:space="preserve">
</t>
        </r>
      </text>
    </comment>
    <comment ref="C2359" authorId="0">
      <text>
        <r>
          <rPr>
            <b/>
            <sz val="8"/>
            <rFont val="Tahoma"/>
            <family val="0"/>
          </rPr>
          <t>galf: management department</t>
        </r>
        <r>
          <rPr>
            <sz val="8"/>
            <rFont val="Tahoma"/>
            <family val="0"/>
          </rPr>
          <t xml:space="preserve">
</t>
        </r>
      </text>
    </comment>
    <comment ref="C2360" authorId="0">
      <text>
        <r>
          <rPr>
            <b/>
            <sz val="8"/>
            <rFont val="Tahoma"/>
            <family val="0"/>
          </rPr>
          <t>galf: management department</t>
        </r>
        <r>
          <rPr>
            <sz val="8"/>
            <rFont val="Tahoma"/>
            <family val="0"/>
          </rPr>
          <t xml:space="preserve">
</t>
        </r>
      </text>
    </comment>
    <comment ref="C2361" authorId="0">
      <text>
        <r>
          <rPr>
            <b/>
            <sz val="8"/>
            <rFont val="Tahoma"/>
            <family val="0"/>
          </rPr>
          <t>galf: management department</t>
        </r>
        <r>
          <rPr>
            <sz val="8"/>
            <rFont val="Tahoma"/>
            <family val="0"/>
          </rPr>
          <t xml:space="preserve">
</t>
        </r>
      </text>
    </comment>
    <comment ref="C2371" authorId="0">
      <text>
        <r>
          <rPr>
            <b/>
            <sz val="8"/>
            <rFont val="Tahoma"/>
            <family val="0"/>
          </rPr>
          <t>galf: management department</t>
        </r>
        <r>
          <rPr>
            <sz val="8"/>
            <rFont val="Tahoma"/>
            <family val="0"/>
          </rPr>
          <t xml:space="preserve">
</t>
        </r>
      </text>
    </comment>
    <comment ref="C2372" authorId="0">
      <text>
        <r>
          <rPr>
            <b/>
            <sz val="8"/>
            <rFont val="Tahoma"/>
            <family val="0"/>
          </rPr>
          <t>galf: management department</t>
        </r>
        <r>
          <rPr>
            <sz val="8"/>
            <rFont val="Tahoma"/>
            <family val="0"/>
          </rPr>
          <t xml:space="preserve">
</t>
        </r>
      </text>
    </comment>
    <comment ref="C2383" authorId="0">
      <text>
        <r>
          <rPr>
            <b/>
            <sz val="8"/>
            <rFont val="Tahoma"/>
            <family val="0"/>
          </rPr>
          <t>galf: management department</t>
        </r>
        <r>
          <rPr>
            <sz val="8"/>
            <rFont val="Tahoma"/>
            <family val="0"/>
          </rPr>
          <t xml:space="preserve">
</t>
        </r>
      </text>
    </comment>
    <comment ref="C2384" authorId="0">
      <text>
        <r>
          <rPr>
            <b/>
            <sz val="8"/>
            <rFont val="Tahoma"/>
            <family val="0"/>
          </rPr>
          <t>galf: management department</t>
        </r>
        <r>
          <rPr>
            <sz val="8"/>
            <rFont val="Tahoma"/>
            <family val="0"/>
          </rPr>
          <t xml:space="preserve">
</t>
        </r>
      </text>
    </comment>
    <comment ref="C2401" authorId="0">
      <text>
        <r>
          <rPr>
            <b/>
            <sz val="8"/>
            <rFont val="Tahoma"/>
            <family val="0"/>
          </rPr>
          <t>galf: management department</t>
        </r>
        <r>
          <rPr>
            <sz val="8"/>
            <rFont val="Tahoma"/>
            <family val="0"/>
          </rPr>
          <t xml:space="preserve">
</t>
        </r>
      </text>
    </comment>
    <comment ref="C2402" authorId="0">
      <text>
        <r>
          <rPr>
            <b/>
            <sz val="8"/>
            <rFont val="Tahoma"/>
            <family val="0"/>
          </rPr>
          <t>galf: management department</t>
        </r>
        <r>
          <rPr>
            <sz val="8"/>
            <rFont val="Tahoma"/>
            <family val="0"/>
          </rPr>
          <t xml:space="preserve">
</t>
        </r>
      </text>
    </comment>
    <comment ref="C2403" authorId="0">
      <text>
        <r>
          <rPr>
            <b/>
            <sz val="8"/>
            <rFont val="Tahoma"/>
            <family val="0"/>
          </rPr>
          <t>galf: management department</t>
        </r>
        <r>
          <rPr>
            <sz val="8"/>
            <rFont val="Tahoma"/>
            <family val="0"/>
          </rPr>
          <t xml:space="preserve">
</t>
        </r>
      </text>
    </comment>
    <comment ref="B2356" authorId="0">
      <text>
        <r>
          <rPr>
            <b/>
            <sz val="8"/>
            <rFont val="Tahoma"/>
            <family val="0"/>
          </rPr>
          <t>GALF:</t>
        </r>
        <r>
          <rPr>
            <sz val="8"/>
            <rFont val="Tahoma"/>
            <family val="0"/>
          </rPr>
          <t xml:space="preserve">
135,000 GF /6.765= 19,956 fcfa</t>
        </r>
      </text>
    </comment>
    <comment ref="C2356" authorId="0">
      <text>
        <r>
          <rPr>
            <b/>
            <sz val="8"/>
            <rFont val="Tahoma"/>
            <family val="0"/>
          </rPr>
          <t>galf: legal department</t>
        </r>
        <r>
          <rPr>
            <sz val="8"/>
            <rFont val="Tahoma"/>
            <family val="0"/>
          </rPr>
          <t xml:space="preserve">
</t>
        </r>
      </text>
    </comment>
    <comment ref="B2357" authorId="0">
      <text>
        <r>
          <rPr>
            <b/>
            <sz val="8"/>
            <rFont val="Tahoma"/>
            <family val="0"/>
          </rPr>
          <t>GALF:</t>
        </r>
        <r>
          <rPr>
            <sz val="8"/>
            <rFont val="Tahoma"/>
            <family val="0"/>
          </rPr>
          <t xml:space="preserve">
7000 GF /6.765= 1,035 fcfa</t>
        </r>
      </text>
    </comment>
    <comment ref="C2357" authorId="0">
      <text>
        <r>
          <rPr>
            <b/>
            <sz val="8"/>
            <rFont val="Tahoma"/>
            <family val="0"/>
          </rPr>
          <t>galf: legal department</t>
        </r>
        <r>
          <rPr>
            <sz val="8"/>
            <rFont val="Tahoma"/>
            <family val="0"/>
          </rPr>
          <t xml:space="preserve">
</t>
        </r>
      </text>
    </comment>
    <comment ref="B2358" authorId="0">
      <text>
        <r>
          <rPr>
            <b/>
            <sz val="8"/>
            <rFont val="Tahoma"/>
            <family val="0"/>
          </rPr>
          <t>GALF:</t>
        </r>
        <r>
          <rPr>
            <sz val="8"/>
            <rFont val="Tahoma"/>
            <family val="0"/>
          </rPr>
          <t xml:space="preserve">
145,000 GF /6.765= 21,434 fcfa</t>
        </r>
      </text>
    </comment>
    <comment ref="C2358" authorId="0">
      <text>
        <r>
          <rPr>
            <b/>
            <sz val="8"/>
            <rFont val="Tahoma"/>
            <family val="0"/>
          </rPr>
          <t>galf: legal department</t>
        </r>
        <r>
          <rPr>
            <sz val="8"/>
            <rFont val="Tahoma"/>
            <family val="0"/>
          </rPr>
          <t xml:space="preserve">
</t>
        </r>
      </text>
    </comment>
    <comment ref="C2337" authorId="0">
      <text>
        <r>
          <rPr>
            <b/>
            <sz val="8"/>
            <rFont val="Tahoma"/>
            <family val="0"/>
          </rPr>
          <t xml:space="preserve">talf: professional fees to Maitre KANMANPENE Ladanmin  for the 600 tones of ivory seized in Lomie on the 21st jan 2013 </t>
        </r>
      </text>
    </comment>
    <comment ref="C2328" authorId="0">
      <text>
        <r>
          <rPr>
            <b/>
            <sz val="8"/>
            <rFont val="Tahoma"/>
            <family val="0"/>
          </rPr>
          <t>Kok: legal TALF</t>
        </r>
        <r>
          <rPr>
            <sz val="8"/>
            <rFont val="Tahoma"/>
            <family val="0"/>
          </rPr>
          <t xml:space="preserve">
</t>
        </r>
      </text>
    </comment>
    <comment ref="C2329" authorId="0">
      <text>
        <r>
          <rPr>
            <b/>
            <sz val="8"/>
            <rFont val="Tahoma"/>
            <family val="0"/>
          </rPr>
          <t>Fab: general coordinator TALF</t>
        </r>
        <r>
          <rPr>
            <sz val="8"/>
            <rFont val="Tahoma"/>
            <family val="0"/>
          </rPr>
          <t xml:space="preserve">
</t>
        </r>
      </text>
    </comment>
    <comment ref="C2330" authorId="0">
      <text>
        <r>
          <rPr>
            <b/>
            <sz val="8"/>
            <rFont val="Tahoma"/>
            <family val="0"/>
          </rPr>
          <t>bak: coordinator TALF</t>
        </r>
        <r>
          <rPr>
            <sz val="8"/>
            <rFont val="Tahoma"/>
            <family val="0"/>
          </rPr>
          <t xml:space="preserve">
</t>
        </r>
      </text>
    </comment>
    <comment ref="C2331" authorId="0">
      <text>
        <r>
          <rPr>
            <b/>
            <sz val="8"/>
            <rFont val="Tahoma"/>
            <family val="0"/>
          </rPr>
          <t>Fab: general coordinator TALF</t>
        </r>
        <r>
          <rPr>
            <sz val="8"/>
            <rFont val="Tahoma"/>
            <family val="0"/>
          </rPr>
          <t xml:space="preserve">
</t>
        </r>
      </text>
    </comment>
    <comment ref="C2332" authorId="0">
      <text>
        <r>
          <rPr>
            <b/>
            <sz val="8"/>
            <rFont val="Tahoma"/>
            <family val="0"/>
          </rPr>
          <t>bak: coordinator TALF</t>
        </r>
        <r>
          <rPr>
            <sz val="8"/>
            <rFont val="Tahoma"/>
            <family val="0"/>
          </rPr>
          <t xml:space="preserve">
</t>
        </r>
      </text>
    </comment>
    <comment ref="C2333" authorId="0">
      <text>
        <r>
          <rPr>
            <b/>
            <sz val="8"/>
            <rFont val="Tahoma"/>
            <family val="0"/>
          </rPr>
          <t>Fab: general coordinator TALF</t>
        </r>
        <r>
          <rPr>
            <sz val="8"/>
            <rFont val="Tahoma"/>
            <family val="0"/>
          </rPr>
          <t xml:space="preserve">
</t>
        </r>
      </text>
    </comment>
    <comment ref="C2303" authorId="0">
      <text>
        <r>
          <rPr>
            <b/>
            <sz val="8"/>
            <rFont val="Tahoma"/>
            <family val="0"/>
          </rPr>
          <t>bak: coordinator TALF</t>
        </r>
        <r>
          <rPr>
            <sz val="8"/>
            <rFont val="Tahoma"/>
            <family val="0"/>
          </rPr>
          <t xml:space="preserve">
</t>
        </r>
      </text>
    </comment>
    <comment ref="C2304" authorId="0">
      <text>
        <r>
          <rPr>
            <b/>
            <sz val="8"/>
            <rFont val="Tahoma"/>
            <family val="0"/>
          </rPr>
          <t>Fab: general coordinator TALF</t>
        </r>
        <r>
          <rPr>
            <sz val="8"/>
            <rFont val="Tahoma"/>
            <family val="0"/>
          </rPr>
          <t xml:space="preserve">
</t>
        </r>
      </text>
    </comment>
    <comment ref="C2305" authorId="0">
      <text>
        <r>
          <rPr>
            <b/>
            <sz val="8"/>
            <rFont val="Tahoma"/>
            <family val="0"/>
          </rPr>
          <t>bak: coordinator TALF</t>
        </r>
        <r>
          <rPr>
            <sz val="8"/>
            <rFont val="Tahoma"/>
            <family val="0"/>
          </rPr>
          <t xml:space="preserve">
</t>
        </r>
      </text>
    </comment>
    <comment ref="C2306" authorId="0">
      <text>
        <r>
          <rPr>
            <b/>
            <sz val="8"/>
            <rFont val="Tahoma"/>
            <family val="0"/>
          </rPr>
          <t>Fab: general coordinator TALF</t>
        </r>
        <r>
          <rPr>
            <sz val="8"/>
            <rFont val="Tahoma"/>
            <family val="0"/>
          </rPr>
          <t xml:space="preserve">
</t>
        </r>
      </text>
    </comment>
  </commentList>
</comments>
</file>

<file path=xl/sharedStrings.xml><?xml version="1.0" encoding="utf-8"?>
<sst xmlns="http://schemas.openxmlformats.org/spreadsheetml/2006/main" count="10056" uniqueCount="1229">
  <si>
    <t>phone</t>
  </si>
  <si>
    <t>budget</t>
  </si>
  <si>
    <t>Exp.CFA</t>
  </si>
  <si>
    <t xml:space="preserve"> Category</t>
  </si>
  <si>
    <t>Receipt no.</t>
  </si>
  <si>
    <t xml:space="preserve">  Balance</t>
  </si>
  <si>
    <t>Date</t>
  </si>
  <si>
    <t xml:space="preserve">Value $ </t>
  </si>
  <si>
    <t>Use</t>
  </si>
  <si>
    <t>Detail</t>
  </si>
  <si>
    <t>Name</t>
  </si>
  <si>
    <t>Mission number</t>
  </si>
  <si>
    <t>Investigations</t>
  </si>
  <si>
    <t>Operations</t>
  </si>
  <si>
    <t>Legal</t>
  </si>
  <si>
    <t>Media</t>
  </si>
  <si>
    <t>Policy &amp; External Relations</t>
  </si>
  <si>
    <t>Management</t>
  </si>
  <si>
    <t>Coordination</t>
  </si>
  <si>
    <t xml:space="preserve">     </t>
  </si>
  <si>
    <t>Office</t>
  </si>
  <si>
    <t>total exp</t>
  </si>
  <si>
    <t>Mission 1</t>
  </si>
  <si>
    <t xml:space="preserve">      TOTAL EXPENDITURE FEBRUARY</t>
  </si>
  <si>
    <t>1-3/02/13</t>
  </si>
  <si>
    <t>Littoral</t>
  </si>
  <si>
    <t>Douala</t>
  </si>
  <si>
    <t>Airport</t>
  </si>
  <si>
    <t>Phone</t>
  </si>
  <si>
    <t>i26</t>
  </si>
  <si>
    <t>1-Phone-3-3a</t>
  </si>
  <si>
    <t>1/2</t>
  </si>
  <si>
    <t>1-Phone-12-12a</t>
  </si>
  <si>
    <t>2/2</t>
  </si>
  <si>
    <t>1-Phone-20</t>
  </si>
  <si>
    <t>3/2</t>
  </si>
  <si>
    <t>Yaounde-Douala</t>
  </si>
  <si>
    <t>1-i26-1</t>
  </si>
  <si>
    <t>Douala-Yaounde</t>
  </si>
  <si>
    <t>1-i26-2</t>
  </si>
  <si>
    <t>Transport</t>
  </si>
  <si>
    <t>Local Transport</t>
  </si>
  <si>
    <t>1-i26-r</t>
  </si>
  <si>
    <t>3/3</t>
  </si>
  <si>
    <t>Lodging</t>
  </si>
  <si>
    <t>1-i26-3</t>
  </si>
  <si>
    <t>Feeding</t>
  </si>
  <si>
    <t>Trust Building</t>
  </si>
  <si>
    <t>Mission 2</t>
  </si>
  <si>
    <t>North-West</t>
  </si>
  <si>
    <t>Bawuru(Wum)</t>
  </si>
  <si>
    <t>i8</t>
  </si>
  <si>
    <t>2-Phone-10</t>
  </si>
  <si>
    <t>2-Phone-14</t>
  </si>
  <si>
    <t>2-Phone-30</t>
  </si>
  <si>
    <t>4/2</t>
  </si>
  <si>
    <t>investigations</t>
  </si>
  <si>
    <t>2-i8-1</t>
  </si>
  <si>
    <t>2-i8-r</t>
  </si>
  <si>
    <t>Wum-Bawuru</t>
  </si>
  <si>
    <t>Bawuru-Wum</t>
  </si>
  <si>
    <t>Wum-Bamenda</t>
  </si>
  <si>
    <t>2-i8-2</t>
  </si>
  <si>
    <t>Investigation</t>
  </si>
  <si>
    <t>2-i8-3</t>
  </si>
  <si>
    <t>Trust building</t>
  </si>
  <si>
    <t>Mission 3</t>
  </si>
  <si>
    <t>Centre</t>
  </si>
  <si>
    <t>Ayos</t>
  </si>
  <si>
    <t>Primate</t>
  </si>
  <si>
    <t>i35</t>
  </si>
  <si>
    <t>3-Phone-9</t>
  </si>
  <si>
    <t>3-Phone-31</t>
  </si>
  <si>
    <t>3-Phone-38</t>
  </si>
  <si>
    <t>5/2</t>
  </si>
  <si>
    <t>3-Phone-51</t>
  </si>
  <si>
    <t>6/2</t>
  </si>
  <si>
    <t>i77</t>
  </si>
  <si>
    <t>3-Phone-56</t>
  </si>
  <si>
    <t>3-Phone-60</t>
  </si>
  <si>
    <t>7/2</t>
  </si>
  <si>
    <t>3-Phone-78</t>
  </si>
  <si>
    <t>8/2</t>
  </si>
  <si>
    <t>3-i35-1</t>
  </si>
  <si>
    <t>Ayos-Ndele</t>
  </si>
  <si>
    <t>3-i35-r</t>
  </si>
  <si>
    <t>Ndele-Ayos</t>
  </si>
  <si>
    <t>Ayos-Bidjang</t>
  </si>
  <si>
    <t>Bidjang-Ayos</t>
  </si>
  <si>
    <t>Ayos-Maya</t>
  </si>
  <si>
    <t>Maya-Ayos</t>
  </si>
  <si>
    <t>3-i35-3</t>
  </si>
  <si>
    <t>1-8/2/2013</t>
  </si>
  <si>
    <t>Mission 4</t>
  </si>
  <si>
    <t>5-7/2/2013</t>
  </si>
  <si>
    <t>South</t>
  </si>
  <si>
    <t>Ebolowa</t>
  </si>
  <si>
    <t>Live Chimp</t>
  </si>
  <si>
    <t>Ebolowa-Meyo-Ebolowa</t>
  </si>
  <si>
    <t>Mission 5</t>
  </si>
  <si>
    <t>5-Phone-37</t>
  </si>
  <si>
    <t>5-Phone-49</t>
  </si>
  <si>
    <t>5-Phone-65</t>
  </si>
  <si>
    <t>5-Phone-70</t>
  </si>
  <si>
    <t>5-Phone-77</t>
  </si>
  <si>
    <t>5-i8-4</t>
  </si>
  <si>
    <t>5-i8-r</t>
  </si>
  <si>
    <t>5-i8-5</t>
  </si>
  <si>
    <t>Mission 6</t>
  </si>
  <si>
    <t>5-8/2/2013</t>
  </si>
  <si>
    <t>Far North</t>
  </si>
  <si>
    <t>Mora</t>
  </si>
  <si>
    <t>Ivory</t>
  </si>
  <si>
    <t>Gabon</t>
  </si>
  <si>
    <t>7-i26-r</t>
  </si>
  <si>
    <t>12/2</t>
  </si>
  <si>
    <t>13/2</t>
  </si>
  <si>
    <t>14/2</t>
  </si>
  <si>
    <t>15/2</t>
  </si>
  <si>
    <t>16/2</t>
  </si>
  <si>
    <t>7-i26-4</t>
  </si>
  <si>
    <t>Douala-Libreville</t>
  </si>
  <si>
    <t>7-i26-5</t>
  </si>
  <si>
    <t>7-i26-6</t>
  </si>
  <si>
    <t>17/2</t>
  </si>
  <si>
    <t>7-i26-7</t>
  </si>
  <si>
    <t>7-i26-8</t>
  </si>
  <si>
    <t>Airport Tax</t>
  </si>
  <si>
    <t>7-i26-9</t>
  </si>
  <si>
    <t>Phone-r</t>
  </si>
  <si>
    <t>Mission 8</t>
  </si>
  <si>
    <t>13-14/2/2013</t>
  </si>
  <si>
    <t>Center</t>
  </si>
  <si>
    <t>Yaounde</t>
  </si>
  <si>
    <t>i45</t>
  </si>
  <si>
    <t>8-Phone-68a</t>
  </si>
  <si>
    <t>8-Phone-69</t>
  </si>
  <si>
    <t>8-Phone-105</t>
  </si>
  <si>
    <t>8-Phone-129</t>
  </si>
  <si>
    <t>8-i45-r</t>
  </si>
  <si>
    <t>Mission  9</t>
  </si>
  <si>
    <t>12-14/2/2013</t>
  </si>
  <si>
    <t>Chimp parts</t>
  </si>
  <si>
    <t>9-Phone-103</t>
  </si>
  <si>
    <t>9-Phone-106</t>
  </si>
  <si>
    <t>9-Phone-127</t>
  </si>
  <si>
    <t>9-i35-r</t>
  </si>
  <si>
    <t>Mission 10</t>
  </si>
  <si>
    <t>East</t>
  </si>
  <si>
    <t>Lomie/Ngoyla</t>
  </si>
  <si>
    <t>10-Phone-104</t>
  </si>
  <si>
    <t>10-Phone-107</t>
  </si>
  <si>
    <t>10-Phone-122</t>
  </si>
  <si>
    <t>10-Phone-156</t>
  </si>
  <si>
    <t>10-Phone-162</t>
  </si>
  <si>
    <t>10-Phone-171</t>
  </si>
  <si>
    <t>18/2</t>
  </si>
  <si>
    <t>10-Phone-185</t>
  </si>
  <si>
    <t>19/2</t>
  </si>
  <si>
    <t>10-i8-7</t>
  </si>
  <si>
    <t>Lomie-Ngoyla</t>
  </si>
  <si>
    <t>10-i8-r</t>
  </si>
  <si>
    <t>Ngoyla-Lomie</t>
  </si>
  <si>
    <t xml:space="preserve">10-i8-r </t>
  </si>
  <si>
    <t>Lomie-Abg Mbang</t>
  </si>
  <si>
    <t>10-i8-8</t>
  </si>
  <si>
    <t>I8</t>
  </si>
  <si>
    <t>10-i8-9</t>
  </si>
  <si>
    <t>10-i8-10</t>
  </si>
  <si>
    <t>Mbalmayo</t>
  </si>
  <si>
    <t>Mission 11</t>
  </si>
  <si>
    <t>11-Phone-132</t>
  </si>
  <si>
    <t>11-Phone-149</t>
  </si>
  <si>
    <t>11-Phone-170</t>
  </si>
  <si>
    <t>11-i35-r</t>
  </si>
  <si>
    <t>Mbalmayo-Ekali</t>
  </si>
  <si>
    <t>Ekali-Mbalmayo</t>
  </si>
  <si>
    <t>11-i35-4</t>
  </si>
  <si>
    <t>Mbalmayo-Oyack</t>
  </si>
  <si>
    <t>Oyack-Mbalmayo</t>
  </si>
  <si>
    <t>11-i35-5</t>
  </si>
  <si>
    <t>Mission 26</t>
  </si>
  <si>
    <t>West</t>
  </si>
  <si>
    <t>Koptamo</t>
  </si>
  <si>
    <t>Chimp Skulls</t>
  </si>
  <si>
    <t>12-Phone-176-176d</t>
  </si>
  <si>
    <t>12-Phone-191</t>
  </si>
  <si>
    <t>12-Phone-194</t>
  </si>
  <si>
    <t>20/2</t>
  </si>
  <si>
    <t>Bafoussam-Foumbot</t>
  </si>
  <si>
    <t>Traveling Expenses</t>
  </si>
  <si>
    <t>12-i77-r</t>
  </si>
  <si>
    <t>Foumbot-Koptamo</t>
  </si>
  <si>
    <t>koptamo-Foumbot</t>
  </si>
  <si>
    <t>Foumbot-Baoussam</t>
  </si>
  <si>
    <t>Undercover</t>
  </si>
  <si>
    <t>External Assistance</t>
  </si>
  <si>
    <t>Mission 13</t>
  </si>
  <si>
    <t>North West</t>
  </si>
  <si>
    <t>Bamenda</t>
  </si>
  <si>
    <t>Internet Fraud</t>
  </si>
  <si>
    <t>13-Phone-196-196a</t>
  </si>
  <si>
    <t>13-Phone-206-206a</t>
  </si>
  <si>
    <t>21/2</t>
  </si>
  <si>
    <t>13-Phone-216-216a</t>
  </si>
  <si>
    <t>22/2</t>
  </si>
  <si>
    <t>13-Phone-227</t>
  </si>
  <si>
    <t>23/2</t>
  </si>
  <si>
    <t>x4 Hrs Internet</t>
  </si>
  <si>
    <t>Communication</t>
  </si>
  <si>
    <t>13-i26-r</t>
  </si>
  <si>
    <t>x8 Hrs Internet</t>
  </si>
  <si>
    <t>13-i26-10</t>
  </si>
  <si>
    <t>24/2</t>
  </si>
  <si>
    <t>Yaounde-Bamenda</t>
  </si>
  <si>
    <t>13-i26-11</t>
  </si>
  <si>
    <t>Bamenda-Yaounde</t>
  </si>
  <si>
    <t>13-i26-12</t>
  </si>
  <si>
    <t>13-i26-13</t>
  </si>
  <si>
    <t>13-i26-14</t>
  </si>
  <si>
    <t>Bonus</t>
  </si>
  <si>
    <t>13-i26-15</t>
  </si>
  <si>
    <t>13-i26-16</t>
  </si>
  <si>
    <t>13-i26-17</t>
  </si>
  <si>
    <t>18-24/2/2013</t>
  </si>
  <si>
    <t>Bertoua</t>
  </si>
  <si>
    <t>Primate parts</t>
  </si>
  <si>
    <t>14-Phone-183</t>
  </si>
  <si>
    <t>14-Phone-195</t>
  </si>
  <si>
    <t>14-Phone-207</t>
  </si>
  <si>
    <t>i43</t>
  </si>
  <si>
    <t>14-Phone-212a</t>
  </si>
  <si>
    <t>14-Phone-213</t>
  </si>
  <si>
    <t>14-Phone-217</t>
  </si>
  <si>
    <t>14-Phone-230</t>
  </si>
  <si>
    <t>14-i35-6</t>
  </si>
  <si>
    <t>14-i35-r</t>
  </si>
  <si>
    <t>Porteau12-Btua</t>
  </si>
  <si>
    <t>Bodim-Btua</t>
  </si>
  <si>
    <t>Btua-Adomndian</t>
  </si>
  <si>
    <t>14-i35-7</t>
  </si>
  <si>
    <t>14-i35-8</t>
  </si>
  <si>
    <t>Mission 14</t>
  </si>
  <si>
    <t>Mission 15</t>
  </si>
  <si>
    <t>Lomie</t>
  </si>
  <si>
    <t>Protected Species</t>
  </si>
  <si>
    <t>15-Phone-201</t>
  </si>
  <si>
    <t>15-Phone-204</t>
  </si>
  <si>
    <t>15-Phone-205</t>
  </si>
  <si>
    <t>15-Phone-219</t>
  </si>
  <si>
    <t>15-Phone-229</t>
  </si>
  <si>
    <t>15-i8-11</t>
  </si>
  <si>
    <t>Lomie-bitang</t>
  </si>
  <si>
    <t xml:space="preserve">15-i8-r </t>
  </si>
  <si>
    <t>Bitang-Lomie</t>
  </si>
  <si>
    <t>15-i8-12</t>
  </si>
  <si>
    <t>15-i8-r</t>
  </si>
  <si>
    <t>15-i8-13</t>
  </si>
  <si>
    <t>15-I8-r</t>
  </si>
  <si>
    <t>Mission 16</t>
  </si>
  <si>
    <t>15-18/2/2013</t>
  </si>
  <si>
    <t>Oveng</t>
  </si>
  <si>
    <t>16-Phone-212b</t>
  </si>
  <si>
    <t>16-Phone-218</t>
  </si>
  <si>
    <t>16-Phone-228</t>
  </si>
  <si>
    <t>16-i45-8</t>
  </si>
  <si>
    <t>Sang-Oveng</t>
  </si>
  <si>
    <t>16-i45-r</t>
  </si>
  <si>
    <t>Oveng-Mbedum-Oveng</t>
  </si>
  <si>
    <t>Oveng-Sang</t>
  </si>
  <si>
    <t>16-i45-9</t>
  </si>
  <si>
    <t>16-i45-10</t>
  </si>
  <si>
    <t>25-28/2//2013</t>
  </si>
  <si>
    <t>Eseka/Songmatip/pouthyebel</t>
  </si>
  <si>
    <t>Mission 17</t>
  </si>
  <si>
    <t>17-Phone-244</t>
  </si>
  <si>
    <t>25/2</t>
  </si>
  <si>
    <t>17-Phone-255</t>
  </si>
  <si>
    <t>17-Phone-259</t>
  </si>
  <si>
    <t>26/2</t>
  </si>
  <si>
    <t>17-Phone-278</t>
  </si>
  <si>
    <t>27/2</t>
  </si>
  <si>
    <t>17-Phone-292</t>
  </si>
  <si>
    <t>28/2</t>
  </si>
  <si>
    <t>17-i35-9</t>
  </si>
  <si>
    <t>Eseka-Bogso</t>
  </si>
  <si>
    <t>17-i35-r</t>
  </si>
  <si>
    <t>Bogso-Eseka</t>
  </si>
  <si>
    <t>Eseka-Songmatip</t>
  </si>
  <si>
    <t>Songmatip-Eseka</t>
  </si>
  <si>
    <t>Eseka-Ndogbosol</t>
  </si>
  <si>
    <t>Ndogbosol-Eseka</t>
  </si>
  <si>
    <t>Eseka-Pouthyebel</t>
  </si>
  <si>
    <t>Pouthyebel-Eseka</t>
  </si>
  <si>
    <t>17-i35-10</t>
  </si>
  <si>
    <t xml:space="preserve">i35 </t>
  </si>
  <si>
    <t>Mission 18</t>
  </si>
  <si>
    <t>26-28/2/13</t>
  </si>
  <si>
    <t>Abong-Mbang</t>
  </si>
  <si>
    <t>18-Phone-243</t>
  </si>
  <si>
    <t>18-Phone-260</t>
  </si>
  <si>
    <t>18-Phone-266-266a</t>
  </si>
  <si>
    <t>18-Phone-279</t>
  </si>
  <si>
    <t>18-Phone-291</t>
  </si>
  <si>
    <t>18-i8-14</t>
  </si>
  <si>
    <t>18-i8-15</t>
  </si>
  <si>
    <t>18-i8-r</t>
  </si>
  <si>
    <t>18-i8-16</t>
  </si>
  <si>
    <t xml:space="preserve">18-i8-r </t>
  </si>
  <si>
    <t>18-I8-r</t>
  </si>
  <si>
    <t>Mission 19</t>
  </si>
  <si>
    <t>Parrots</t>
  </si>
  <si>
    <t>19-Phone-271</t>
  </si>
  <si>
    <t>19-Phone-273</t>
  </si>
  <si>
    <t>19-Phone-294</t>
  </si>
  <si>
    <t>19-i43-1</t>
  </si>
  <si>
    <t>19-i43-r</t>
  </si>
  <si>
    <t>19-i43-2</t>
  </si>
  <si>
    <t>19-i43-3</t>
  </si>
  <si>
    <t>26-28/2/2013</t>
  </si>
  <si>
    <t>Mission 20</t>
  </si>
  <si>
    <t>20-i45-r</t>
  </si>
  <si>
    <t>20-i45-11</t>
  </si>
  <si>
    <t>Mission 21</t>
  </si>
  <si>
    <t>28/2/2013</t>
  </si>
  <si>
    <t>LAGA Family</t>
  </si>
  <si>
    <t>21-Phone-293</t>
  </si>
  <si>
    <t>21-i45-r</t>
  </si>
  <si>
    <t>Mission 22</t>
  </si>
  <si>
    <t>4-28/2/13</t>
  </si>
  <si>
    <t>22-Phone-32-32a</t>
  </si>
  <si>
    <t>22-Phone-36-36a</t>
  </si>
  <si>
    <t>22-Phone-47-47a</t>
  </si>
  <si>
    <t>22-Phone-59-59a</t>
  </si>
  <si>
    <t>22-Phone-72-72a</t>
  </si>
  <si>
    <t>22-Phone-174-174a</t>
  </si>
  <si>
    <t>22-Phone-189-189a</t>
  </si>
  <si>
    <t>22-Phone-249-249a</t>
  </si>
  <si>
    <t>22-Phone-254</t>
  </si>
  <si>
    <t>22-Phone-267-267a</t>
  </si>
  <si>
    <t>22-Phone-281</t>
  </si>
  <si>
    <t>22-Phone-295-295a</t>
  </si>
  <si>
    <t>22-i26-r</t>
  </si>
  <si>
    <t>9/2</t>
  </si>
  <si>
    <t>11/2</t>
  </si>
  <si>
    <t>Mission 23</t>
  </si>
  <si>
    <t>Mintom/Ntam</t>
  </si>
  <si>
    <t>23-Phone-130</t>
  </si>
  <si>
    <t>23-Phone-152</t>
  </si>
  <si>
    <t>23-Phone-163</t>
  </si>
  <si>
    <t>23-Phone-165</t>
  </si>
  <si>
    <t>23-Phone-182</t>
  </si>
  <si>
    <t>15-19/2/2013</t>
  </si>
  <si>
    <t>23-i45-2</t>
  </si>
  <si>
    <t>Djoum-Ntam</t>
  </si>
  <si>
    <t>23-i45-r</t>
  </si>
  <si>
    <t>Ntam-Mballam</t>
  </si>
  <si>
    <t>Mballam-Djoum</t>
  </si>
  <si>
    <t>Djoum-Sang</t>
  </si>
  <si>
    <t>23-i45-4</t>
  </si>
  <si>
    <t>23-i45-5</t>
  </si>
  <si>
    <t>23-i45-6</t>
  </si>
  <si>
    <t>23-i45-7</t>
  </si>
  <si>
    <t>Mission 24</t>
  </si>
  <si>
    <t>Bechati</t>
  </si>
  <si>
    <t>Lion Skins</t>
  </si>
  <si>
    <t>24-Phone-2</t>
  </si>
  <si>
    <t>24-Phone-19</t>
  </si>
  <si>
    <t>Bafoussam-Dschang</t>
  </si>
  <si>
    <t>24-i77-r</t>
  </si>
  <si>
    <t>Dschang-Bechati</t>
  </si>
  <si>
    <t>Bechati-Dschang</t>
  </si>
  <si>
    <t>Dschang-Bafoussam</t>
  </si>
  <si>
    <t>Drinks with informer</t>
  </si>
  <si>
    <t>Mission 25</t>
  </si>
  <si>
    <t>12-13/2/13</t>
  </si>
  <si>
    <t>Essohattah</t>
  </si>
  <si>
    <t>Leopard Skins</t>
  </si>
  <si>
    <t>25-Phone-93</t>
  </si>
  <si>
    <t>25-Phone-116</t>
  </si>
  <si>
    <t>25-i77-r</t>
  </si>
  <si>
    <t>Dschang-Essohattah</t>
  </si>
  <si>
    <t>Essohattah-Dschang</t>
  </si>
  <si>
    <t>Chimp Bones</t>
  </si>
  <si>
    <t>26-Phone-121</t>
  </si>
  <si>
    <t>26-Phone-158-158a</t>
  </si>
  <si>
    <t>Chimp</t>
  </si>
  <si>
    <t>27-Phone-17</t>
  </si>
  <si>
    <t>27-Phone-22a</t>
  </si>
  <si>
    <t>27-Phone-84</t>
  </si>
  <si>
    <t>27-Phone-87-87a</t>
  </si>
  <si>
    <t>10/2</t>
  </si>
  <si>
    <t>27-Phone-92</t>
  </si>
  <si>
    <t>27-Phone-100</t>
  </si>
  <si>
    <t>2-12/2/2013</t>
  </si>
  <si>
    <t>27-i43-r</t>
  </si>
  <si>
    <t>bank file</t>
  </si>
  <si>
    <t>CNPS</t>
  </si>
  <si>
    <t>Tax</t>
  </si>
  <si>
    <t>Personnel</t>
  </si>
  <si>
    <t>8-Phone-108</t>
  </si>
  <si>
    <t>Alain</t>
  </si>
  <si>
    <t>bonus</t>
  </si>
  <si>
    <t>alain</t>
  </si>
  <si>
    <t>ekane</t>
  </si>
  <si>
    <t>al-r</t>
  </si>
  <si>
    <t>8-al-r</t>
  </si>
  <si>
    <t>Police</t>
  </si>
  <si>
    <t>MINFOF</t>
  </si>
  <si>
    <t>Phone-2</t>
  </si>
  <si>
    <t>Phone-19</t>
  </si>
  <si>
    <t>Phone-24</t>
  </si>
  <si>
    <t>Phone-44</t>
  </si>
  <si>
    <t>Phone-50</t>
  </si>
  <si>
    <t>Phone-65</t>
  </si>
  <si>
    <t>Phone-80</t>
  </si>
  <si>
    <t>Phone-85</t>
  </si>
  <si>
    <t>Phone-89</t>
  </si>
  <si>
    <t>Phone-96</t>
  </si>
  <si>
    <t>Phone-114</t>
  </si>
  <si>
    <t>Phone-119-119a</t>
  </si>
  <si>
    <t>Phone-141-141d</t>
  </si>
  <si>
    <t>Phone-154</t>
  </si>
  <si>
    <t>Phone-173</t>
  </si>
  <si>
    <t>Phone-179</t>
  </si>
  <si>
    <t>Phone-194</t>
  </si>
  <si>
    <t>Phone-204</t>
  </si>
  <si>
    <t>Phone-214</t>
  </si>
  <si>
    <t>Phone-234</t>
  </si>
  <si>
    <t>Phone-253</t>
  </si>
  <si>
    <t>Phone-265</t>
  </si>
  <si>
    <t>Phone-282</t>
  </si>
  <si>
    <t>Phone-286</t>
  </si>
  <si>
    <t>Aime</t>
  </si>
  <si>
    <t>Phone-8</t>
  </si>
  <si>
    <t>Phone-42</t>
  </si>
  <si>
    <t>Phone-54</t>
  </si>
  <si>
    <t>Phone-61</t>
  </si>
  <si>
    <t>Phone-74</t>
  </si>
  <si>
    <t>Phone-101</t>
  </si>
  <si>
    <t>Phone-110</t>
  </si>
  <si>
    <t>Phone-125</t>
  </si>
  <si>
    <t>Phone-133</t>
  </si>
  <si>
    <t>Phone-147</t>
  </si>
  <si>
    <t>Phone-167</t>
  </si>
  <si>
    <t>Phone-190</t>
  </si>
  <si>
    <t>Phone-198</t>
  </si>
  <si>
    <t>Phone-212</t>
  </si>
  <si>
    <t>Phone-220</t>
  </si>
  <si>
    <t>Phone-246</t>
  </si>
  <si>
    <t>Phone-258</t>
  </si>
  <si>
    <t>Phone-276</t>
  </si>
  <si>
    <t>Phone-288</t>
  </si>
  <si>
    <t>Ekane</t>
  </si>
  <si>
    <t>Phone-7</t>
  </si>
  <si>
    <t>Phone-16</t>
  </si>
  <si>
    <t>Phone-26</t>
  </si>
  <si>
    <t>Phone-27</t>
  </si>
  <si>
    <t>Phone-41</t>
  </si>
  <si>
    <t>Phone-53</t>
  </si>
  <si>
    <t>Phone-62</t>
  </si>
  <si>
    <t>Phone-73</t>
  </si>
  <si>
    <t>Phone-99</t>
  </si>
  <si>
    <t>Phone-112</t>
  </si>
  <si>
    <t>Phone-126</t>
  </si>
  <si>
    <t>Phone-134</t>
  </si>
  <si>
    <t>Phone-148</t>
  </si>
  <si>
    <t>Phone-166</t>
  </si>
  <si>
    <t>Phone-184</t>
  </si>
  <si>
    <t>Phone-199</t>
  </si>
  <si>
    <t>Phone-211</t>
  </si>
  <si>
    <t>Phone-221</t>
  </si>
  <si>
    <t>Phone-239</t>
  </si>
  <si>
    <t>Phone-245</t>
  </si>
  <si>
    <t>Phone-261</t>
  </si>
  <si>
    <t>Phone-274</t>
  </si>
  <si>
    <t>Phone-287</t>
  </si>
  <si>
    <t>Ania</t>
  </si>
  <si>
    <t>Phone-6</t>
  </si>
  <si>
    <t>Phone-33</t>
  </si>
  <si>
    <t>Phone-39</t>
  </si>
  <si>
    <t>Phone-48-48a</t>
  </si>
  <si>
    <t>Phone-71</t>
  </si>
  <si>
    <t>Phone-90</t>
  </si>
  <si>
    <t>Phone-102</t>
  </si>
  <si>
    <t>Phone-109</t>
  </si>
  <si>
    <t>Phone-128</t>
  </si>
  <si>
    <t>Phone-137</t>
  </si>
  <si>
    <t>Phone-168</t>
  </si>
  <si>
    <t>Phone-187</t>
  </si>
  <si>
    <t>Phone-197</t>
  </si>
  <si>
    <t>Phone-210</t>
  </si>
  <si>
    <t>Phone-226</t>
  </si>
  <si>
    <t>Phone-242</t>
  </si>
  <si>
    <t>Phone-264</t>
  </si>
  <si>
    <t>Achile</t>
  </si>
  <si>
    <t>Phone-58</t>
  </si>
  <si>
    <t>carrine</t>
  </si>
  <si>
    <t>Phone-142</t>
  </si>
  <si>
    <t>Phone-224</t>
  </si>
  <si>
    <t>Phone-296</t>
  </si>
  <si>
    <t>Yaounde-Kribi</t>
  </si>
  <si>
    <t>achi-1</t>
  </si>
  <si>
    <t>achille</t>
  </si>
  <si>
    <t>Kribi Yaounde</t>
  </si>
  <si>
    <t>achil-3</t>
  </si>
  <si>
    <t>aim-1</t>
  </si>
  <si>
    <t>aimé</t>
  </si>
  <si>
    <t>aim-3</t>
  </si>
  <si>
    <t>aim-r</t>
  </si>
  <si>
    <t>Bafoussam-Dschang-Bafoussam</t>
  </si>
  <si>
    <t>aim-6</t>
  </si>
  <si>
    <t>aim-8</t>
  </si>
  <si>
    <t>aim-9</t>
  </si>
  <si>
    <t>aim-11</t>
  </si>
  <si>
    <t>aim-15</t>
  </si>
  <si>
    <t>aim-16</t>
  </si>
  <si>
    <t>al-1</t>
  </si>
  <si>
    <t>al-3</t>
  </si>
  <si>
    <t>al-11</t>
  </si>
  <si>
    <t>al-13</t>
  </si>
  <si>
    <t>al-14</t>
  </si>
  <si>
    <t>al-16</t>
  </si>
  <si>
    <t>ania-1</t>
  </si>
  <si>
    <t>ania</t>
  </si>
  <si>
    <t>ania-3</t>
  </si>
  <si>
    <t>ania-4</t>
  </si>
  <si>
    <t>ania-6</t>
  </si>
  <si>
    <t>ania-7</t>
  </si>
  <si>
    <t>ania-9</t>
  </si>
  <si>
    <t>Meyomessala-Sangmlima-Meyomessala</t>
  </si>
  <si>
    <t>ania-10</t>
  </si>
  <si>
    <t>ania-13</t>
  </si>
  <si>
    <t>Sangmelima-Djoum</t>
  </si>
  <si>
    <t>ania-14</t>
  </si>
  <si>
    <t>Djoum-Sangmelima</t>
  </si>
  <si>
    <t>ania-16</t>
  </si>
  <si>
    <t>ania-18</t>
  </si>
  <si>
    <t>ania-19</t>
  </si>
  <si>
    <t>ania-21</t>
  </si>
  <si>
    <t>ania-22</t>
  </si>
  <si>
    <t>car-1</t>
  </si>
  <si>
    <t>Bangangté-Bafoussam</t>
  </si>
  <si>
    <t>car-r</t>
  </si>
  <si>
    <t>Bafoussam-Yaoundé</t>
  </si>
  <si>
    <t>car-4</t>
  </si>
  <si>
    <t>car-5</t>
  </si>
  <si>
    <t>car-7</t>
  </si>
  <si>
    <t>eka-1</t>
  </si>
  <si>
    <t>eka-4</t>
  </si>
  <si>
    <t>Yaounde-Kumba</t>
  </si>
  <si>
    <t>eka-12</t>
  </si>
  <si>
    <t>Kumba-Mamfe</t>
  </si>
  <si>
    <t>eka-14</t>
  </si>
  <si>
    <t>Mamfe-Kumba</t>
  </si>
  <si>
    <t>eka-17</t>
  </si>
  <si>
    <t>Kumba-Yaounde</t>
  </si>
  <si>
    <t>eka-19</t>
  </si>
  <si>
    <t>ania-r</t>
  </si>
  <si>
    <t>eka-r</t>
  </si>
  <si>
    <t>achil-2</t>
  </si>
  <si>
    <t>aim-2</t>
  </si>
  <si>
    <t>aim-5</t>
  </si>
  <si>
    <t>aim-10</t>
  </si>
  <si>
    <t>al-2</t>
  </si>
  <si>
    <t>al-12</t>
  </si>
  <si>
    <t>al-15</t>
  </si>
  <si>
    <t>ania-2</t>
  </si>
  <si>
    <t>ania-5</t>
  </si>
  <si>
    <t>ania-8</t>
  </si>
  <si>
    <t>ania-15</t>
  </si>
  <si>
    <t>ania-17</t>
  </si>
  <si>
    <t>ania-20</t>
  </si>
  <si>
    <t>car-2</t>
  </si>
  <si>
    <t>car-3</t>
  </si>
  <si>
    <t>car-6</t>
  </si>
  <si>
    <t>eka-2</t>
  </si>
  <si>
    <t>eka-13</t>
  </si>
  <si>
    <t>eka-15</t>
  </si>
  <si>
    <t>eka-18</t>
  </si>
  <si>
    <t>X 36 printing</t>
  </si>
  <si>
    <t>aim-12</t>
  </si>
  <si>
    <t>aim-13</t>
  </si>
  <si>
    <t>X 4 printing</t>
  </si>
  <si>
    <t>aim-14</t>
  </si>
  <si>
    <t>X 12 photocopies</t>
  </si>
  <si>
    <t>X 28 photocopies</t>
  </si>
  <si>
    <t>aim-18</t>
  </si>
  <si>
    <t>X 2 binding</t>
  </si>
  <si>
    <t>sewing</t>
  </si>
  <si>
    <t>aim-19</t>
  </si>
  <si>
    <t>X 26 photocopies</t>
  </si>
  <si>
    <t>aim-20</t>
  </si>
  <si>
    <t>ania-24</t>
  </si>
  <si>
    <t>X 80 Photocopy</t>
  </si>
  <si>
    <t>ania-25</t>
  </si>
  <si>
    <t>X 111 photocopies</t>
  </si>
  <si>
    <t>car-8</t>
  </si>
  <si>
    <t>certification</t>
  </si>
  <si>
    <t>car-9</t>
  </si>
  <si>
    <t>X 2 repairs computers</t>
  </si>
  <si>
    <t>eka-5</t>
  </si>
  <si>
    <t>X 6 photos</t>
  </si>
  <si>
    <t>eka-10</t>
  </si>
  <si>
    <t>al-17</t>
  </si>
  <si>
    <t xml:space="preserve">Lawyers Transport and logistics </t>
  </si>
  <si>
    <t>dji-1</t>
  </si>
  <si>
    <t xml:space="preserve">ekane </t>
  </si>
  <si>
    <t>dji-3</t>
  </si>
  <si>
    <t xml:space="preserve">ania </t>
  </si>
  <si>
    <t>dji-5</t>
  </si>
  <si>
    <t>dji-6</t>
  </si>
  <si>
    <t>tam-1</t>
  </si>
  <si>
    <t>tam-2</t>
  </si>
  <si>
    <t>tchag-1</t>
  </si>
  <si>
    <t>tchag-2</t>
  </si>
  <si>
    <t>lawyer fees</t>
  </si>
  <si>
    <t>Me Djimi</t>
  </si>
  <si>
    <t>dji-4</t>
  </si>
  <si>
    <t>X 1 lawyer</t>
  </si>
  <si>
    <t>dji-2</t>
  </si>
  <si>
    <t>Bailiff fees</t>
  </si>
  <si>
    <t>Me Ngongang</t>
  </si>
  <si>
    <t>eka-11</t>
  </si>
  <si>
    <t>Nya Aime</t>
  </si>
  <si>
    <t>Alain Bernard</t>
  </si>
  <si>
    <t>Ania Serge</t>
  </si>
  <si>
    <t>personnel</t>
  </si>
  <si>
    <t>Eric</t>
  </si>
  <si>
    <t>Phone-1</t>
  </si>
  <si>
    <t>Phone-13</t>
  </si>
  <si>
    <t>Phone-25</t>
  </si>
  <si>
    <t>Phone-43</t>
  </si>
  <si>
    <t>Phone-55</t>
  </si>
  <si>
    <t>Phone-66</t>
  </si>
  <si>
    <t>Phone-82</t>
  </si>
  <si>
    <t>Phone-95</t>
  </si>
  <si>
    <t>Phone-113</t>
  </si>
  <si>
    <t>Phone-121</t>
  </si>
  <si>
    <t>Phone-140-140d</t>
  </si>
  <si>
    <t>Phone-151</t>
  </si>
  <si>
    <t>Phone-175</t>
  </si>
  <si>
    <t>Phone-178</t>
  </si>
  <si>
    <t>Phone-188</t>
  </si>
  <si>
    <t>Phone-202</t>
  </si>
  <si>
    <t>Phone-203</t>
  </si>
  <si>
    <t>Phone-223</t>
  </si>
  <si>
    <t>Phone-232</t>
  </si>
  <si>
    <t>Phone-250</t>
  </si>
  <si>
    <t>Phone-256-256a</t>
  </si>
  <si>
    <t>Phone-275</t>
  </si>
  <si>
    <t>Phone-285</t>
  </si>
  <si>
    <t>Anna</t>
  </si>
  <si>
    <t>Phone-4</t>
  </si>
  <si>
    <t>Phone-21</t>
  </si>
  <si>
    <t>Phone-29</t>
  </si>
  <si>
    <t>Phone-35</t>
  </si>
  <si>
    <t>Phone-64</t>
  </si>
  <si>
    <t>Phone-75</t>
  </si>
  <si>
    <t>Phone-98</t>
  </si>
  <si>
    <t>Phone-123</t>
  </si>
  <si>
    <t>Phone-135</t>
  </si>
  <si>
    <t>Phone-150</t>
  </si>
  <si>
    <t>Phone-169</t>
  </si>
  <si>
    <t>Phone-177</t>
  </si>
  <si>
    <t>Phone-186</t>
  </si>
  <si>
    <t>Phone-208</t>
  </si>
  <si>
    <t>Phone-222</t>
  </si>
  <si>
    <t>Phone-233</t>
  </si>
  <si>
    <t>Phone-247</t>
  </si>
  <si>
    <t>Phone-263</t>
  </si>
  <si>
    <t>Phone-290</t>
  </si>
  <si>
    <t>ann-10</t>
  </si>
  <si>
    <t>ann-r</t>
  </si>
  <si>
    <t>eri-r</t>
  </si>
  <si>
    <t>Bonuses scaled to results</t>
  </si>
  <si>
    <t>radio talk show E</t>
  </si>
  <si>
    <t>2 ivory traffickers arrested in Gabon</t>
  </si>
  <si>
    <t>Popoli newspaper F</t>
  </si>
  <si>
    <t>radio news flash E</t>
  </si>
  <si>
    <t>radio news flash F</t>
  </si>
  <si>
    <t>mutation newspaper F</t>
  </si>
  <si>
    <t>The Horizon newspaper E</t>
  </si>
  <si>
    <t>the spokesman newspaper E</t>
  </si>
  <si>
    <t>Eden newspaper E</t>
  </si>
  <si>
    <t>Baby Baboon dealer arrested in Yaounde</t>
  </si>
  <si>
    <t>The spokesman newspaper F</t>
  </si>
  <si>
    <t>The spokesman newspaper E</t>
  </si>
  <si>
    <t>Yaounde arrest of a lady with fresh gorilla parts</t>
  </si>
  <si>
    <t>yaounde arrest of ivory tusks dealers</t>
  </si>
  <si>
    <t>popoli newspaper F</t>
  </si>
  <si>
    <t>repere newspaper F</t>
  </si>
  <si>
    <t>spokesman newspaper F</t>
  </si>
  <si>
    <t>spokesman newspaper E</t>
  </si>
  <si>
    <t>Editing cost</t>
  </si>
  <si>
    <t>cd production</t>
  </si>
  <si>
    <t>Bouba Ndjida</t>
  </si>
  <si>
    <t>ann-2</t>
  </si>
  <si>
    <t>x2 cd</t>
  </si>
  <si>
    <t>ann-4</t>
  </si>
  <si>
    <t>ann-5</t>
  </si>
  <si>
    <t>ann-8</t>
  </si>
  <si>
    <t>x51 printing</t>
  </si>
  <si>
    <t>x140 photocopy</t>
  </si>
  <si>
    <t>x9 binding</t>
  </si>
  <si>
    <t>x 5 biz card</t>
  </si>
  <si>
    <t>ann-9</t>
  </si>
  <si>
    <t>er-2</t>
  </si>
  <si>
    <t>eri-3</t>
  </si>
  <si>
    <t>eri-4</t>
  </si>
  <si>
    <t>x 160 photocopies</t>
  </si>
  <si>
    <t>eri-5</t>
  </si>
  <si>
    <t>x4 newspaper</t>
  </si>
  <si>
    <t>professional literature</t>
  </si>
  <si>
    <t>ann-1</t>
  </si>
  <si>
    <t>x17 newspaper</t>
  </si>
  <si>
    <t>x18 newspaper</t>
  </si>
  <si>
    <t>ann-3</t>
  </si>
  <si>
    <t>x19 newspaper</t>
  </si>
  <si>
    <t>ann-6</t>
  </si>
  <si>
    <t>Ofir</t>
  </si>
  <si>
    <t>Phone-46</t>
  </si>
  <si>
    <t>Phone-83</t>
  </si>
  <si>
    <t>Phone-86</t>
  </si>
  <si>
    <t>Phone-88</t>
  </si>
  <si>
    <t>Phone-120-120a</t>
  </si>
  <si>
    <t>Phone-131</t>
  </si>
  <si>
    <t>Phone-159</t>
  </si>
  <si>
    <t>Phone-240</t>
  </si>
  <si>
    <t>Phone-252</t>
  </si>
  <si>
    <t>Eme-r</t>
  </si>
  <si>
    <t>Bank file</t>
  </si>
  <si>
    <t>Emeline</t>
  </si>
  <si>
    <t>Phone-5</t>
  </si>
  <si>
    <t>Phone-15</t>
  </si>
  <si>
    <t>Phone-28</t>
  </si>
  <si>
    <t>Phone-40</t>
  </si>
  <si>
    <t>Phone-52-52a</t>
  </si>
  <si>
    <t>Phone-63</t>
  </si>
  <si>
    <t>Phone-76</t>
  </si>
  <si>
    <t>Phone-97-97a</t>
  </si>
  <si>
    <t>Phone-105a</t>
  </si>
  <si>
    <t>Phone-111</t>
  </si>
  <si>
    <t>Phone-124</t>
  </si>
  <si>
    <t>Phone-136-136a</t>
  </si>
  <si>
    <t>Phone-153</t>
  </si>
  <si>
    <t>Phone-164</t>
  </si>
  <si>
    <t>Phone-181</t>
  </si>
  <si>
    <t>Phone-200</t>
  </si>
  <si>
    <t>Phone-209</t>
  </si>
  <si>
    <t>Phone-215</t>
  </si>
  <si>
    <t>Phone-231</t>
  </si>
  <si>
    <t>Phone-248</t>
  </si>
  <si>
    <t>Phone-257</t>
  </si>
  <si>
    <t>Phone-277</t>
  </si>
  <si>
    <t>Phone-289</t>
  </si>
  <si>
    <t>Arrey</t>
  </si>
  <si>
    <t>Phone-18</t>
  </si>
  <si>
    <t>Phone-22</t>
  </si>
  <si>
    <t>Phone-81</t>
  </si>
  <si>
    <t>Phone-91</t>
  </si>
  <si>
    <t>Phone-120</t>
  </si>
  <si>
    <t>Phone-138</t>
  </si>
  <si>
    <t>Phone-145</t>
  </si>
  <si>
    <t>Phone-157</t>
  </si>
  <si>
    <t>Phone-160</t>
  </si>
  <si>
    <t>Phone-193</t>
  </si>
  <si>
    <t>Phone-241</t>
  </si>
  <si>
    <t>Phone-262</t>
  </si>
  <si>
    <t>Phone-280</t>
  </si>
  <si>
    <t>x1 hr taxi</t>
  </si>
  <si>
    <t>x2 hrs taxi</t>
  </si>
  <si>
    <t>Arrey-r</t>
  </si>
  <si>
    <t>Eme-2</t>
  </si>
  <si>
    <t>Eme-6a</t>
  </si>
  <si>
    <t>Eme-11</t>
  </si>
  <si>
    <t>Eme-16</t>
  </si>
  <si>
    <t>Agenda 2013</t>
  </si>
  <si>
    <t>Arrey-5</t>
  </si>
  <si>
    <t>Pax</t>
  </si>
  <si>
    <t>Arrey-6</t>
  </si>
  <si>
    <t>x9 Toilet tissues</t>
  </si>
  <si>
    <t>Ajax</t>
  </si>
  <si>
    <t>Sponge</t>
  </si>
  <si>
    <t>Javel</t>
  </si>
  <si>
    <t>Electric adaptor</t>
  </si>
  <si>
    <t>Arrey-8</t>
  </si>
  <si>
    <t>Office Chair</t>
  </si>
  <si>
    <t>Arrey-9</t>
  </si>
  <si>
    <t>3x Night watch</t>
  </si>
  <si>
    <t>Arrey-12</t>
  </si>
  <si>
    <t>x8 Goutier Alluzing</t>
  </si>
  <si>
    <t>Arrey-13</t>
  </si>
  <si>
    <t>x2 mastic silicon</t>
  </si>
  <si>
    <t>x16 support Goutiere</t>
  </si>
  <si>
    <t>Rivert</t>
  </si>
  <si>
    <t>Naissance central Goutiere</t>
  </si>
  <si>
    <t>x2 Fond en aluzing</t>
  </si>
  <si>
    <t>x3 Fonds Sappelic</t>
  </si>
  <si>
    <t>Arrey-14</t>
  </si>
  <si>
    <t>Arrey-15</t>
  </si>
  <si>
    <t>Arrey-16</t>
  </si>
  <si>
    <t>6x Night watch</t>
  </si>
  <si>
    <t>Arrey-17</t>
  </si>
  <si>
    <t>Day watch</t>
  </si>
  <si>
    <t>Arrey-20</t>
  </si>
  <si>
    <t>Arrey-27</t>
  </si>
  <si>
    <t>Ex Union</t>
  </si>
  <si>
    <t>Eme-1</t>
  </si>
  <si>
    <t>Eme-3</t>
  </si>
  <si>
    <t>Eme-4</t>
  </si>
  <si>
    <t>Eme-5</t>
  </si>
  <si>
    <t>Eme-6</t>
  </si>
  <si>
    <t>Eme-7</t>
  </si>
  <si>
    <t>Eme-8</t>
  </si>
  <si>
    <t>Eme-9</t>
  </si>
  <si>
    <t>Eme-10</t>
  </si>
  <si>
    <t>Eme-11a</t>
  </si>
  <si>
    <t>Eme-12</t>
  </si>
  <si>
    <t>Eme-13</t>
  </si>
  <si>
    <t>Eme-14</t>
  </si>
  <si>
    <t>Eme-15</t>
  </si>
  <si>
    <t>Eme-18</t>
  </si>
  <si>
    <t>Eme-19</t>
  </si>
  <si>
    <t>Eme-20</t>
  </si>
  <si>
    <t>Western union</t>
  </si>
  <si>
    <t>Eme-17</t>
  </si>
  <si>
    <t>Transfer fees</t>
  </si>
  <si>
    <t>Express Union</t>
  </si>
  <si>
    <t>Arrey-10</t>
  </si>
  <si>
    <t>Arrey-11</t>
  </si>
  <si>
    <t>Bank charges</t>
  </si>
  <si>
    <t>UNICS</t>
  </si>
  <si>
    <t>Afriland</t>
  </si>
  <si>
    <t>water-SNEC</t>
  </si>
  <si>
    <t>Rent + Bills</t>
  </si>
  <si>
    <t>Hr-Water 2013.2</t>
  </si>
  <si>
    <t>13/3</t>
  </si>
  <si>
    <t>Rent + bills</t>
  </si>
  <si>
    <t>Women's day celebration</t>
  </si>
  <si>
    <t>ann-7</t>
  </si>
  <si>
    <t>ann-11</t>
  </si>
  <si>
    <t>Arrey-19a</t>
  </si>
  <si>
    <t>Eme-17a</t>
  </si>
  <si>
    <t>Women's Day Loincloth</t>
  </si>
  <si>
    <t>i26-18</t>
  </si>
  <si>
    <t>Sewing</t>
  </si>
  <si>
    <t>i26-19</t>
  </si>
  <si>
    <t>i35-11</t>
  </si>
  <si>
    <t>i8-17</t>
  </si>
  <si>
    <t>Nadine-1</t>
  </si>
  <si>
    <t>4/3</t>
  </si>
  <si>
    <t>Nadine</t>
  </si>
  <si>
    <t>i45-1</t>
  </si>
  <si>
    <t>i45-r</t>
  </si>
  <si>
    <t>i35-r</t>
  </si>
  <si>
    <t>Alain-r</t>
  </si>
  <si>
    <t>Postage</t>
  </si>
  <si>
    <t>Yaounde-Ayos</t>
  </si>
  <si>
    <t>Ayos-Yaounde</t>
  </si>
  <si>
    <t>Yaounde-Ebolowa</t>
  </si>
  <si>
    <t>Ebolowa-Yaounde</t>
  </si>
  <si>
    <t>Yaounde-Lomie</t>
  </si>
  <si>
    <t>Abg Mbang-Yaounde</t>
  </si>
  <si>
    <t>Yaounde-Mbalmayo</t>
  </si>
  <si>
    <t>Mbalmayo-Yaounde</t>
  </si>
  <si>
    <t>Lomie-Yaounde</t>
  </si>
  <si>
    <t>Yaounde-Sang</t>
  </si>
  <si>
    <t>Sang-Yaounde</t>
  </si>
  <si>
    <t>Yaounde-Eseka</t>
  </si>
  <si>
    <t>Eseka-Yaounde</t>
  </si>
  <si>
    <t>Yaounde-Abong M.</t>
  </si>
  <si>
    <t>Abong M-Yaounde</t>
  </si>
  <si>
    <t>Bamenda-Wum</t>
  </si>
  <si>
    <t>Yaounde-Bamenda-Yaounde</t>
  </si>
  <si>
    <t>Office cleaner</t>
  </si>
  <si>
    <t>Inter-City Transport</t>
  </si>
  <si>
    <t xml:space="preserve"> Transport</t>
  </si>
  <si>
    <t>Mission 27</t>
  </si>
  <si>
    <t>Women day/Wedding</t>
  </si>
  <si>
    <t>Yaounde-Bangangte</t>
  </si>
  <si>
    <t>Yaounde-Bertoua</t>
  </si>
  <si>
    <t>Bertoua-Yaounde</t>
  </si>
  <si>
    <t>Yaounde-Abong-Mbang</t>
  </si>
  <si>
    <t>Abong-mbang-Yaounde</t>
  </si>
  <si>
    <t>Yaounde-Sangmelima</t>
  </si>
  <si>
    <t>Sangmelima-Yaounde</t>
  </si>
  <si>
    <t>Kribi-Yaounde</t>
  </si>
  <si>
    <t>Douala-limbe</t>
  </si>
  <si>
    <t>limbe-Douala</t>
  </si>
  <si>
    <t>Douala-buea</t>
  </si>
  <si>
    <t>Yaounde-Bertua</t>
  </si>
  <si>
    <t>Mbang-Bertua</t>
  </si>
  <si>
    <t>Bertua-Bodim</t>
  </si>
  <si>
    <t>Traveling expenses</t>
  </si>
  <si>
    <t>Douala-Dibamba</t>
  </si>
  <si>
    <t>Dibamba-Douala</t>
  </si>
  <si>
    <t>Douala-Dibombari-Douala</t>
  </si>
  <si>
    <t>Travelling Expenses</t>
  </si>
  <si>
    <t>carnie</t>
  </si>
  <si>
    <t>Achill-r</t>
  </si>
  <si>
    <t>TV news feature F</t>
  </si>
  <si>
    <t>TV news feature E</t>
  </si>
  <si>
    <t>DVD</t>
  </si>
  <si>
    <t>x101 color printing</t>
  </si>
  <si>
    <t>x48 image color printing</t>
  </si>
  <si>
    <t>x44 color printing</t>
  </si>
  <si>
    <t>Garbage bags</t>
  </si>
  <si>
    <t>DVD Transfer</t>
  </si>
  <si>
    <t>Bafoussam-Bangangté-Bafoussam</t>
  </si>
  <si>
    <t>Bafoussam-Yaounde</t>
  </si>
  <si>
    <t>Bafoussam-Bangangte</t>
  </si>
  <si>
    <t>Bangangte-Bafoussam</t>
  </si>
  <si>
    <t>8-i35-r</t>
  </si>
  <si>
    <t>akwen</t>
  </si>
  <si>
    <t>Akwen-1</t>
  </si>
  <si>
    <t>Brenda-1</t>
  </si>
  <si>
    <t>Eric-1</t>
  </si>
  <si>
    <t>eric</t>
  </si>
  <si>
    <t>Policy and External Relations</t>
  </si>
  <si>
    <t xml:space="preserve"> LAGA Replication</t>
  </si>
  <si>
    <t>Coordination/Support</t>
  </si>
  <si>
    <t>Phone International</t>
  </si>
  <si>
    <t>Policy and External relations</t>
  </si>
  <si>
    <t>Israel</t>
  </si>
  <si>
    <t>Phone-68</t>
  </si>
  <si>
    <t>Phone-77</t>
  </si>
  <si>
    <t>CONGO</t>
  </si>
  <si>
    <t>Congo</t>
  </si>
  <si>
    <t>Phone-117</t>
  </si>
  <si>
    <t>Phone-143</t>
  </si>
  <si>
    <t>Phone-237-237a</t>
  </si>
  <si>
    <t>TOGO</t>
  </si>
  <si>
    <t>Togo</t>
  </si>
  <si>
    <t>Phone-11-11a</t>
  </si>
  <si>
    <t>Flight change</t>
  </si>
  <si>
    <t>Policy and external relations</t>
  </si>
  <si>
    <t>Arrey-2</t>
  </si>
  <si>
    <t>S.Africa</t>
  </si>
  <si>
    <t>Phone-268</t>
  </si>
  <si>
    <t>GABON</t>
  </si>
  <si>
    <t>Phone-118</t>
  </si>
  <si>
    <t>Phone-144</t>
  </si>
  <si>
    <t>Phone-269</t>
  </si>
  <si>
    <t>KENYA</t>
  </si>
  <si>
    <t>sim card</t>
  </si>
  <si>
    <t>policy and external relations</t>
  </si>
  <si>
    <t>Kenya</t>
  </si>
  <si>
    <t>Ofir-3</t>
  </si>
  <si>
    <t>Ofir-5</t>
  </si>
  <si>
    <t>airport tax</t>
  </si>
  <si>
    <t>Ofir-1</t>
  </si>
  <si>
    <t>Kenyan visa</t>
  </si>
  <si>
    <t>Ofir-2</t>
  </si>
  <si>
    <t>International Travel</t>
  </si>
  <si>
    <t>Ofir-r</t>
  </si>
  <si>
    <t>Ofir-6</t>
  </si>
  <si>
    <t>RWANDA</t>
  </si>
  <si>
    <t>Rwanda</t>
  </si>
  <si>
    <t>Phone-192</t>
  </si>
  <si>
    <t>Phone-225</t>
  </si>
  <si>
    <t>Phone-236</t>
  </si>
  <si>
    <t>Phone-238</t>
  </si>
  <si>
    <t>Ofir-8</t>
  </si>
  <si>
    <t>Rwanda visa</t>
  </si>
  <si>
    <t>Ofir-7</t>
  </si>
  <si>
    <t>Ofir-9</t>
  </si>
  <si>
    <t>Phone-270</t>
  </si>
  <si>
    <t>Phone-283</t>
  </si>
  <si>
    <t>Ofir-12a-b</t>
  </si>
  <si>
    <t>Ofir-19-22</t>
  </si>
  <si>
    <t>1/3</t>
  </si>
  <si>
    <t>Arrey-18</t>
  </si>
  <si>
    <t>Arrey-19</t>
  </si>
  <si>
    <t>Ofir-10</t>
  </si>
  <si>
    <t>Ofir-13-14</t>
  </si>
  <si>
    <t>Ofir-15-16</t>
  </si>
  <si>
    <t>Ofir-18</t>
  </si>
  <si>
    <t>Ofir-12</t>
  </si>
  <si>
    <t>Ofir-17</t>
  </si>
  <si>
    <t>Ofir-11</t>
  </si>
  <si>
    <t>Replication Coordinator</t>
  </si>
  <si>
    <t>Replication</t>
  </si>
  <si>
    <t>Cynthia</t>
  </si>
  <si>
    <t>Phone-23-23-a</t>
  </si>
  <si>
    <t>Phone-34</t>
  </si>
  <si>
    <t>Phone-57</t>
  </si>
  <si>
    <t>Phone-67</t>
  </si>
  <si>
    <t>Phone-79</t>
  </si>
  <si>
    <t>Phone-94-94a</t>
  </si>
  <si>
    <t>Phone-115</t>
  </si>
  <si>
    <t>Phone-139</t>
  </si>
  <si>
    <t>Phone-146</t>
  </si>
  <si>
    <t>Phone-155</t>
  </si>
  <si>
    <t>Phone-172-172b</t>
  </si>
  <si>
    <t>Phone-180-180a</t>
  </si>
  <si>
    <t>Phone-213</t>
  </si>
  <si>
    <t>Phone-235</t>
  </si>
  <si>
    <t>Phone-251</t>
  </si>
  <si>
    <t>Phone-266</t>
  </si>
  <si>
    <t>Phone-272</t>
  </si>
  <si>
    <t>Phone-284-284a</t>
  </si>
  <si>
    <t>cyn-r</t>
  </si>
  <si>
    <t>x1hr special taxi</t>
  </si>
  <si>
    <t>special taxi</t>
  </si>
  <si>
    <t>Akwen Cynthia</t>
  </si>
  <si>
    <t>Salary of Media Officer is supplemented by Bonuses scaled to the results he provides</t>
  </si>
  <si>
    <t>Women Day celebration</t>
  </si>
  <si>
    <t>ElectriCity-SONEL</t>
  </si>
  <si>
    <t>3 Cameroonian ivory dealers arrested in South Africa</t>
  </si>
  <si>
    <t>Yaounde arrest of ivory tusks dealers</t>
  </si>
  <si>
    <t>1-4/2/2013</t>
  </si>
  <si>
    <t>7-14/2/2013</t>
  </si>
  <si>
    <t>12-19/2/2013</t>
  </si>
  <si>
    <t>20-23/2/2013</t>
  </si>
  <si>
    <t>20-24/2/2013</t>
  </si>
  <si>
    <t>21-23/2/2013</t>
  </si>
  <si>
    <t>1-2/2/2013</t>
  </si>
  <si>
    <t>parceling of luggage</t>
  </si>
  <si>
    <t>Hr-Electricity 2013.2</t>
  </si>
  <si>
    <t>Buea-Douala</t>
  </si>
  <si>
    <t>Sangmelima-Yaoundé</t>
  </si>
  <si>
    <t>X 4 binding</t>
  </si>
  <si>
    <t>eri-6</t>
  </si>
  <si>
    <t>eri-7</t>
  </si>
  <si>
    <t>eri-8</t>
  </si>
  <si>
    <t>electrical distributor</t>
  </si>
  <si>
    <t>electrical adapter</t>
  </si>
  <si>
    <t>1 Operations against 3 subjects</t>
  </si>
  <si>
    <t>follow up 20 cases 36 locked subjects</t>
  </si>
  <si>
    <t xml:space="preserve">34 Media pieces </t>
  </si>
  <si>
    <t>Foumbot-Bafoussam</t>
  </si>
  <si>
    <t>Ofir-54</t>
  </si>
  <si>
    <t>31/1</t>
  </si>
  <si>
    <t>Ofir-55</t>
  </si>
  <si>
    <t>visa</t>
  </si>
  <si>
    <t>30/1</t>
  </si>
  <si>
    <t>Ofir-48a</t>
  </si>
  <si>
    <t>fuel</t>
  </si>
  <si>
    <t>Ofir-54a</t>
  </si>
  <si>
    <t>Ofir-53</t>
  </si>
  <si>
    <t>malaria medication</t>
  </si>
  <si>
    <t>Ofir-50</t>
  </si>
  <si>
    <t>25/1</t>
  </si>
  <si>
    <t>exchange commission</t>
  </si>
  <si>
    <t>Ofir-53a</t>
  </si>
  <si>
    <t>Penalty flight change</t>
  </si>
  <si>
    <t>Guinea</t>
  </si>
  <si>
    <t>Arrey-23</t>
  </si>
  <si>
    <t>Medication</t>
  </si>
  <si>
    <t>Website</t>
  </si>
  <si>
    <t>19-i26-10</t>
  </si>
  <si>
    <t>14/1</t>
  </si>
  <si>
    <t>Visa Fee</t>
  </si>
  <si>
    <t>19-i26-11</t>
  </si>
  <si>
    <t>17/1</t>
  </si>
  <si>
    <t>Vaccination</t>
  </si>
  <si>
    <t>19-i26-12</t>
  </si>
  <si>
    <t>Gabon Mission</t>
  </si>
  <si>
    <t>27/1</t>
  </si>
  <si>
    <t>28/1</t>
  </si>
  <si>
    <t>transport</t>
  </si>
  <si>
    <t>lodging</t>
  </si>
  <si>
    <t>15-i45-4</t>
  </si>
  <si>
    <t>27 inv, 7 Regions</t>
  </si>
  <si>
    <t>i91</t>
  </si>
  <si>
    <t>4-i91-r</t>
  </si>
  <si>
    <t>4-i91-3</t>
  </si>
  <si>
    <t>i93</t>
  </si>
  <si>
    <t>6-i93-r</t>
  </si>
  <si>
    <t>lawyer bonus</t>
  </si>
  <si>
    <t>$1=492CFA</t>
  </si>
  <si>
    <t>Adomndian-Bertua</t>
  </si>
  <si>
    <t>Bertua-Yaounde</t>
  </si>
  <si>
    <t>Bertua-Porteau12</t>
  </si>
  <si>
    <t>Bertua-Mbang</t>
  </si>
  <si>
    <t xml:space="preserve">LAGA - FINANCIAL REPORT      -    FEBRUARY -  2013    </t>
  </si>
  <si>
    <t>Internet</t>
  </si>
  <si>
    <t>x 2 hr Internet</t>
  </si>
  <si>
    <t>8-al-5</t>
  </si>
  <si>
    <t>8-al-6</t>
  </si>
  <si>
    <t>8-al-7</t>
  </si>
  <si>
    <t>8-al-8</t>
  </si>
  <si>
    <t>8-al-10</t>
  </si>
  <si>
    <t>8-ania-11</t>
  </si>
  <si>
    <t>8-eka-8</t>
  </si>
  <si>
    <t>8-eka-9</t>
  </si>
  <si>
    <t>WCO ,CITES, WCS-kigali, Kenya/Rwanda/Gabon/Togo/Congo</t>
  </si>
  <si>
    <t>18-20/2/13</t>
  </si>
  <si>
    <t>Inter- City Transport</t>
  </si>
  <si>
    <t>internet</t>
  </si>
  <si>
    <t>Mission 12</t>
  </si>
  <si>
    <t>26-i77-r</t>
  </si>
  <si>
    <t>Koptamo-Njingombe</t>
  </si>
  <si>
    <t>Njingombe-koptamo</t>
  </si>
  <si>
    <t>Local transport</t>
  </si>
  <si>
    <t>14-18/2/13</t>
  </si>
  <si>
    <t>Medical Consultation fees</t>
  </si>
  <si>
    <t>x2.5Hr  Internet</t>
  </si>
  <si>
    <t>Yaounde arrest of a gorilla parts dealer</t>
  </si>
  <si>
    <t>yaounde arrest of ivory dealers</t>
  </si>
  <si>
    <t>Yaounde arrest of tusks dealers</t>
  </si>
  <si>
    <t>book why Africa is poor</t>
  </si>
  <si>
    <t>setting web site</t>
  </si>
  <si>
    <t>Law Enforcement Visit</t>
  </si>
  <si>
    <t>travel arrangement</t>
  </si>
  <si>
    <t>Others</t>
  </si>
  <si>
    <t>International travel</t>
  </si>
  <si>
    <t>local transport</t>
  </si>
  <si>
    <t>WCS Enforcement Training</t>
  </si>
  <si>
    <t>Exit Visa fees</t>
  </si>
  <si>
    <t>Air ticket Thailand</t>
  </si>
  <si>
    <t>WCO/CITES</t>
  </si>
  <si>
    <t>WCO/CITES Meeting</t>
  </si>
  <si>
    <t>Belguim/Thailand</t>
  </si>
  <si>
    <t>ofir-r</t>
  </si>
  <si>
    <t>Repairsfees roof</t>
  </si>
  <si>
    <t>Repairsfees door</t>
  </si>
  <si>
    <t xml:space="preserve">Stamp </t>
  </si>
  <si>
    <t>Night watchX30</t>
  </si>
  <si>
    <t>14Xwomen's day fabric</t>
  </si>
  <si>
    <t>12-i77-1</t>
  </si>
  <si>
    <t>12-i77-2</t>
  </si>
  <si>
    <t>12-i77-3</t>
  </si>
  <si>
    <t>12-i77-4</t>
  </si>
  <si>
    <t>Journalist Bonus</t>
  </si>
  <si>
    <t>AmountCFA</t>
  </si>
  <si>
    <t>Donor</t>
  </si>
  <si>
    <t>Amount USD</t>
  </si>
  <si>
    <t>FWS</t>
  </si>
  <si>
    <t>Used</t>
  </si>
  <si>
    <t>FWS-Replication</t>
  </si>
  <si>
    <t>BornFree UK</t>
  </si>
  <si>
    <t>Rufford</t>
  </si>
  <si>
    <t>IFAW</t>
  </si>
  <si>
    <t>ProWildlife</t>
  </si>
  <si>
    <t>ARCUS Foundation</t>
  </si>
  <si>
    <t>TOTAL</t>
  </si>
  <si>
    <t>US FWS</t>
  </si>
  <si>
    <t>bf 2012</t>
  </si>
  <si>
    <t xml:space="preserve">Used January </t>
  </si>
  <si>
    <t>US FWS-Replication</t>
  </si>
  <si>
    <t>Used January</t>
  </si>
  <si>
    <t>EIA</t>
  </si>
  <si>
    <t xml:space="preserve">Donated January </t>
  </si>
  <si>
    <t>BornFree Foundation</t>
  </si>
  <si>
    <t>BF 2012</t>
  </si>
  <si>
    <t>Donated January</t>
  </si>
  <si>
    <t xml:space="preserve">             </t>
  </si>
  <si>
    <t>Real Ex Rate =490</t>
  </si>
  <si>
    <t>Money transferred to the Bank</t>
  </si>
  <si>
    <t>Bank Ex Rate=487.27</t>
  </si>
  <si>
    <t>Bank commission+tax</t>
  </si>
  <si>
    <t>11/1</t>
  </si>
  <si>
    <t>Transaction to the account</t>
  </si>
  <si>
    <t>Bank Ex Rate=485.110</t>
  </si>
  <si>
    <t>21/1</t>
  </si>
  <si>
    <t>Real Ex Rate =656</t>
  </si>
  <si>
    <t>Bank Ex Rate=655.957</t>
  </si>
  <si>
    <t>22/1</t>
  </si>
  <si>
    <t>BORNFREE FOUNDATION</t>
  </si>
  <si>
    <t>Real Ex Rate =785</t>
  </si>
  <si>
    <t>Bank Ex Rate=769.400</t>
  </si>
  <si>
    <t>24/1</t>
  </si>
  <si>
    <t>February</t>
  </si>
  <si>
    <t>used February</t>
  </si>
  <si>
    <t>Passing to March 2013</t>
  </si>
  <si>
    <t>Passing to March  2013</t>
  </si>
  <si>
    <t>Passing toMarch 2013</t>
  </si>
  <si>
    <t xml:space="preserve">      TOTAL EXPENDITURE FBRUARY</t>
  </si>
  <si>
    <t>9xNight watch</t>
  </si>
  <si>
    <t>Arrey-1</t>
  </si>
  <si>
    <t>1x Night watch</t>
  </si>
  <si>
    <t>Arrey-4</t>
  </si>
  <si>
    <t>Repairs fees</t>
  </si>
  <si>
    <t>Arrey-3</t>
  </si>
  <si>
    <t>Air ticket Israel-Cameroon</t>
  </si>
  <si>
    <t>International investigation</t>
  </si>
  <si>
    <t xml:space="preserve">Accomondation </t>
  </si>
  <si>
    <t>23-4/2</t>
  </si>
  <si>
    <t>Gis Expertise</t>
  </si>
  <si>
    <t>Intelligence analysis</t>
  </si>
  <si>
    <t>on-site survey</t>
  </si>
  <si>
    <t>23-4-2/2</t>
  </si>
  <si>
    <t>Bouba Njida</t>
  </si>
  <si>
    <t>Onsite survey mission</t>
  </si>
  <si>
    <t>i57</t>
  </si>
  <si>
    <t>talf-r</t>
  </si>
  <si>
    <t>1-30/1</t>
  </si>
  <si>
    <t>29/1</t>
  </si>
  <si>
    <t>Lawyer fees</t>
  </si>
  <si>
    <t>1-28/2</t>
  </si>
  <si>
    <t>weighing machine</t>
  </si>
  <si>
    <t>Photocopy</t>
  </si>
  <si>
    <t>Translations</t>
  </si>
  <si>
    <t xml:space="preserve">Office </t>
  </si>
  <si>
    <t>galf-r</t>
  </si>
  <si>
    <t>1-/30/1</t>
  </si>
  <si>
    <t>Personel</t>
  </si>
  <si>
    <t>1/30/1</t>
  </si>
  <si>
    <t>Jail visit</t>
  </si>
  <si>
    <t>Used February</t>
  </si>
  <si>
    <t xml:space="preserve">Coordination/Support mission </t>
  </si>
  <si>
    <t>Travel expenses</t>
  </si>
  <si>
    <t>Phone Investigations</t>
  </si>
  <si>
    <t>Phone Legal</t>
  </si>
  <si>
    <t>Phone Operations</t>
  </si>
  <si>
    <t>Internet Legal</t>
  </si>
  <si>
    <t>Phone Management</t>
  </si>
  <si>
    <t>Transport Investigations</t>
  </si>
  <si>
    <t>Transport Operations</t>
  </si>
  <si>
    <t>Transport Legal</t>
  </si>
  <si>
    <t>Transport Management</t>
  </si>
  <si>
    <t>Bonus Investgations</t>
  </si>
  <si>
    <t>Bonus Operation</t>
  </si>
  <si>
    <t>Bonus Legal</t>
  </si>
  <si>
    <t>Bonus Management</t>
  </si>
  <si>
    <t>Office Legal</t>
  </si>
  <si>
    <t>Office Management</t>
  </si>
  <si>
    <t>Transport Coordinator</t>
  </si>
  <si>
    <t>Transport Assistant Coordinator</t>
  </si>
  <si>
    <t>Transport  Coordinator</t>
  </si>
  <si>
    <t>Phone Assistant Coordinator</t>
  </si>
  <si>
    <t>Phone Coordinator</t>
  </si>
  <si>
    <t>i57-1</t>
  </si>
  <si>
    <t>i57-2</t>
  </si>
  <si>
    <t>Detailed Financial Report with TALF Togo</t>
  </si>
  <si>
    <t>Detailed Financial Report with GALF Guinea</t>
  </si>
  <si>
    <t>Conde Nast Award</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</si>
</sst>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m/d"/>
    <numFmt numFmtId="193" formatCode="m/d/yy"/>
    <numFmt numFmtId="194" formatCode="#,##0;[Red]#,##0"/>
    <numFmt numFmtId="195" formatCode="#,##0_ ;[Red]\-#,##0\ "/>
    <numFmt numFmtId="196" formatCode="[$$-409]#,##0.0;[Red][$$-409]#,##0.0"/>
    <numFmt numFmtId="197" formatCode="[$$-409]#,##0;[Red][$$-409]#,##0"/>
    <numFmt numFmtId="198" formatCode="[$£-809]#,##0"/>
    <numFmt numFmtId="199" formatCode="&quot;$&quot;#,##0"/>
    <numFmt numFmtId="200" formatCode="#,##0.00;[Red]#,##0.00"/>
    <numFmt numFmtId="201" formatCode="#,##0.000"/>
    <numFmt numFmtId="202" formatCode="#,##0.000;[Red]#,##0.000"/>
    <numFmt numFmtId="203" formatCode="[$€-2]\ #,##0"/>
  </numFmts>
  <fonts count="53">
    <font>
      <sz val="10"/>
      <name val="Arial"/>
      <family val="0"/>
    </font>
    <font>
      <b/>
      <sz val="10"/>
      <name val="Arial"/>
      <family val="2"/>
    </font>
    <font>
      <u val="single"/>
      <sz val="10"/>
      <name val="Arial"/>
      <family val="2"/>
    </font>
    <font>
      <sz val="10"/>
      <color indexed="12"/>
      <name val="Arial"/>
      <family val="2"/>
    </font>
    <font>
      <b/>
      <sz val="12"/>
      <name val="Arial"/>
      <family val="2"/>
    </font>
    <font>
      <b/>
      <sz val="12"/>
      <name val="Times New Roman"/>
      <family val="1"/>
    </font>
    <font>
      <sz val="12"/>
      <name val="Times New Roman"/>
      <family val="1"/>
    </font>
    <font>
      <sz val="10"/>
      <color indexed="22"/>
      <name val="Arial"/>
      <family val="2"/>
    </font>
    <font>
      <b/>
      <sz val="10"/>
      <color indexed="22"/>
      <name val="Arial"/>
      <family val="2"/>
    </font>
    <font>
      <sz val="9"/>
      <name val="Arial"/>
      <family val="2"/>
    </font>
    <font>
      <b/>
      <sz val="9"/>
      <name val="Tahoma"/>
      <family val="2"/>
    </font>
    <font>
      <sz val="9"/>
      <name val="Tahoma"/>
      <family val="2"/>
    </font>
    <font>
      <sz val="10"/>
      <color indexed="55"/>
      <name val="Arial"/>
      <family val="2"/>
    </font>
    <font>
      <sz val="8"/>
      <name val="Tahoma"/>
      <family val="0"/>
    </font>
    <font>
      <b/>
      <sz val="8"/>
      <name val="Tahoma"/>
      <family val="0"/>
    </font>
    <font>
      <sz val="10"/>
      <color indexed="49"/>
      <name val="Arial"/>
      <family val="2"/>
    </font>
    <font>
      <sz val="10"/>
      <color indexed="10"/>
      <name val="Arial"/>
      <family val="2"/>
    </font>
    <font>
      <u val="single"/>
      <sz val="10"/>
      <color indexed="12"/>
      <name val="Arial"/>
      <family val="0"/>
    </font>
    <font>
      <u val="single"/>
      <sz val="10"/>
      <color indexed="36"/>
      <name val="Arial"/>
      <family val="0"/>
    </font>
    <font>
      <sz val="8"/>
      <name val="Arial"/>
      <family val="0"/>
    </font>
    <font>
      <sz val="10"/>
      <color indexed="60"/>
      <name val="Arial"/>
      <family val="2"/>
    </font>
    <font>
      <sz val="10"/>
      <color indexed="50"/>
      <name val="Arial"/>
      <family val="2"/>
    </font>
    <font>
      <sz val="10"/>
      <color indexed="20"/>
      <name val="Arial"/>
      <family val="2"/>
    </font>
    <font>
      <sz val="10"/>
      <color indexed="17"/>
      <name val="Arial"/>
      <family val="2"/>
    </font>
    <font>
      <sz val="10"/>
      <color indexed="21"/>
      <name val="Arial"/>
      <family val="2"/>
    </font>
    <font>
      <sz val="10"/>
      <color indexed="53"/>
      <name val="Arial"/>
      <family val="2"/>
    </font>
    <font>
      <sz val="10"/>
      <color indexed="11"/>
      <name val="Arial"/>
      <family val="2"/>
    </font>
    <font>
      <sz val="9"/>
      <color indexed="60"/>
      <name val="Arial"/>
      <family val="0"/>
    </font>
    <font>
      <sz val="8"/>
      <color indexed="60"/>
      <name val="Arial"/>
      <family val="0"/>
    </font>
    <font>
      <sz val="8"/>
      <color indexed="20"/>
      <name val="Arial"/>
      <family val="2"/>
    </font>
    <font>
      <sz val="10"/>
      <color indexed="46"/>
      <name val="Arial"/>
      <family val="0"/>
    </font>
    <font>
      <sz val="9"/>
      <color indexed="46"/>
      <name val="Arial"/>
      <family val="0"/>
    </font>
    <font>
      <b/>
      <sz val="10"/>
      <color indexed="46"/>
      <name val="Arial"/>
      <family val="0"/>
    </font>
    <font>
      <sz val="8"/>
      <color indexed="10"/>
      <name val="Arial"/>
      <family val="0"/>
    </font>
    <font>
      <b/>
      <sz val="10"/>
      <color indexed="11"/>
      <name val="Arial"/>
      <family val="0"/>
    </font>
    <font>
      <sz val="9"/>
      <color indexed="11"/>
      <name val="Arial"/>
      <family val="0"/>
    </font>
    <font>
      <sz val="9"/>
      <color indexed="12"/>
      <name val="Arial"/>
      <family val="0"/>
    </font>
    <font>
      <b/>
      <sz val="10"/>
      <color indexed="12"/>
      <name val="Arial"/>
      <family val="0"/>
    </font>
    <font>
      <sz val="10"/>
      <color indexed="14"/>
      <name val="Arial"/>
      <family val="0"/>
    </font>
    <font>
      <b/>
      <sz val="10"/>
      <color indexed="14"/>
      <name val="Arial"/>
      <family val="0"/>
    </font>
    <font>
      <sz val="9"/>
      <color indexed="14"/>
      <name val="Arial"/>
      <family val="0"/>
    </font>
    <font>
      <b/>
      <sz val="10"/>
      <color indexed="10"/>
      <name val="Arial"/>
      <family val="0"/>
    </font>
    <font>
      <sz val="9"/>
      <color indexed="10"/>
      <name val="Arial"/>
      <family val="0"/>
    </font>
    <font>
      <b/>
      <sz val="10"/>
      <color indexed="49"/>
      <name val="Arial"/>
      <family val="0"/>
    </font>
    <font>
      <sz val="9"/>
      <color indexed="49"/>
      <name val="Arial"/>
      <family val="0"/>
    </font>
    <font>
      <b/>
      <sz val="10"/>
      <color indexed="16"/>
      <name val="Arial"/>
      <family val="2"/>
    </font>
    <font>
      <b/>
      <sz val="10"/>
      <color indexed="60"/>
      <name val="Arial"/>
      <family val="2"/>
    </font>
    <font>
      <u val="single"/>
      <sz val="10"/>
      <color indexed="20"/>
      <name val="Arial"/>
      <family val="0"/>
    </font>
    <font>
      <b/>
      <sz val="10"/>
      <color indexed="20"/>
      <name val="Arial"/>
      <family val="2"/>
    </font>
    <font>
      <sz val="10"/>
      <color indexed="16"/>
      <name val="Arial"/>
      <family val="2"/>
    </font>
    <font>
      <b/>
      <sz val="10"/>
      <color indexed="17"/>
      <name val="Arial"/>
      <family val="2"/>
    </font>
    <font>
      <b/>
      <sz val="10"/>
      <color indexed="53"/>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s>
  <borders count="6">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31">
    <xf numFmtId="0" fontId="0" fillId="0" borderId="0" xfId="0" applyAlignment="1">
      <alignment/>
    </xf>
    <xf numFmtId="49" fontId="0" fillId="0" borderId="0" xfId="0" applyNumberFormat="1" applyAlignment="1">
      <alignment/>
    </xf>
    <xf numFmtId="0" fontId="0" fillId="0" borderId="0" xfId="0" applyBorder="1" applyAlignment="1">
      <alignment/>
    </xf>
    <xf numFmtId="49" fontId="0" fillId="0" borderId="1" xfId="0" applyNumberFormat="1" applyBorder="1" applyAlignment="1">
      <alignment/>
    </xf>
    <xf numFmtId="49" fontId="2" fillId="0" borderId="0" xfId="0" applyNumberFormat="1" applyFont="1" applyAlignment="1">
      <alignment/>
    </xf>
    <xf numFmtId="194" fontId="1" fillId="0" borderId="0" xfId="0" applyNumberFormat="1" applyFont="1" applyAlignment="1">
      <alignment horizontal="center"/>
    </xf>
    <xf numFmtId="3" fontId="0" fillId="0" borderId="0" xfId="0" applyNumberFormat="1" applyAlignment="1">
      <alignment/>
    </xf>
    <xf numFmtId="3" fontId="2" fillId="0" borderId="0" xfId="0" applyNumberFormat="1" applyFont="1" applyAlignment="1">
      <alignment/>
    </xf>
    <xf numFmtId="3" fontId="0" fillId="0" borderId="0" xfId="0" applyNumberFormat="1" applyAlignment="1" quotePrefix="1">
      <alignment/>
    </xf>
    <xf numFmtId="3" fontId="3" fillId="0" borderId="0" xfId="0" applyNumberFormat="1" applyFont="1" applyAlignment="1">
      <alignment/>
    </xf>
    <xf numFmtId="3" fontId="0" fillId="0" borderId="1" xfId="0" applyNumberFormat="1" applyBorder="1" applyAlignment="1">
      <alignment/>
    </xf>
    <xf numFmtId="3" fontId="0" fillId="0" borderId="1" xfId="0" applyNumberFormat="1" applyFont="1" applyBorder="1" applyAlignment="1" quotePrefix="1">
      <alignment/>
    </xf>
    <xf numFmtId="3" fontId="0" fillId="0" borderId="0" xfId="0" applyNumberFormat="1" applyBorder="1" applyAlignment="1" quotePrefix="1">
      <alignment/>
    </xf>
    <xf numFmtId="3" fontId="0" fillId="0" borderId="1" xfId="0" applyNumberFormat="1" applyBorder="1" applyAlignment="1" quotePrefix="1">
      <alignment/>
    </xf>
    <xf numFmtId="3" fontId="0" fillId="0" borderId="2" xfId="0" applyNumberFormat="1" applyBorder="1" applyAlignment="1">
      <alignment/>
    </xf>
    <xf numFmtId="3" fontId="4" fillId="0" borderId="0" xfId="0" applyNumberFormat="1" applyFont="1" applyAlignment="1">
      <alignment horizontal="center"/>
    </xf>
    <xf numFmtId="49" fontId="4" fillId="0" borderId="0" xfId="0" applyNumberFormat="1" applyFont="1" applyAlignment="1">
      <alignment horizontal="center"/>
    </xf>
    <xf numFmtId="49" fontId="5" fillId="0" borderId="0" xfId="0" applyNumberFormat="1" applyFont="1" applyAlignment="1">
      <alignment horizontal="center"/>
    </xf>
    <xf numFmtId="49" fontId="0" fillId="2"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0" fontId="0" fillId="0" borderId="0" xfId="0" applyFill="1" applyAlignment="1">
      <alignment/>
    </xf>
    <xf numFmtId="49" fontId="0" fillId="2" borderId="0" xfId="0" applyNumberFormat="1" applyFill="1" applyAlignment="1">
      <alignment horizontal="center" shrinkToFit="1"/>
    </xf>
    <xf numFmtId="49" fontId="6" fillId="0" borderId="0" xfId="0" applyNumberFormat="1" applyFont="1" applyAlignment="1">
      <alignment/>
    </xf>
    <xf numFmtId="49" fontId="0" fillId="2" borderId="0" xfId="0" applyNumberFormat="1" applyFill="1" applyAlignment="1">
      <alignment horizontal="center"/>
    </xf>
    <xf numFmtId="3" fontId="0" fillId="2" borderId="0" xfId="0" applyNumberFormat="1" applyFill="1" applyAlignment="1">
      <alignment horizontal="center"/>
    </xf>
    <xf numFmtId="196" fontId="0" fillId="0" borderId="0" xfId="0" applyNumberFormat="1" applyAlignment="1">
      <alignment/>
    </xf>
    <xf numFmtId="49" fontId="0" fillId="0" borderId="3" xfId="0" applyNumberFormat="1" applyBorder="1" applyAlignment="1">
      <alignment/>
    </xf>
    <xf numFmtId="3" fontId="0" fillId="0" borderId="3" xfId="0" applyNumberFormat="1" applyBorder="1" applyAlignment="1">
      <alignment/>
    </xf>
    <xf numFmtId="49" fontId="0" fillId="0" borderId="3" xfId="0" applyNumberFormat="1" applyBorder="1" applyAlignment="1">
      <alignment horizontal="center" shrinkToFit="1"/>
    </xf>
    <xf numFmtId="49" fontId="0" fillId="0" borderId="0" xfId="0" applyNumberFormat="1" applyAlignment="1">
      <alignment horizontal="center"/>
    </xf>
    <xf numFmtId="49" fontId="0" fillId="0" borderId="1" xfId="0" applyNumberFormat="1" applyBorder="1" applyAlignment="1">
      <alignment horizontal="center"/>
    </xf>
    <xf numFmtId="49" fontId="0" fillId="0" borderId="3"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1" fontId="0" fillId="0" borderId="0" xfId="0" applyNumberFormat="1" applyAlignment="1">
      <alignment/>
    </xf>
    <xf numFmtId="1" fontId="0" fillId="0" borderId="0" xfId="0" applyNumberFormat="1" applyFill="1" applyAlignment="1">
      <alignment/>
    </xf>
    <xf numFmtId="1" fontId="0" fillId="0" borderId="0" xfId="0" applyNumberFormat="1" applyBorder="1" applyAlignment="1">
      <alignment/>
    </xf>
    <xf numFmtId="0" fontId="0" fillId="0" borderId="0" xfId="0" applyFill="1" applyBorder="1" applyAlignment="1">
      <alignment/>
    </xf>
    <xf numFmtId="3" fontId="0" fillId="0" borderId="0" xfId="0" applyNumberFormat="1" applyFont="1" applyAlignment="1">
      <alignment/>
    </xf>
    <xf numFmtId="49" fontId="7" fillId="0" borderId="0" xfId="0" applyNumberFormat="1" applyFont="1" applyFill="1" applyAlignment="1">
      <alignment/>
    </xf>
    <xf numFmtId="0" fontId="7" fillId="0" borderId="0" xfId="0" applyFont="1" applyFill="1" applyAlignment="1">
      <alignment/>
    </xf>
    <xf numFmtId="3" fontId="1" fillId="0" borderId="0" xfId="0" applyNumberFormat="1" applyFont="1" applyFill="1" applyAlignment="1">
      <alignment/>
    </xf>
    <xf numFmtId="49" fontId="8" fillId="0" borderId="0" xfId="0" applyNumberFormat="1" applyFont="1" applyFill="1" applyAlignment="1">
      <alignment/>
    </xf>
    <xf numFmtId="49" fontId="0" fillId="0" borderId="0" xfId="0" applyNumberFormat="1" applyAlignment="1">
      <alignment horizontal="left"/>
    </xf>
    <xf numFmtId="49" fontId="0" fillId="0" borderId="0" xfId="0" applyNumberFormat="1" applyFill="1" applyBorder="1" applyAlignment="1">
      <alignment/>
    </xf>
    <xf numFmtId="3" fontId="1" fillId="0" borderId="4" xfId="0" applyNumberFormat="1" applyFont="1" applyFill="1" applyBorder="1" applyAlignment="1">
      <alignment/>
    </xf>
    <xf numFmtId="49" fontId="0" fillId="0" borderId="4" xfId="0" applyNumberFormat="1" applyFill="1" applyBorder="1" applyAlignment="1">
      <alignment/>
    </xf>
    <xf numFmtId="49" fontId="1" fillId="0" borderId="4" xfId="0" applyNumberFormat="1" applyFont="1" applyFill="1" applyBorder="1" applyAlignment="1">
      <alignment/>
    </xf>
    <xf numFmtId="49" fontId="0" fillId="0" borderId="4" xfId="0" applyNumberFormat="1" applyFont="1" applyFill="1" applyBorder="1" applyAlignment="1">
      <alignment/>
    </xf>
    <xf numFmtId="49" fontId="0" fillId="0" borderId="4" xfId="0" applyNumberFormat="1" applyFont="1" applyFill="1" applyBorder="1" applyAlignment="1">
      <alignment horizontal="left"/>
    </xf>
    <xf numFmtId="49" fontId="0" fillId="0" borderId="4" xfId="0" applyNumberFormat="1" applyFill="1" applyBorder="1" applyAlignment="1">
      <alignment/>
    </xf>
    <xf numFmtId="3" fontId="0" fillId="0" borderId="4" xfId="0" applyNumberFormat="1" applyFont="1" applyFill="1" applyBorder="1" applyAlignment="1">
      <alignment/>
    </xf>
    <xf numFmtId="0" fontId="0" fillId="0" borderId="0" xfId="0" applyFill="1" applyBorder="1" applyAlignment="1">
      <alignment/>
    </xf>
    <xf numFmtId="3" fontId="1" fillId="0" borderId="0" xfId="0" applyNumberFormat="1" applyFont="1" applyFill="1" applyBorder="1" applyAlignment="1">
      <alignment/>
    </xf>
    <xf numFmtId="49" fontId="0" fillId="0" borderId="0" xfId="0" applyNumberFormat="1" applyFont="1" applyFill="1" applyAlignment="1">
      <alignment horizontal="left"/>
    </xf>
    <xf numFmtId="49" fontId="0" fillId="0" borderId="0" xfId="0" applyNumberFormat="1" applyFill="1" applyAlignment="1">
      <alignment/>
    </xf>
    <xf numFmtId="0" fontId="0" fillId="0" borderId="0" xfId="0" applyFill="1" applyAlignment="1">
      <alignment/>
    </xf>
    <xf numFmtId="49" fontId="0" fillId="0" borderId="5" xfId="0" applyNumberFormat="1" applyBorder="1" applyAlignment="1">
      <alignment/>
    </xf>
    <xf numFmtId="3" fontId="1" fillId="0" borderId="5" xfId="0" applyNumberFormat="1" applyFont="1" applyFill="1" applyBorder="1" applyAlignment="1">
      <alignment/>
    </xf>
    <xf numFmtId="49" fontId="1" fillId="0" borderId="5" xfId="0" applyNumberFormat="1" applyFont="1" applyBorder="1" applyAlignment="1">
      <alignment/>
    </xf>
    <xf numFmtId="49" fontId="0" fillId="0" borderId="5" xfId="0" applyNumberFormat="1" applyFill="1" applyBorder="1" applyAlignment="1">
      <alignment/>
    </xf>
    <xf numFmtId="49" fontId="0" fillId="0" borderId="5" xfId="0" applyNumberFormat="1" applyFont="1" applyFill="1" applyBorder="1" applyAlignment="1">
      <alignment horizontal="left"/>
    </xf>
    <xf numFmtId="49" fontId="0" fillId="0" borderId="5" xfId="0" applyNumberFormat="1" applyBorder="1" applyAlignment="1">
      <alignment/>
    </xf>
    <xf numFmtId="3" fontId="0" fillId="0" borderId="5" xfId="0" applyNumberFormat="1" applyBorder="1" applyAlignment="1">
      <alignment/>
    </xf>
    <xf numFmtId="0" fontId="0" fillId="0" borderId="5" xfId="0" applyBorder="1" applyAlignment="1">
      <alignment/>
    </xf>
    <xf numFmtId="0" fontId="0" fillId="0" borderId="5" xfId="0" applyBorder="1" applyAlignment="1">
      <alignment/>
    </xf>
    <xf numFmtId="49" fontId="0" fillId="0" borderId="0" xfId="0" applyNumberFormat="1" applyAlignment="1">
      <alignment/>
    </xf>
    <xf numFmtId="0" fontId="0" fillId="0" borderId="0" xfId="0" applyAlignment="1">
      <alignment/>
    </xf>
    <xf numFmtId="3" fontId="1" fillId="0" borderId="5" xfId="0" applyNumberFormat="1" applyFont="1" applyBorder="1" applyAlignment="1">
      <alignment/>
    </xf>
    <xf numFmtId="49" fontId="0" fillId="0" borderId="5" xfId="0" applyNumberFormat="1" applyFont="1" applyBorder="1" applyAlignment="1">
      <alignment/>
    </xf>
    <xf numFmtId="49" fontId="1" fillId="0" borderId="5" xfId="0" applyNumberFormat="1" applyFont="1" applyFill="1" applyBorder="1" applyAlignment="1">
      <alignment/>
    </xf>
    <xf numFmtId="49" fontId="0" fillId="0" borderId="5" xfId="0" applyNumberFormat="1" applyFont="1" applyFill="1" applyBorder="1" applyAlignment="1">
      <alignment/>
    </xf>
    <xf numFmtId="49" fontId="0" fillId="0" borderId="5" xfId="0" applyNumberFormat="1" applyFont="1" applyBorder="1" applyAlignment="1">
      <alignment/>
    </xf>
    <xf numFmtId="3" fontId="9" fillId="0" borderId="5" xfId="0" applyNumberFormat="1" applyFont="1" applyBorder="1" applyAlignment="1">
      <alignment/>
    </xf>
    <xf numFmtId="196" fontId="0" fillId="0" borderId="5"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horizontal="left"/>
    </xf>
    <xf numFmtId="49" fontId="0" fillId="0" borderId="0" xfId="0" applyNumberFormat="1" applyFont="1" applyAlignment="1">
      <alignment/>
    </xf>
    <xf numFmtId="49" fontId="0" fillId="0" borderId="0" xfId="0" applyNumberFormat="1" applyFont="1" applyFill="1" applyAlignment="1">
      <alignment/>
    </xf>
    <xf numFmtId="0" fontId="0" fillId="0" borderId="0" xfId="0" applyFont="1" applyAlignment="1">
      <alignment/>
    </xf>
    <xf numFmtId="0" fontId="0" fillId="0" borderId="0" xfId="0" applyFont="1" applyAlignment="1">
      <alignment/>
    </xf>
    <xf numFmtId="49" fontId="1" fillId="2" borderId="0" xfId="0" applyNumberFormat="1" applyFont="1" applyFill="1" applyAlignment="1">
      <alignment/>
    </xf>
    <xf numFmtId="3" fontId="1" fillId="2" borderId="0" xfId="0" applyNumberFormat="1" applyFont="1" applyFill="1" applyAlignment="1">
      <alignment/>
    </xf>
    <xf numFmtId="49" fontId="1" fillId="2" borderId="0" xfId="0" applyNumberFormat="1" applyFont="1" applyFill="1" applyAlignment="1">
      <alignment horizontal="left"/>
    </xf>
    <xf numFmtId="3" fontId="0" fillId="2" borderId="0" xfId="0" applyNumberFormat="1" applyFill="1" applyAlignment="1">
      <alignment/>
    </xf>
    <xf numFmtId="196" fontId="0" fillId="2" borderId="0" xfId="0" applyNumberFormat="1" applyFill="1" applyAlignment="1">
      <alignment/>
    </xf>
    <xf numFmtId="0" fontId="1" fillId="2" borderId="0" xfId="0" applyFont="1" applyFill="1" applyAlignment="1">
      <alignment/>
    </xf>
    <xf numFmtId="49" fontId="1" fillId="2" borderId="0" xfId="0" applyNumberFormat="1" applyFont="1" applyFill="1" applyAlignment="1">
      <alignment/>
    </xf>
    <xf numFmtId="3" fontId="1" fillId="2" borderId="0" xfId="0" applyNumberFormat="1" applyFont="1" applyFill="1" applyAlignment="1">
      <alignment/>
    </xf>
    <xf numFmtId="49" fontId="1" fillId="2" borderId="0" xfId="0" applyNumberFormat="1" applyFont="1" applyFill="1" applyAlignment="1">
      <alignment horizontal="center"/>
    </xf>
    <xf numFmtId="0" fontId="1" fillId="2" borderId="0" xfId="0" applyFont="1" applyFill="1" applyAlignment="1">
      <alignment/>
    </xf>
    <xf numFmtId="0" fontId="0" fillId="2" borderId="0" xfId="0" applyFill="1" applyAlignment="1">
      <alignment/>
    </xf>
    <xf numFmtId="0" fontId="0" fillId="2" borderId="0" xfId="0" applyFill="1" applyBorder="1" applyAlignment="1">
      <alignment/>
    </xf>
    <xf numFmtId="49" fontId="0" fillId="0" borderId="0" xfId="0" applyNumberFormat="1" applyFont="1" applyAlignment="1">
      <alignment horizontal="center"/>
    </xf>
    <xf numFmtId="49" fontId="0" fillId="2" borderId="0" xfId="0" applyNumberFormat="1" applyFill="1" applyAlignment="1">
      <alignment/>
    </xf>
    <xf numFmtId="3" fontId="0" fillId="2" borderId="0" xfId="0" applyNumberFormat="1" applyFont="1" applyFill="1" applyAlignment="1">
      <alignment/>
    </xf>
    <xf numFmtId="49" fontId="0" fillId="2" borderId="0" xfId="0" applyNumberFormat="1" applyFill="1" applyAlignment="1">
      <alignment horizontal="center"/>
    </xf>
    <xf numFmtId="3" fontId="0" fillId="2" borderId="0" xfId="0" applyNumberFormat="1" applyFill="1" applyAlignment="1">
      <alignment/>
    </xf>
    <xf numFmtId="0" fontId="0" fillId="2" borderId="0" xfId="0" applyFill="1" applyAlignment="1">
      <alignment/>
    </xf>
    <xf numFmtId="49" fontId="0" fillId="2" borderId="0" xfId="0" applyNumberFormat="1" applyFont="1" applyFill="1" applyAlignment="1">
      <alignment/>
    </xf>
    <xf numFmtId="49" fontId="1" fillId="2" borderId="0" xfId="0" applyNumberFormat="1" applyFont="1" applyFill="1" applyAlignment="1">
      <alignment horizontal="left"/>
    </xf>
    <xf numFmtId="49" fontId="0" fillId="2" borderId="0" xfId="0" applyNumberFormat="1" applyFont="1" applyFill="1" applyAlignment="1">
      <alignment/>
    </xf>
    <xf numFmtId="49" fontId="1" fillId="2" borderId="0" xfId="0" applyNumberFormat="1" applyFont="1" applyFill="1" applyAlignment="1">
      <alignment horizontal="center"/>
    </xf>
    <xf numFmtId="196" fontId="1" fillId="2" borderId="0" xfId="0" applyNumberFormat="1" applyFont="1" applyFill="1" applyAlignment="1">
      <alignment/>
    </xf>
    <xf numFmtId="196" fontId="0" fillId="0" borderId="0" xfId="0" applyNumberFormat="1" applyFont="1" applyAlignment="1">
      <alignment/>
    </xf>
    <xf numFmtId="0" fontId="0" fillId="0" borderId="0" xfId="0" applyFont="1" applyFill="1" applyAlignment="1">
      <alignment/>
    </xf>
    <xf numFmtId="196" fontId="0" fillId="0" borderId="0" xfId="0" applyNumberFormat="1" applyAlignment="1">
      <alignment horizontal="center"/>
    </xf>
    <xf numFmtId="49" fontId="0" fillId="0" borderId="0" xfId="0" applyNumberFormat="1" applyFont="1" applyAlignment="1">
      <alignment horizontal="center"/>
    </xf>
    <xf numFmtId="49" fontId="1" fillId="2" borderId="0" xfId="0" applyNumberFormat="1" applyFont="1" applyFill="1" applyAlignment="1">
      <alignment/>
    </xf>
    <xf numFmtId="49" fontId="0" fillId="0" borderId="0" xfId="0" applyNumberFormat="1" applyFont="1" applyAlignment="1">
      <alignment/>
    </xf>
    <xf numFmtId="49" fontId="0" fillId="2" borderId="0" xfId="0" applyNumberFormat="1" applyFont="1" applyFill="1" applyAlignment="1">
      <alignment horizontal="center"/>
    </xf>
    <xf numFmtId="3" fontId="0" fillId="2" borderId="0" xfId="0" applyNumberFormat="1" applyFont="1" applyFill="1" applyAlignment="1">
      <alignment/>
    </xf>
    <xf numFmtId="196" fontId="0" fillId="2" borderId="0" xfId="0" applyNumberFormat="1" applyFill="1" applyAlignment="1">
      <alignment horizontal="center"/>
    </xf>
    <xf numFmtId="196" fontId="1" fillId="2" borderId="0" xfId="0" applyNumberFormat="1" applyFont="1" applyFill="1" applyAlignment="1">
      <alignment horizontal="center"/>
    </xf>
    <xf numFmtId="0" fontId="1" fillId="0" borderId="0" xfId="0" applyFont="1" applyAlignment="1">
      <alignment/>
    </xf>
    <xf numFmtId="0" fontId="0" fillId="2" borderId="0" xfId="0" applyFont="1" applyFill="1" applyAlignment="1">
      <alignment/>
    </xf>
    <xf numFmtId="196" fontId="0" fillId="0" borderId="0" xfId="0" applyNumberFormat="1" applyFill="1" applyAlignment="1">
      <alignment horizontal="center"/>
    </xf>
    <xf numFmtId="49" fontId="0" fillId="0" borderId="0" xfId="0" applyNumberFormat="1" applyFill="1" applyAlignment="1">
      <alignment/>
    </xf>
    <xf numFmtId="3" fontId="0" fillId="0" borderId="0" xfId="0" applyNumberFormat="1" applyFill="1" applyAlignment="1">
      <alignment/>
    </xf>
    <xf numFmtId="49" fontId="0" fillId="0" borderId="0" xfId="0" applyNumberFormat="1" applyFill="1" applyAlignment="1">
      <alignment horizontal="center"/>
    </xf>
    <xf numFmtId="0" fontId="0" fillId="0" borderId="0" xfId="0" applyFill="1" applyAlignment="1">
      <alignment/>
    </xf>
    <xf numFmtId="0" fontId="12" fillId="2" borderId="0" xfId="0" applyFont="1" applyFill="1" applyAlignment="1">
      <alignment/>
    </xf>
    <xf numFmtId="3" fontId="1" fillId="0" borderId="0" xfId="0" applyNumberFormat="1" applyFont="1" applyFill="1" applyAlignment="1">
      <alignment/>
    </xf>
    <xf numFmtId="49" fontId="0" fillId="2" borderId="0" xfId="0" applyNumberFormat="1" applyFont="1" applyFill="1" applyAlignment="1">
      <alignment/>
    </xf>
    <xf numFmtId="3" fontId="0" fillId="2" borderId="0" xfId="0" applyNumberFormat="1" applyFont="1" applyFill="1" applyAlignment="1">
      <alignment/>
    </xf>
    <xf numFmtId="49" fontId="0" fillId="2" borderId="0" xfId="0" applyNumberFormat="1" applyFont="1" applyFill="1" applyAlignment="1">
      <alignment horizontal="center"/>
    </xf>
    <xf numFmtId="196" fontId="0" fillId="2" borderId="0" xfId="0" applyNumberFormat="1" applyFont="1" applyFill="1" applyAlignment="1">
      <alignment/>
    </xf>
    <xf numFmtId="0" fontId="0" fillId="2" borderId="0" xfId="0" applyFont="1" applyFill="1" applyAlignment="1">
      <alignment/>
    </xf>
    <xf numFmtId="49" fontId="0" fillId="0" borderId="0" xfId="0" applyNumberFormat="1" applyFont="1" applyAlignment="1">
      <alignment horizontal="left"/>
    </xf>
    <xf numFmtId="194" fontId="7" fillId="2" borderId="0" xfId="0" applyNumberFormat="1" applyFont="1" applyFill="1" applyAlignment="1">
      <alignment horizontal="center"/>
    </xf>
    <xf numFmtId="194" fontId="0" fillId="0" borderId="0" xfId="0" applyNumberFormat="1" applyFill="1" applyAlignment="1">
      <alignment horizontal="center"/>
    </xf>
    <xf numFmtId="194" fontId="0" fillId="2" borderId="0" xfId="0" applyNumberFormat="1" applyFill="1" applyAlignment="1">
      <alignment horizontal="center"/>
    </xf>
    <xf numFmtId="194" fontId="0" fillId="0" borderId="3" xfId="0" applyNumberFormat="1" applyFont="1" applyBorder="1" applyAlignment="1">
      <alignment horizontal="center"/>
    </xf>
    <xf numFmtId="197" fontId="0" fillId="0" borderId="4" xfId="0" applyNumberFormat="1" applyFont="1" applyFill="1" applyBorder="1" applyAlignment="1">
      <alignment horizontal="center"/>
    </xf>
    <xf numFmtId="196" fontId="0" fillId="0" borderId="5" xfId="0" applyNumberFormat="1" applyBorder="1" applyAlignment="1">
      <alignment horizontal="center"/>
    </xf>
    <xf numFmtId="196" fontId="0" fillId="0" borderId="5" xfId="0" applyNumberFormat="1" applyFont="1" applyBorder="1" applyAlignment="1">
      <alignment horizontal="center"/>
    </xf>
    <xf numFmtId="196" fontId="1" fillId="2" borderId="0" xfId="0" applyNumberFormat="1" applyFont="1" applyFill="1" applyAlignment="1">
      <alignment horizontal="center"/>
    </xf>
    <xf numFmtId="196" fontId="0" fillId="2" borderId="0" xfId="0" applyNumberFormat="1" applyFill="1" applyAlignment="1">
      <alignment horizontal="center"/>
    </xf>
    <xf numFmtId="194" fontId="1" fillId="2" borderId="0" xfId="0" applyNumberFormat="1" applyFont="1" applyFill="1" applyAlignment="1">
      <alignment horizontal="center"/>
    </xf>
    <xf numFmtId="194" fontId="0" fillId="0" borderId="0" xfId="0" applyNumberFormat="1" applyAlignment="1">
      <alignment horizontal="center"/>
    </xf>
    <xf numFmtId="196" fontId="0" fillId="3" borderId="0" xfId="0" applyNumberFormat="1" applyFill="1" applyAlignment="1">
      <alignment horizontal="center"/>
    </xf>
    <xf numFmtId="196" fontId="0" fillId="0" borderId="0" xfId="0" applyNumberFormat="1" applyFont="1" applyAlignment="1">
      <alignment horizontal="center"/>
    </xf>
    <xf numFmtId="196" fontId="0" fillId="2" borderId="0" xfId="0" applyNumberFormat="1" applyFont="1" applyFill="1" applyAlignment="1">
      <alignment horizontal="center"/>
    </xf>
    <xf numFmtId="49" fontId="0" fillId="2" borderId="0" xfId="0" applyNumberFormat="1" applyFont="1" applyFill="1" applyAlignment="1">
      <alignment horizontal="left"/>
    </xf>
    <xf numFmtId="49" fontId="0" fillId="2" borderId="0" xfId="0" applyNumberFormat="1" applyFont="1" applyFill="1" applyAlignment="1">
      <alignment/>
    </xf>
    <xf numFmtId="3" fontId="0" fillId="0" borderId="5" xfId="0" applyNumberFormat="1" applyFont="1" applyBorder="1" applyAlignment="1">
      <alignment/>
    </xf>
    <xf numFmtId="0" fontId="0" fillId="0" borderId="5" xfId="0" applyFont="1" applyBorder="1" applyAlignment="1">
      <alignment/>
    </xf>
    <xf numFmtId="3" fontId="15" fillId="0" borderId="0" xfId="0" applyNumberFormat="1" applyFont="1" applyAlignment="1">
      <alignment/>
    </xf>
    <xf numFmtId="196" fontId="0" fillId="0" borderId="0" xfId="0" applyNumberFormat="1" applyFont="1" applyFill="1" applyAlignment="1">
      <alignment/>
    </xf>
    <xf numFmtId="0" fontId="7" fillId="2" borderId="0" xfId="0" applyFont="1" applyFill="1" applyAlignment="1">
      <alignment/>
    </xf>
    <xf numFmtId="49" fontId="0" fillId="2" borderId="0" xfId="21" applyNumberFormat="1" applyFont="1" applyFill="1">
      <alignment/>
      <protection/>
    </xf>
    <xf numFmtId="49" fontId="0" fillId="2" borderId="0" xfId="21" applyNumberFormat="1" applyFont="1" applyFill="1" applyAlignment="1">
      <alignment horizontal="center"/>
      <protection/>
    </xf>
    <xf numFmtId="49" fontId="0" fillId="2" borderId="0" xfId="0" applyNumberFormat="1" applyFont="1" applyFill="1" applyAlignment="1">
      <alignment horizontal="center"/>
    </xf>
    <xf numFmtId="196" fontId="0" fillId="2" borderId="0" xfId="0" applyNumberFormat="1" applyFont="1" applyFill="1" applyAlignment="1">
      <alignment/>
    </xf>
    <xf numFmtId="0" fontId="0" fillId="2" borderId="0" xfId="0" applyFont="1" applyFill="1" applyAlignment="1">
      <alignment/>
    </xf>
    <xf numFmtId="196" fontId="0" fillId="2" borderId="0" xfId="0" applyNumberFormat="1" applyFont="1" applyFill="1" applyAlignment="1">
      <alignment/>
    </xf>
    <xf numFmtId="49" fontId="0" fillId="0" borderId="5" xfId="0" applyNumberFormat="1" applyFont="1" applyBorder="1" applyAlignment="1">
      <alignment horizontal="left"/>
    </xf>
    <xf numFmtId="3" fontId="0" fillId="0" borderId="5" xfId="0" applyNumberFormat="1" applyFont="1" applyFill="1" applyBorder="1" applyAlignment="1">
      <alignment/>
    </xf>
    <xf numFmtId="196" fontId="0" fillId="0" borderId="5" xfId="0" applyNumberFormat="1" applyFont="1" applyFill="1" applyBorder="1" applyAlignment="1">
      <alignment/>
    </xf>
    <xf numFmtId="3" fontId="0" fillId="0" borderId="0" xfId="0" applyNumberFormat="1" applyFont="1" applyFill="1" applyAlignment="1">
      <alignment/>
    </xf>
    <xf numFmtId="49" fontId="16" fillId="0" borderId="0" xfId="0" applyNumberFormat="1" applyFont="1" applyFill="1" applyAlignment="1">
      <alignment horizontal="center"/>
    </xf>
    <xf numFmtId="1" fontId="0" fillId="0" borderId="0" xfId="0" applyNumberFormat="1" applyFill="1" applyBorder="1" applyAlignment="1">
      <alignment/>
    </xf>
    <xf numFmtId="0" fontId="7" fillId="0" borderId="0" xfId="0" applyFont="1" applyFill="1" applyAlignment="1">
      <alignment/>
    </xf>
    <xf numFmtId="3" fontId="0" fillId="0" borderId="0" xfId="21" applyNumberFormat="1" applyFont="1" applyFill="1">
      <alignment/>
      <protection/>
    </xf>
    <xf numFmtId="49" fontId="0" fillId="0" borderId="0" xfId="21" applyNumberFormat="1" applyFont="1" applyFill="1">
      <alignment/>
      <protection/>
    </xf>
    <xf numFmtId="1" fontId="0" fillId="0" borderId="0" xfId="0" applyNumberFormat="1" applyFont="1" applyFill="1" applyAlignment="1">
      <alignment/>
    </xf>
    <xf numFmtId="3" fontId="0" fillId="0" borderId="0" xfId="0" applyNumberFormat="1" applyFont="1" applyFill="1" applyBorder="1" applyAlignment="1">
      <alignment/>
    </xf>
    <xf numFmtId="49" fontId="0" fillId="0" borderId="0" xfId="0" applyNumberFormat="1" applyFont="1" applyAlignment="1">
      <alignment/>
    </xf>
    <xf numFmtId="0" fontId="0" fillId="0" borderId="0" xfId="0" applyFont="1" applyAlignment="1">
      <alignment/>
    </xf>
    <xf numFmtId="3" fontId="0" fillId="0" borderId="0" xfId="0" applyNumberFormat="1" applyFill="1" applyBorder="1" applyAlignment="1">
      <alignment horizontal="left"/>
    </xf>
    <xf numFmtId="49" fontId="0" fillId="0" borderId="0" xfId="0" applyNumberFormat="1" applyFont="1" applyFill="1" applyBorder="1" applyAlignment="1">
      <alignment horizontal="left"/>
    </xf>
    <xf numFmtId="49" fontId="0" fillId="0" borderId="0" xfId="0" applyNumberFormat="1" applyFill="1" applyBorder="1" applyAlignment="1">
      <alignment horizontal="left"/>
    </xf>
    <xf numFmtId="49" fontId="0" fillId="0" borderId="0" xfId="20" applyNumberFormat="1" applyFont="1" applyFill="1" applyBorder="1" applyAlignment="1">
      <alignment horizontal="left"/>
    </xf>
    <xf numFmtId="49" fontId="0" fillId="2" borderId="0" xfId="0" applyNumberFormat="1" applyFont="1" applyFill="1" applyBorder="1" applyAlignment="1">
      <alignment horizontal="left"/>
    </xf>
    <xf numFmtId="3" fontId="0" fillId="2" borderId="0" xfId="0" applyNumberFormat="1" applyFill="1" applyBorder="1" applyAlignment="1">
      <alignment horizontal="left"/>
    </xf>
    <xf numFmtId="49" fontId="0" fillId="2" borderId="0" xfId="0" applyNumberFormat="1" applyFill="1" applyBorder="1" applyAlignment="1">
      <alignment horizontal="left"/>
    </xf>
    <xf numFmtId="49" fontId="0" fillId="0" borderId="0" xfId="0" applyNumberFormat="1" applyFont="1" applyFill="1" applyBorder="1" applyAlignment="1">
      <alignment/>
    </xf>
    <xf numFmtId="3" fontId="0" fillId="2" borderId="0" xfId="0" applyNumberFormat="1" applyFont="1" applyFill="1" applyBorder="1" applyAlignment="1">
      <alignment/>
    </xf>
    <xf numFmtId="49" fontId="0" fillId="0" borderId="0" xfId="0" applyNumberFormat="1" applyFont="1" applyFill="1" applyAlignment="1">
      <alignment/>
    </xf>
    <xf numFmtId="49" fontId="0" fillId="0" borderId="5" xfId="0" applyNumberFormat="1" applyFont="1" applyBorder="1" applyAlignment="1">
      <alignment horizontal="center"/>
    </xf>
    <xf numFmtId="1" fontId="0" fillId="2" borderId="0" xfId="0" applyNumberFormat="1" applyFill="1" applyAlignment="1">
      <alignment/>
    </xf>
    <xf numFmtId="1" fontId="0" fillId="2" borderId="0" xfId="0" applyNumberFormat="1" applyFill="1" applyBorder="1" applyAlignment="1">
      <alignment/>
    </xf>
    <xf numFmtId="49" fontId="0" fillId="2" borderId="0" xfId="0" applyNumberFormat="1" applyFill="1" applyBorder="1" applyAlignment="1">
      <alignment/>
    </xf>
    <xf numFmtId="3" fontId="0" fillId="2" borderId="0" xfId="0" applyNumberFormat="1" applyFill="1" applyBorder="1" applyAlignment="1">
      <alignment/>
    </xf>
    <xf numFmtId="49" fontId="0" fillId="2" borderId="0" xfId="0" applyNumberFormat="1" applyFill="1" applyBorder="1" applyAlignment="1">
      <alignment horizontal="center"/>
    </xf>
    <xf numFmtId="196" fontId="0" fillId="2" borderId="0" xfId="0" applyNumberFormat="1" applyFill="1" applyBorder="1" applyAlignment="1">
      <alignment/>
    </xf>
    <xf numFmtId="49" fontId="1" fillId="0" borderId="0" xfId="0" applyNumberFormat="1" applyFont="1" applyFill="1" applyAlignment="1">
      <alignment/>
    </xf>
    <xf numFmtId="49" fontId="1" fillId="0" borderId="0" xfId="0" applyNumberFormat="1" applyFont="1" applyFill="1" applyAlignment="1">
      <alignment horizontal="left"/>
    </xf>
    <xf numFmtId="49" fontId="1" fillId="0" borderId="0" xfId="0" applyNumberFormat="1" applyFont="1" applyFill="1" applyAlignment="1">
      <alignment/>
    </xf>
    <xf numFmtId="196" fontId="1" fillId="0" borderId="0" xfId="0" applyNumberFormat="1" applyFont="1" applyFill="1" applyAlignment="1">
      <alignment/>
    </xf>
    <xf numFmtId="0" fontId="1" fillId="0" borderId="0" xfId="0" applyFont="1" applyFill="1" applyAlignment="1">
      <alignment/>
    </xf>
    <xf numFmtId="49" fontId="1" fillId="0" borderId="5" xfId="0" applyNumberFormat="1" applyFont="1" applyBorder="1" applyAlignment="1">
      <alignment/>
    </xf>
    <xf numFmtId="49" fontId="0" fillId="0" borderId="0" xfId="0" applyNumberFormat="1" applyFont="1" applyFill="1" applyAlignment="1">
      <alignment horizontal="center"/>
    </xf>
    <xf numFmtId="49" fontId="0" fillId="0" borderId="0" xfId="0" applyNumberFormat="1" applyFont="1" applyAlignment="1">
      <alignment horizontal="center"/>
    </xf>
    <xf numFmtId="3" fontId="0" fillId="0" borderId="0" xfId="0" applyNumberFormat="1" applyFont="1" applyFill="1" applyAlignment="1">
      <alignment/>
    </xf>
    <xf numFmtId="196" fontId="0" fillId="2" borderId="0" xfId="0" applyNumberFormat="1" applyFill="1" applyAlignment="1">
      <alignment/>
    </xf>
    <xf numFmtId="0" fontId="0" fillId="4" borderId="0" xfId="0" applyFill="1" applyAlignment="1">
      <alignment/>
    </xf>
    <xf numFmtId="0" fontId="7" fillId="4" borderId="0" xfId="0" applyFont="1" applyFill="1" applyAlignment="1">
      <alignment/>
    </xf>
    <xf numFmtId="49" fontId="0" fillId="0" borderId="5" xfId="0" applyNumberFormat="1" applyBorder="1" applyAlignment="1">
      <alignment horizontal="left"/>
    </xf>
    <xf numFmtId="196" fontId="19" fillId="0" borderId="5" xfId="0" applyNumberFormat="1" applyFont="1" applyBorder="1" applyAlignment="1">
      <alignment/>
    </xf>
    <xf numFmtId="0" fontId="20" fillId="0" borderId="0" xfId="0" applyFont="1" applyFill="1" applyAlignment="1">
      <alignment/>
    </xf>
    <xf numFmtId="49" fontId="0" fillId="0" borderId="0" xfId="0" applyNumberFormat="1" applyFont="1" applyFill="1" applyAlignment="1">
      <alignment horizontal="left"/>
    </xf>
    <xf numFmtId="3" fontId="0" fillId="0" borderId="4" xfId="0" applyNumberFormat="1" applyFont="1" applyBorder="1" applyAlignment="1">
      <alignment/>
    </xf>
    <xf numFmtId="49" fontId="0" fillId="0" borderId="4" xfId="0" applyNumberFormat="1" applyBorder="1" applyAlignment="1">
      <alignment/>
    </xf>
    <xf numFmtId="49" fontId="0" fillId="0" borderId="4" xfId="0" applyNumberFormat="1" applyFont="1" applyBorder="1" applyAlignment="1">
      <alignment horizontal="left"/>
    </xf>
    <xf numFmtId="49" fontId="0" fillId="0" borderId="4" xfId="0" applyNumberFormat="1" applyBorder="1" applyAlignment="1">
      <alignment horizontal="left"/>
    </xf>
    <xf numFmtId="3" fontId="0" fillId="0" borderId="4" xfId="0" applyNumberFormat="1" applyBorder="1" applyAlignment="1">
      <alignment/>
    </xf>
    <xf numFmtId="196" fontId="0" fillId="0" borderId="4" xfId="0" applyNumberFormat="1" applyBorder="1" applyAlignment="1">
      <alignment/>
    </xf>
    <xf numFmtId="196" fontId="0" fillId="0" borderId="0" xfId="0" applyNumberFormat="1" applyBorder="1" applyAlignment="1">
      <alignment/>
    </xf>
    <xf numFmtId="49" fontId="21" fillId="0" borderId="0" xfId="0" applyNumberFormat="1" applyFont="1" applyFill="1" applyAlignment="1">
      <alignment/>
    </xf>
    <xf numFmtId="3" fontId="22" fillId="0" borderId="4" xfId="0" applyNumberFormat="1" applyFont="1" applyFill="1" applyBorder="1" applyAlignment="1">
      <alignment/>
    </xf>
    <xf numFmtId="49" fontId="22" fillId="0" borderId="4" xfId="0" applyNumberFormat="1" applyFont="1" applyFill="1" applyBorder="1" applyAlignment="1">
      <alignment/>
    </xf>
    <xf numFmtId="49" fontId="21" fillId="0" borderId="4" xfId="0" applyNumberFormat="1" applyFont="1" applyBorder="1" applyAlignment="1">
      <alignment horizontal="left"/>
    </xf>
    <xf numFmtId="49" fontId="20" fillId="0" borderId="0" xfId="0" applyNumberFormat="1" applyFont="1" applyFill="1" applyAlignment="1">
      <alignment/>
    </xf>
    <xf numFmtId="3" fontId="20" fillId="0" borderId="4" xfId="0" applyNumberFormat="1" applyFont="1" applyFill="1" applyBorder="1" applyAlignment="1">
      <alignment/>
    </xf>
    <xf numFmtId="49" fontId="20" fillId="0" borderId="4" xfId="0" applyNumberFormat="1" applyFont="1" applyFill="1" applyBorder="1" applyAlignment="1">
      <alignment/>
    </xf>
    <xf numFmtId="49" fontId="20" fillId="0" borderId="4" xfId="0" applyNumberFormat="1" applyFont="1" applyBorder="1" applyAlignment="1">
      <alignment horizontal="left"/>
    </xf>
    <xf numFmtId="3" fontId="20" fillId="0" borderId="4" xfId="0" applyNumberFormat="1" applyFont="1" applyBorder="1" applyAlignment="1">
      <alignment/>
    </xf>
    <xf numFmtId="196" fontId="20" fillId="0" borderId="4" xfId="0" applyNumberFormat="1" applyFont="1" applyBorder="1" applyAlignment="1">
      <alignment/>
    </xf>
    <xf numFmtId="196" fontId="20" fillId="0" borderId="0" xfId="0" applyNumberFormat="1" applyFont="1" applyBorder="1" applyAlignment="1">
      <alignment/>
    </xf>
    <xf numFmtId="0" fontId="20" fillId="0" borderId="0" xfId="0" applyFont="1" applyAlignment="1">
      <alignment/>
    </xf>
    <xf numFmtId="0" fontId="20" fillId="2" borderId="0" xfId="0" applyFont="1" applyFill="1" applyAlignment="1">
      <alignment/>
    </xf>
    <xf numFmtId="3" fontId="15" fillId="0" borderId="0" xfId="0" applyNumberFormat="1" applyFont="1" applyFill="1" applyAlignment="1">
      <alignment/>
    </xf>
    <xf numFmtId="3" fontId="15" fillId="0" borderId="4" xfId="0" applyNumberFormat="1" applyFont="1" applyFill="1" applyBorder="1" applyAlignment="1">
      <alignment/>
    </xf>
    <xf numFmtId="49" fontId="15" fillId="0" borderId="4" xfId="0" applyNumberFormat="1" applyFont="1" applyFill="1" applyBorder="1" applyAlignment="1">
      <alignment/>
    </xf>
    <xf numFmtId="49" fontId="15" fillId="0" borderId="4" xfId="0" applyNumberFormat="1" applyFont="1" applyFill="1" applyBorder="1" applyAlignment="1">
      <alignment horizontal="left"/>
    </xf>
    <xf numFmtId="3" fontId="15" fillId="0" borderId="4" xfId="0" applyNumberFormat="1" applyFont="1" applyBorder="1" applyAlignment="1">
      <alignment/>
    </xf>
    <xf numFmtId="196" fontId="15" fillId="0" borderId="4" xfId="0" applyNumberFormat="1" applyFont="1" applyBorder="1" applyAlignment="1">
      <alignment/>
    </xf>
    <xf numFmtId="196" fontId="15" fillId="0" borderId="0" xfId="0" applyNumberFormat="1" applyFont="1" applyFill="1" applyBorder="1" applyAlignment="1">
      <alignment/>
    </xf>
    <xf numFmtId="0" fontId="15" fillId="0" borderId="0" xfId="0" applyFont="1" applyAlignment="1">
      <alignment/>
    </xf>
    <xf numFmtId="3" fontId="23" fillId="0" borderId="0" xfId="0" applyNumberFormat="1" applyFont="1" applyFill="1" applyAlignment="1">
      <alignment/>
    </xf>
    <xf numFmtId="3" fontId="23" fillId="0" borderId="4" xfId="0" applyNumberFormat="1" applyFont="1" applyFill="1" applyBorder="1" applyAlignment="1">
      <alignment/>
    </xf>
    <xf numFmtId="49" fontId="23" fillId="0" borderId="4" xfId="0" applyNumberFormat="1" applyFont="1" applyFill="1" applyBorder="1" applyAlignment="1">
      <alignment/>
    </xf>
    <xf numFmtId="49" fontId="23" fillId="0" borderId="4" xfId="0" applyNumberFormat="1" applyFont="1" applyFill="1" applyBorder="1" applyAlignment="1">
      <alignment horizontal="left"/>
    </xf>
    <xf numFmtId="3" fontId="23" fillId="0" borderId="4" xfId="0" applyNumberFormat="1" applyFont="1" applyBorder="1" applyAlignment="1">
      <alignment/>
    </xf>
    <xf numFmtId="196" fontId="23" fillId="0" borderId="4" xfId="0" applyNumberFormat="1" applyFont="1" applyBorder="1" applyAlignment="1">
      <alignment/>
    </xf>
    <xf numFmtId="196" fontId="23" fillId="0" borderId="0" xfId="0" applyNumberFormat="1" applyFont="1" applyFill="1" applyBorder="1" applyAlignment="1">
      <alignment/>
    </xf>
    <xf numFmtId="0" fontId="23" fillId="0" borderId="0" xfId="0" applyFont="1" applyAlignment="1">
      <alignment/>
    </xf>
    <xf numFmtId="3" fontId="24" fillId="0" borderId="0" xfId="0" applyNumberFormat="1" applyFont="1" applyFill="1" applyAlignment="1">
      <alignment/>
    </xf>
    <xf numFmtId="3" fontId="24" fillId="0" borderId="4" xfId="0" applyNumberFormat="1" applyFont="1" applyFill="1" applyBorder="1" applyAlignment="1">
      <alignment/>
    </xf>
    <xf numFmtId="49" fontId="24" fillId="0" borderId="4" xfId="0" applyNumberFormat="1" applyFont="1" applyFill="1" applyBorder="1" applyAlignment="1">
      <alignment/>
    </xf>
    <xf numFmtId="49" fontId="24" fillId="0" borderId="4" xfId="0" applyNumberFormat="1" applyFont="1" applyFill="1" applyBorder="1" applyAlignment="1">
      <alignment horizontal="left"/>
    </xf>
    <xf numFmtId="196" fontId="24" fillId="0" borderId="4" xfId="0" applyNumberFormat="1" applyFont="1" applyBorder="1" applyAlignment="1">
      <alignment/>
    </xf>
    <xf numFmtId="196" fontId="24" fillId="0" borderId="0" xfId="0" applyNumberFormat="1" applyFont="1" applyFill="1" applyBorder="1" applyAlignment="1">
      <alignment/>
    </xf>
    <xf numFmtId="0" fontId="24" fillId="0" borderId="0" xfId="0" applyFont="1" applyAlignment="1">
      <alignment/>
    </xf>
    <xf numFmtId="49" fontId="25" fillId="0" borderId="0" xfId="0" applyNumberFormat="1" applyFont="1" applyFill="1" applyAlignment="1">
      <alignment/>
    </xf>
    <xf numFmtId="3" fontId="25" fillId="0" borderId="4" xfId="0" applyNumberFormat="1" applyFont="1" applyFill="1" applyBorder="1" applyAlignment="1">
      <alignment/>
    </xf>
    <xf numFmtId="49" fontId="25" fillId="0" borderId="4" xfId="0" applyNumberFormat="1" applyFont="1" applyFill="1" applyBorder="1" applyAlignment="1">
      <alignment/>
    </xf>
    <xf numFmtId="49" fontId="25" fillId="0" borderId="4" xfId="0" applyNumberFormat="1" applyFont="1" applyFill="1" applyBorder="1" applyAlignment="1">
      <alignment horizontal="left"/>
    </xf>
    <xf numFmtId="3" fontId="25" fillId="0" borderId="4" xfId="0" applyNumberFormat="1" applyFont="1" applyBorder="1" applyAlignment="1">
      <alignment/>
    </xf>
    <xf numFmtId="196" fontId="25" fillId="0" borderId="4" xfId="0" applyNumberFormat="1" applyFont="1" applyBorder="1" applyAlignment="1">
      <alignment/>
    </xf>
    <xf numFmtId="196" fontId="25" fillId="0" borderId="0" xfId="0" applyNumberFormat="1" applyFont="1" applyFill="1" applyBorder="1" applyAlignment="1">
      <alignment/>
    </xf>
    <xf numFmtId="0" fontId="25" fillId="0" borderId="0" xfId="0" applyFont="1" applyAlignment="1">
      <alignment/>
    </xf>
    <xf numFmtId="49" fontId="16" fillId="0" borderId="0" xfId="0" applyNumberFormat="1" applyFont="1" applyFill="1" applyAlignment="1">
      <alignment/>
    </xf>
    <xf numFmtId="3" fontId="16" fillId="0" borderId="4" xfId="0" applyNumberFormat="1" applyFont="1" applyFill="1" applyBorder="1" applyAlignment="1">
      <alignment/>
    </xf>
    <xf numFmtId="49" fontId="16" fillId="0" borderId="4" xfId="0" applyNumberFormat="1" applyFont="1" applyFill="1" applyBorder="1" applyAlignment="1">
      <alignment/>
    </xf>
    <xf numFmtId="49" fontId="16" fillId="0" borderId="4" xfId="0" applyNumberFormat="1" applyFont="1" applyFill="1" applyBorder="1" applyAlignment="1">
      <alignment horizontal="left"/>
    </xf>
    <xf numFmtId="3" fontId="16" fillId="0" borderId="4" xfId="0" applyNumberFormat="1" applyFont="1" applyBorder="1" applyAlignment="1">
      <alignment/>
    </xf>
    <xf numFmtId="196" fontId="16" fillId="0" borderId="4" xfId="0" applyNumberFormat="1" applyFont="1" applyBorder="1" applyAlignment="1">
      <alignment/>
    </xf>
    <xf numFmtId="196" fontId="16" fillId="0" borderId="0" xfId="0" applyNumberFormat="1" applyFont="1" applyFill="1" applyBorder="1" applyAlignment="1">
      <alignment/>
    </xf>
    <xf numFmtId="0" fontId="16" fillId="0" borderId="0" xfId="0" applyFont="1" applyAlignment="1">
      <alignment/>
    </xf>
    <xf numFmtId="3" fontId="3" fillId="0" borderId="0" xfId="0" applyNumberFormat="1" applyFont="1" applyFill="1" applyAlignment="1">
      <alignment/>
    </xf>
    <xf numFmtId="3" fontId="3" fillId="0" borderId="4" xfId="0" applyNumberFormat="1" applyFont="1" applyFill="1" applyBorder="1" applyAlignment="1">
      <alignment/>
    </xf>
    <xf numFmtId="49" fontId="3" fillId="0" borderId="4" xfId="0" applyNumberFormat="1" applyFont="1" applyFill="1" applyBorder="1" applyAlignment="1">
      <alignment/>
    </xf>
    <xf numFmtId="49" fontId="3" fillId="0" borderId="4" xfId="0" applyNumberFormat="1" applyFont="1" applyFill="1" applyBorder="1" applyAlignment="1">
      <alignment horizontal="left"/>
    </xf>
    <xf numFmtId="3" fontId="3" fillId="0" borderId="4" xfId="0" applyNumberFormat="1" applyFont="1" applyBorder="1" applyAlignment="1">
      <alignment/>
    </xf>
    <xf numFmtId="196" fontId="3" fillId="0" borderId="4" xfId="0" applyNumberFormat="1" applyFont="1" applyBorder="1" applyAlignment="1">
      <alignment/>
    </xf>
    <xf numFmtId="196" fontId="3" fillId="0" borderId="0" xfId="0" applyNumberFormat="1" applyFont="1" applyFill="1" applyBorder="1" applyAlignment="1">
      <alignment/>
    </xf>
    <xf numFmtId="0" fontId="3" fillId="0" borderId="0" xfId="0" applyFont="1" applyAlignment="1">
      <alignment/>
    </xf>
    <xf numFmtId="49" fontId="0" fillId="0" borderId="4" xfId="0" applyNumberFormat="1" applyFont="1" applyBorder="1" applyAlignment="1">
      <alignment/>
    </xf>
    <xf numFmtId="49" fontId="3" fillId="0" borderId="4" xfId="0" applyNumberFormat="1" applyFont="1" applyBorder="1" applyAlignment="1">
      <alignment/>
    </xf>
    <xf numFmtId="49" fontId="3" fillId="0" borderId="4" xfId="0" applyNumberFormat="1" applyFont="1" applyBorder="1" applyAlignment="1">
      <alignment horizontal="left"/>
    </xf>
    <xf numFmtId="3" fontId="26" fillId="0" borderId="4" xfId="0" applyNumberFormat="1" applyFont="1" applyBorder="1" applyAlignment="1">
      <alignment/>
    </xf>
    <xf numFmtId="196" fontId="19" fillId="0" borderId="0" xfId="0" applyNumberFormat="1" applyFont="1" applyBorder="1" applyAlignment="1">
      <alignment/>
    </xf>
    <xf numFmtId="49" fontId="0" fillId="0" borderId="0" xfId="0" applyNumberFormat="1" applyFont="1" applyBorder="1" applyAlignment="1">
      <alignment/>
    </xf>
    <xf numFmtId="49" fontId="3" fillId="0" borderId="0" xfId="0" applyNumberFormat="1" applyFont="1" applyBorder="1" applyAlignment="1">
      <alignment/>
    </xf>
    <xf numFmtId="49" fontId="0" fillId="0" borderId="0" xfId="0" applyNumberFormat="1" applyFont="1" applyBorder="1" applyAlignment="1">
      <alignment horizontal="left"/>
    </xf>
    <xf numFmtId="49" fontId="3" fillId="0" borderId="0" xfId="0" applyNumberFormat="1" applyFont="1" applyBorder="1" applyAlignment="1">
      <alignment horizontal="left"/>
    </xf>
    <xf numFmtId="3" fontId="9" fillId="0" borderId="0" xfId="0" applyNumberFormat="1" applyFont="1" applyBorder="1" applyAlignment="1">
      <alignment/>
    </xf>
    <xf numFmtId="3" fontId="27" fillId="0" borderId="0" xfId="0" applyNumberFormat="1" applyFont="1" applyAlignment="1">
      <alignment/>
    </xf>
    <xf numFmtId="49" fontId="22" fillId="0" borderId="0" xfId="0" applyNumberFormat="1" applyFont="1" applyFill="1" applyAlignment="1">
      <alignment/>
    </xf>
    <xf numFmtId="3" fontId="22" fillId="0" borderId="0" xfId="0" applyNumberFormat="1" applyFont="1" applyAlignment="1">
      <alignment/>
    </xf>
    <xf numFmtId="49" fontId="22" fillId="0" borderId="0" xfId="0" applyNumberFormat="1" applyFont="1" applyAlignment="1">
      <alignment/>
    </xf>
    <xf numFmtId="49" fontId="22" fillId="0" borderId="0" xfId="0" applyNumberFormat="1" applyFont="1" applyFill="1" applyAlignment="1">
      <alignment horizontal="left"/>
    </xf>
    <xf numFmtId="196" fontId="28" fillId="0" borderId="0" xfId="0" applyNumberFormat="1" applyFont="1" applyFill="1" applyAlignment="1">
      <alignment/>
    </xf>
    <xf numFmtId="196" fontId="22" fillId="0" borderId="0" xfId="0" applyNumberFormat="1" applyFont="1" applyFill="1" applyAlignment="1">
      <alignment/>
    </xf>
    <xf numFmtId="0" fontId="22" fillId="0" borderId="0" xfId="0" applyFont="1" applyFill="1" applyAlignment="1">
      <alignment/>
    </xf>
    <xf numFmtId="3" fontId="22" fillId="0" borderId="0" xfId="0" applyNumberFormat="1"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left"/>
    </xf>
    <xf numFmtId="196" fontId="0" fillId="0" borderId="0" xfId="0" applyNumberFormat="1" applyFill="1" applyAlignment="1">
      <alignment/>
    </xf>
    <xf numFmtId="3" fontId="29" fillId="2" borderId="0" xfId="0" applyNumberFormat="1" applyFont="1" applyFill="1" applyAlignment="1">
      <alignment/>
    </xf>
    <xf numFmtId="49" fontId="22" fillId="2" borderId="0" xfId="0" applyNumberFormat="1" applyFont="1" applyFill="1" applyAlignment="1">
      <alignment/>
    </xf>
    <xf numFmtId="49" fontId="3" fillId="2" borderId="0" xfId="0" applyNumberFormat="1" applyFont="1" applyFill="1" applyAlignment="1">
      <alignment/>
    </xf>
    <xf numFmtId="49" fontId="3" fillId="2" borderId="0" xfId="0" applyNumberFormat="1" applyFont="1" applyFill="1" applyAlignment="1">
      <alignment horizontal="left"/>
    </xf>
    <xf numFmtId="3" fontId="27" fillId="2" borderId="0" xfId="0" applyNumberFormat="1" applyFont="1" applyFill="1" applyAlignment="1">
      <alignment/>
    </xf>
    <xf numFmtId="196" fontId="28" fillId="2" borderId="0" xfId="0" applyNumberFormat="1" applyFont="1" applyFill="1" applyAlignment="1">
      <alignment/>
    </xf>
    <xf numFmtId="196" fontId="19" fillId="2" borderId="0" xfId="0" applyNumberFormat="1" applyFont="1" applyFill="1" applyAlignment="1">
      <alignment/>
    </xf>
    <xf numFmtId="0" fontId="15" fillId="2" borderId="0" xfId="0" applyFont="1" applyFill="1" applyAlignment="1">
      <alignment/>
    </xf>
    <xf numFmtId="49" fontId="23" fillId="0" borderId="0" xfId="0" applyNumberFormat="1" applyFont="1" applyFill="1" applyAlignment="1">
      <alignment/>
    </xf>
    <xf numFmtId="49" fontId="23" fillId="0" borderId="0" xfId="0" applyNumberFormat="1" applyFont="1" applyFill="1" applyAlignment="1">
      <alignment horizontal="left"/>
    </xf>
    <xf numFmtId="194" fontId="0" fillId="0" borderId="0" xfId="0" applyNumberFormat="1" applyAlignment="1">
      <alignment/>
    </xf>
    <xf numFmtId="49" fontId="20" fillId="0" borderId="0" xfId="0" applyNumberFormat="1" applyFont="1" applyFill="1" applyAlignment="1">
      <alignment/>
    </xf>
    <xf numFmtId="3" fontId="20" fillId="0" borderId="0" xfId="0" applyNumberFormat="1" applyFont="1" applyFill="1" applyAlignment="1">
      <alignment/>
    </xf>
    <xf numFmtId="49" fontId="20" fillId="0" borderId="0" xfId="0" applyNumberFormat="1" applyFont="1" applyFill="1" applyAlignment="1">
      <alignment horizontal="left"/>
    </xf>
    <xf numFmtId="196" fontId="20" fillId="0" borderId="0" xfId="0" applyNumberFormat="1" applyFont="1" applyFill="1" applyAlignment="1">
      <alignment/>
    </xf>
    <xf numFmtId="0" fontId="20" fillId="0" borderId="0" xfId="0" applyFont="1" applyFill="1" applyBorder="1" applyAlignment="1">
      <alignment/>
    </xf>
    <xf numFmtId="0" fontId="20" fillId="0" borderId="0" xfId="0" applyFont="1" applyFill="1" applyAlignment="1">
      <alignment/>
    </xf>
    <xf numFmtId="49" fontId="20" fillId="2" borderId="0" xfId="0" applyNumberFormat="1" applyFont="1" applyFill="1" applyAlignment="1">
      <alignment/>
    </xf>
    <xf numFmtId="3" fontId="28" fillId="2" borderId="0" xfId="0" applyNumberFormat="1" applyFont="1" applyFill="1" applyAlignment="1">
      <alignment/>
    </xf>
    <xf numFmtId="49" fontId="20" fillId="2" borderId="0" xfId="0" applyNumberFormat="1" applyFont="1" applyFill="1" applyAlignment="1">
      <alignment horizontal="left"/>
    </xf>
    <xf numFmtId="0" fontId="20" fillId="2" borderId="0" xfId="0" applyFont="1" applyFill="1" applyAlignment="1">
      <alignment/>
    </xf>
    <xf numFmtId="49" fontId="25" fillId="0" borderId="0" xfId="0" applyNumberFormat="1" applyFont="1" applyAlignment="1">
      <alignment/>
    </xf>
    <xf numFmtId="3" fontId="25" fillId="0" borderId="0" xfId="0" applyNumberFormat="1" applyFont="1" applyAlignment="1">
      <alignment/>
    </xf>
    <xf numFmtId="49" fontId="25" fillId="0" borderId="0" xfId="0" applyNumberFormat="1" applyFont="1" applyFill="1" applyAlignment="1">
      <alignment/>
    </xf>
    <xf numFmtId="49" fontId="25" fillId="0" borderId="0" xfId="0" applyNumberFormat="1" applyFont="1" applyAlignment="1">
      <alignment horizontal="left"/>
    </xf>
    <xf numFmtId="194" fontId="25" fillId="0" borderId="0" xfId="0" applyNumberFormat="1" applyFont="1" applyAlignment="1">
      <alignment/>
    </xf>
    <xf numFmtId="0" fontId="25" fillId="0" borderId="0" xfId="0" applyFont="1" applyAlignment="1">
      <alignment/>
    </xf>
    <xf numFmtId="49" fontId="25" fillId="2" borderId="0" xfId="0" applyNumberFormat="1" applyFont="1" applyFill="1" applyAlignment="1">
      <alignment/>
    </xf>
    <xf numFmtId="3" fontId="25" fillId="2" borderId="0" xfId="0" applyNumberFormat="1" applyFont="1" applyFill="1" applyAlignment="1">
      <alignment/>
    </xf>
    <xf numFmtId="49" fontId="25" fillId="2" borderId="0" xfId="0" applyNumberFormat="1" applyFont="1" applyFill="1" applyAlignment="1">
      <alignment horizontal="left"/>
    </xf>
    <xf numFmtId="194" fontId="25" fillId="2" borderId="0" xfId="0" applyNumberFormat="1" applyFont="1" applyFill="1" applyAlignment="1">
      <alignment/>
    </xf>
    <xf numFmtId="0" fontId="25" fillId="2" borderId="0" xfId="0" applyFont="1" applyFill="1" applyAlignment="1">
      <alignment/>
    </xf>
    <xf numFmtId="49" fontId="15" fillId="0" borderId="0" xfId="0" applyNumberFormat="1" applyFont="1" applyAlignment="1">
      <alignment/>
    </xf>
    <xf numFmtId="3" fontId="15" fillId="0" borderId="0" xfId="0" applyNumberFormat="1" applyFont="1" applyAlignment="1">
      <alignment/>
    </xf>
    <xf numFmtId="49" fontId="15" fillId="0" borderId="0" xfId="0" applyNumberFormat="1" applyFont="1" applyAlignment="1">
      <alignment horizontal="left"/>
    </xf>
    <xf numFmtId="194" fontId="15" fillId="0" borderId="0" xfId="0" applyNumberFormat="1" applyFont="1" applyAlignment="1">
      <alignment/>
    </xf>
    <xf numFmtId="0" fontId="15" fillId="0" borderId="0" xfId="0" applyFont="1" applyAlignment="1">
      <alignment/>
    </xf>
    <xf numFmtId="0" fontId="15" fillId="0" borderId="0" xfId="0" applyFont="1" applyFill="1" applyBorder="1" applyAlignment="1">
      <alignment/>
    </xf>
    <xf numFmtId="0" fontId="15" fillId="0" borderId="0" xfId="0" applyFont="1" applyFill="1" applyAlignment="1">
      <alignment/>
    </xf>
    <xf numFmtId="49" fontId="15" fillId="2" borderId="0" xfId="0" applyNumberFormat="1" applyFont="1" applyFill="1" applyAlignment="1">
      <alignment/>
    </xf>
    <xf numFmtId="3" fontId="15" fillId="2" borderId="0" xfId="0" applyNumberFormat="1" applyFont="1" applyFill="1" applyAlignment="1">
      <alignment/>
    </xf>
    <xf numFmtId="49" fontId="15" fillId="2" borderId="0" xfId="0" applyNumberFormat="1" applyFont="1" applyFill="1" applyAlignment="1">
      <alignment horizontal="left"/>
    </xf>
    <xf numFmtId="49" fontId="15" fillId="2" borderId="0" xfId="0" applyNumberFormat="1" applyFont="1" applyFill="1" applyAlignment="1">
      <alignment horizontal="center"/>
    </xf>
    <xf numFmtId="194" fontId="15" fillId="2" borderId="0" xfId="0" applyNumberFormat="1" applyFont="1" applyFill="1" applyAlignment="1">
      <alignment/>
    </xf>
    <xf numFmtId="49" fontId="3" fillId="0" borderId="0" xfId="0" applyNumberFormat="1" applyFont="1" applyAlignment="1">
      <alignment/>
    </xf>
    <xf numFmtId="3"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Alignment="1">
      <alignment horizontal="center"/>
    </xf>
    <xf numFmtId="3" fontId="3" fillId="0" borderId="0" xfId="0" applyNumberFormat="1" applyFont="1" applyAlignment="1">
      <alignment/>
    </xf>
    <xf numFmtId="194" fontId="3" fillId="0" borderId="0" xfId="0" applyNumberFormat="1" applyFont="1" applyAlignment="1">
      <alignment/>
    </xf>
    <xf numFmtId="0" fontId="3" fillId="0" borderId="0" xfId="0" applyFont="1" applyAlignment="1">
      <alignment/>
    </xf>
    <xf numFmtId="49" fontId="3" fillId="2" borderId="0" xfId="0" applyNumberFormat="1" applyFont="1" applyFill="1" applyAlignment="1">
      <alignment/>
    </xf>
    <xf numFmtId="3" fontId="3" fillId="2" borderId="0" xfId="0" applyNumberFormat="1" applyFont="1" applyFill="1" applyAlignment="1">
      <alignment/>
    </xf>
    <xf numFmtId="49" fontId="3" fillId="2" borderId="0" xfId="0" applyNumberFormat="1" applyFont="1" applyFill="1" applyAlignment="1">
      <alignment horizontal="left"/>
    </xf>
    <xf numFmtId="49" fontId="3" fillId="2" borderId="0" xfId="0" applyNumberFormat="1" applyFont="1" applyFill="1" applyAlignment="1">
      <alignment horizontal="center"/>
    </xf>
    <xf numFmtId="0" fontId="3" fillId="2" borderId="0" xfId="0" applyFont="1" applyFill="1" applyAlignment="1">
      <alignment/>
    </xf>
    <xf numFmtId="49" fontId="30" fillId="0" borderId="0" xfId="0" applyNumberFormat="1" applyFont="1" applyFill="1" applyAlignment="1">
      <alignment/>
    </xf>
    <xf numFmtId="3" fontId="31" fillId="0" borderId="0" xfId="0" applyNumberFormat="1" applyFont="1" applyFill="1" applyAlignment="1">
      <alignment/>
    </xf>
    <xf numFmtId="49" fontId="32" fillId="0" borderId="0" xfId="0" applyNumberFormat="1" applyFont="1" applyFill="1" applyAlignment="1">
      <alignment/>
    </xf>
    <xf numFmtId="49" fontId="30" fillId="0" borderId="0" xfId="0" applyNumberFormat="1" applyFont="1" applyFill="1" applyAlignment="1">
      <alignment horizontal="left"/>
    </xf>
    <xf numFmtId="3" fontId="30" fillId="0" borderId="0" xfId="0" applyNumberFormat="1" applyFont="1" applyFill="1" applyAlignment="1">
      <alignment/>
    </xf>
    <xf numFmtId="198" fontId="30" fillId="0" borderId="0" xfId="0" applyNumberFormat="1" applyFont="1" applyFill="1" applyAlignment="1">
      <alignment/>
    </xf>
    <xf numFmtId="0" fontId="30" fillId="0" borderId="0" xfId="0" applyFont="1" applyFill="1" applyAlignment="1">
      <alignment/>
    </xf>
    <xf numFmtId="0" fontId="30" fillId="0" borderId="0" xfId="0" applyFont="1" applyFill="1" applyBorder="1" applyAlignment="1">
      <alignment/>
    </xf>
    <xf numFmtId="49" fontId="24" fillId="0" borderId="0" xfId="0" applyNumberFormat="1" applyFont="1" applyAlignment="1">
      <alignment/>
    </xf>
    <xf numFmtId="3" fontId="24" fillId="0" borderId="0" xfId="0" applyNumberFormat="1" applyFont="1" applyAlignment="1">
      <alignment/>
    </xf>
    <xf numFmtId="49" fontId="24" fillId="0" borderId="0" xfId="0" applyNumberFormat="1" applyFont="1" applyAlignment="1">
      <alignment horizontal="left"/>
    </xf>
    <xf numFmtId="194" fontId="24" fillId="0" borderId="0" xfId="0" applyNumberFormat="1" applyFont="1" applyAlignment="1">
      <alignment/>
    </xf>
    <xf numFmtId="0" fontId="24" fillId="0" borderId="0" xfId="0" applyFont="1" applyAlignment="1">
      <alignment/>
    </xf>
    <xf numFmtId="49" fontId="24" fillId="2" borderId="0" xfId="0" applyNumberFormat="1" applyFont="1" applyFill="1" applyAlignment="1">
      <alignment/>
    </xf>
    <xf numFmtId="3" fontId="24" fillId="2" borderId="0" xfId="0" applyNumberFormat="1" applyFont="1" applyFill="1" applyAlignment="1">
      <alignment/>
    </xf>
    <xf numFmtId="49" fontId="24" fillId="2" borderId="0" xfId="0" applyNumberFormat="1" applyFont="1" applyFill="1" applyAlignment="1">
      <alignment horizontal="left"/>
    </xf>
    <xf numFmtId="49" fontId="24" fillId="2" borderId="0" xfId="0" applyNumberFormat="1" applyFont="1" applyFill="1" applyAlignment="1">
      <alignment horizontal="center"/>
    </xf>
    <xf numFmtId="194" fontId="24" fillId="2" borderId="0" xfId="0" applyNumberFormat="1" applyFont="1" applyFill="1" applyAlignment="1">
      <alignment/>
    </xf>
    <xf numFmtId="0" fontId="24" fillId="2" borderId="0" xfId="0" applyFont="1" applyFill="1" applyAlignment="1">
      <alignment/>
    </xf>
    <xf numFmtId="49" fontId="23" fillId="0" borderId="0" xfId="0" applyNumberFormat="1" applyFont="1" applyAlignment="1">
      <alignment/>
    </xf>
    <xf numFmtId="3" fontId="23" fillId="0" borderId="0" xfId="0" applyNumberFormat="1" applyFont="1" applyAlignment="1">
      <alignment/>
    </xf>
    <xf numFmtId="49" fontId="23" fillId="0" borderId="0" xfId="0" applyNumberFormat="1" applyFont="1" applyAlignment="1">
      <alignment horizontal="left"/>
    </xf>
    <xf numFmtId="194" fontId="23" fillId="0" borderId="0" xfId="0" applyNumberFormat="1" applyFont="1" applyAlignment="1">
      <alignment/>
    </xf>
    <xf numFmtId="0" fontId="23" fillId="0" borderId="0" xfId="0" applyFont="1" applyAlignment="1">
      <alignment/>
    </xf>
    <xf numFmtId="49" fontId="23" fillId="2" borderId="0" xfId="0" applyNumberFormat="1" applyFont="1" applyFill="1" applyAlignment="1">
      <alignment/>
    </xf>
    <xf numFmtId="3" fontId="23" fillId="2" borderId="0" xfId="0" applyNumberFormat="1" applyFont="1" applyFill="1" applyAlignment="1">
      <alignment/>
    </xf>
    <xf numFmtId="49" fontId="23" fillId="2" borderId="0" xfId="0" applyNumberFormat="1" applyFont="1" applyFill="1" applyAlignment="1">
      <alignment horizontal="left"/>
    </xf>
    <xf numFmtId="49" fontId="23" fillId="2" borderId="0" xfId="0" applyNumberFormat="1" applyFont="1" applyFill="1" applyAlignment="1">
      <alignment horizontal="center"/>
    </xf>
    <xf numFmtId="194" fontId="23" fillId="2" borderId="0" xfId="0" applyNumberFormat="1" applyFont="1" applyFill="1" applyAlignment="1">
      <alignment/>
    </xf>
    <xf numFmtId="0" fontId="23" fillId="2" borderId="0" xfId="0" applyFont="1" applyFill="1" applyAlignment="1">
      <alignment/>
    </xf>
    <xf numFmtId="49" fontId="16" fillId="0" borderId="0" xfId="0" applyNumberFormat="1" applyFont="1" applyAlignment="1">
      <alignment/>
    </xf>
    <xf numFmtId="3" fontId="16" fillId="0" borderId="0" xfId="0" applyNumberFormat="1" applyFont="1" applyAlignment="1">
      <alignment/>
    </xf>
    <xf numFmtId="49" fontId="16" fillId="0" borderId="0" xfId="0" applyNumberFormat="1" applyFont="1" applyAlignment="1">
      <alignment horizontal="left"/>
    </xf>
    <xf numFmtId="194" fontId="16" fillId="0" borderId="0" xfId="0" applyNumberFormat="1" applyFont="1" applyAlignment="1">
      <alignment/>
    </xf>
    <xf numFmtId="0" fontId="16" fillId="0" borderId="0" xfId="0" applyFont="1" applyAlignment="1">
      <alignment/>
    </xf>
    <xf numFmtId="49" fontId="16" fillId="2" borderId="0" xfId="0" applyNumberFormat="1" applyFont="1" applyFill="1" applyAlignment="1">
      <alignment/>
    </xf>
    <xf numFmtId="3" fontId="16" fillId="2" borderId="0" xfId="0" applyNumberFormat="1" applyFont="1" applyFill="1" applyAlignment="1">
      <alignment/>
    </xf>
    <xf numFmtId="49" fontId="16" fillId="2" borderId="0" xfId="0" applyNumberFormat="1" applyFont="1" applyFill="1" applyAlignment="1">
      <alignment horizontal="left"/>
    </xf>
    <xf numFmtId="49" fontId="16" fillId="2" borderId="0" xfId="0" applyNumberFormat="1" applyFont="1" applyFill="1" applyAlignment="1">
      <alignment horizontal="center"/>
    </xf>
    <xf numFmtId="196" fontId="33" fillId="2" borderId="0" xfId="0" applyNumberFormat="1" applyFont="1" applyFill="1" applyAlignment="1">
      <alignment/>
    </xf>
    <xf numFmtId="0" fontId="16" fillId="2" borderId="0" xfId="0" applyFont="1" applyFill="1" applyAlignment="1">
      <alignment/>
    </xf>
    <xf numFmtId="49" fontId="26" fillId="0" borderId="0" xfId="0" applyNumberFormat="1" applyFont="1" applyAlignment="1">
      <alignment/>
    </xf>
    <xf numFmtId="3" fontId="26" fillId="0" borderId="0" xfId="0" applyNumberFormat="1" applyFont="1" applyAlignment="1">
      <alignment/>
    </xf>
    <xf numFmtId="49" fontId="26" fillId="0" borderId="0" xfId="0" applyNumberFormat="1" applyFont="1" applyAlignment="1">
      <alignment horizontal="left"/>
    </xf>
    <xf numFmtId="49" fontId="26" fillId="0" borderId="0" xfId="0" applyNumberFormat="1" applyFont="1" applyAlignment="1">
      <alignment horizontal="center"/>
    </xf>
    <xf numFmtId="194" fontId="26" fillId="0" borderId="0" xfId="0" applyNumberFormat="1" applyFont="1" applyAlignment="1">
      <alignment/>
    </xf>
    <xf numFmtId="0" fontId="26" fillId="0" borderId="0" xfId="0" applyFont="1" applyAlignment="1">
      <alignment/>
    </xf>
    <xf numFmtId="49" fontId="26" fillId="0" borderId="0" xfId="0" applyNumberFormat="1" applyFont="1" applyFill="1" applyAlignment="1">
      <alignment/>
    </xf>
    <xf numFmtId="3" fontId="26" fillId="0" borderId="0" xfId="0" applyNumberFormat="1" applyFont="1" applyFill="1" applyAlignment="1" quotePrefix="1">
      <alignment/>
    </xf>
    <xf numFmtId="49" fontId="26" fillId="0" borderId="0" xfId="0" applyNumberFormat="1" applyFont="1" applyFill="1" applyAlignment="1">
      <alignment horizontal="center"/>
    </xf>
    <xf numFmtId="49" fontId="26" fillId="0" borderId="0" xfId="0" applyNumberFormat="1" applyFont="1" applyFill="1" applyAlignment="1">
      <alignment horizontal="left"/>
    </xf>
    <xf numFmtId="3" fontId="26" fillId="0" borderId="0" xfId="0" applyNumberFormat="1" applyFont="1" applyFill="1" applyAlignment="1">
      <alignment/>
    </xf>
    <xf numFmtId="196" fontId="26" fillId="0" borderId="0" xfId="0" applyNumberFormat="1" applyFont="1" applyFill="1" applyAlignment="1">
      <alignment/>
    </xf>
    <xf numFmtId="0" fontId="26" fillId="0" borderId="0" xfId="0" applyFont="1" applyFill="1" applyAlignment="1">
      <alignment/>
    </xf>
    <xf numFmtId="0" fontId="26" fillId="0" borderId="0" xfId="0" applyFont="1" applyBorder="1" applyAlignment="1">
      <alignment/>
    </xf>
    <xf numFmtId="49" fontId="34" fillId="0" borderId="0" xfId="0" applyNumberFormat="1" applyFont="1" applyFill="1" applyAlignment="1">
      <alignment/>
    </xf>
    <xf numFmtId="194" fontId="26" fillId="0" borderId="0" xfId="0" applyNumberFormat="1" applyFont="1" applyFill="1" applyAlignment="1">
      <alignment/>
    </xf>
    <xf numFmtId="0" fontId="26" fillId="0" borderId="0" xfId="0" applyFont="1" applyFill="1" applyBorder="1" applyAlignment="1">
      <alignment/>
    </xf>
    <xf numFmtId="3" fontId="35" fillId="0" borderId="0" xfId="0" applyNumberFormat="1" applyFont="1" applyFill="1" applyAlignment="1">
      <alignment/>
    </xf>
    <xf numFmtId="199" fontId="26" fillId="0" borderId="0" xfId="0" applyNumberFormat="1" applyFont="1" applyFill="1" applyAlignment="1">
      <alignment/>
    </xf>
    <xf numFmtId="200" fontId="26" fillId="0" borderId="0" xfId="0" applyNumberFormat="1" applyFont="1" applyFill="1" applyBorder="1" applyAlignment="1">
      <alignment/>
    </xf>
    <xf numFmtId="201" fontId="26" fillId="0" borderId="0" xfId="0" applyNumberFormat="1" applyFont="1" applyFill="1" applyAlignment="1">
      <alignment/>
    </xf>
    <xf numFmtId="202" fontId="26" fillId="0" borderId="0" xfId="0" applyNumberFormat="1" applyFont="1" applyFill="1" applyAlignment="1">
      <alignment/>
    </xf>
    <xf numFmtId="49" fontId="3" fillId="0" borderId="0" xfId="0" applyNumberFormat="1" applyFont="1" applyFill="1" applyAlignment="1">
      <alignment/>
    </xf>
    <xf numFmtId="3" fontId="36" fillId="0" borderId="0" xfId="0" applyNumberFormat="1" applyFont="1" applyFill="1" applyAlignment="1">
      <alignment/>
    </xf>
    <xf numFmtId="49" fontId="37" fillId="0" borderId="0" xfId="0" applyNumberFormat="1" applyFont="1" applyFill="1" applyAlignment="1">
      <alignment/>
    </xf>
    <xf numFmtId="49" fontId="3" fillId="0" borderId="0" xfId="0" applyNumberFormat="1" applyFont="1" applyFill="1" applyAlignment="1">
      <alignment horizontal="left"/>
    </xf>
    <xf numFmtId="198" fontId="3" fillId="0" borderId="0" xfId="0" applyNumberFormat="1" applyFont="1" applyFill="1" applyAlignment="1">
      <alignment/>
    </xf>
    <xf numFmtId="0" fontId="3" fillId="0" borderId="0" xfId="0" applyFont="1" applyFill="1" applyAlignment="1">
      <alignment/>
    </xf>
    <xf numFmtId="0" fontId="3" fillId="0" borderId="0" xfId="0" applyFont="1" applyFill="1" applyBorder="1" applyAlignment="1">
      <alignment/>
    </xf>
    <xf numFmtId="4" fontId="3" fillId="0" borderId="0" xfId="0" applyNumberFormat="1" applyFont="1" applyFill="1" applyAlignment="1">
      <alignment/>
    </xf>
    <xf numFmtId="49" fontId="38" fillId="0" borderId="0" xfId="0" applyNumberFormat="1" applyFont="1" applyFill="1" applyAlignment="1">
      <alignment/>
    </xf>
    <xf numFmtId="3" fontId="38" fillId="0" borderId="0" xfId="0" applyNumberFormat="1" applyFont="1" applyFill="1" applyAlignment="1" quotePrefix="1">
      <alignment/>
    </xf>
    <xf numFmtId="49" fontId="38" fillId="0" borderId="0" xfId="0" applyNumberFormat="1" applyFont="1" applyFill="1" applyAlignment="1">
      <alignment horizontal="center"/>
    </xf>
    <xf numFmtId="49" fontId="38" fillId="0" borderId="0" xfId="0" applyNumberFormat="1" applyFont="1" applyFill="1" applyAlignment="1">
      <alignment horizontal="left"/>
    </xf>
    <xf numFmtId="3" fontId="38" fillId="0" borderId="0" xfId="0" applyNumberFormat="1" applyFont="1" applyFill="1" applyAlignment="1">
      <alignment/>
    </xf>
    <xf numFmtId="196" fontId="38" fillId="0" borderId="0" xfId="0" applyNumberFormat="1" applyFont="1" applyFill="1" applyAlignment="1">
      <alignment/>
    </xf>
    <xf numFmtId="0" fontId="38" fillId="0" borderId="0" xfId="0" applyFont="1" applyFill="1" applyAlignment="1">
      <alignment/>
    </xf>
    <xf numFmtId="0" fontId="38" fillId="0" borderId="0" xfId="0" applyFont="1" applyBorder="1" applyAlignment="1">
      <alignment/>
    </xf>
    <xf numFmtId="49" fontId="39" fillId="0" borderId="0" xfId="0" applyNumberFormat="1" applyFont="1" applyFill="1" applyAlignment="1">
      <alignment/>
    </xf>
    <xf numFmtId="194" fontId="38" fillId="0" borderId="0" xfId="0" applyNumberFormat="1" applyFont="1" applyFill="1" applyAlignment="1">
      <alignment/>
    </xf>
    <xf numFmtId="0" fontId="38" fillId="0" borderId="0" xfId="0" applyFont="1" applyFill="1" applyBorder="1" applyAlignment="1">
      <alignment/>
    </xf>
    <xf numFmtId="3" fontId="40" fillId="0" borderId="0" xfId="0" applyNumberFormat="1" applyFont="1" applyFill="1" applyAlignment="1">
      <alignment/>
    </xf>
    <xf numFmtId="199" fontId="38" fillId="0" borderId="0" xfId="0" applyNumberFormat="1" applyFont="1" applyFill="1" applyAlignment="1">
      <alignment/>
    </xf>
    <xf numFmtId="200" fontId="38" fillId="0" borderId="0" xfId="0" applyNumberFormat="1" applyFont="1" applyFill="1" applyBorder="1" applyAlignment="1">
      <alignment/>
    </xf>
    <xf numFmtId="201" fontId="38" fillId="0" borderId="0" xfId="0" applyNumberFormat="1" applyFont="1" applyFill="1" applyAlignment="1">
      <alignment/>
    </xf>
    <xf numFmtId="49" fontId="16" fillId="0" borderId="0" xfId="0" applyNumberFormat="1" applyFont="1" applyFill="1" applyAlignment="1">
      <alignment/>
    </xf>
    <xf numFmtId="3" fontId="16" fillId="0" borderId="0" xfId="0" applyNumberFormat="1" applyFont="1" applyFill="1" applyAlignment="1" quotePrefix="1">
      <alignment/>
    </xf>
    <xf numFmtId="49" fontId="16" fillId="0" borderId="0" xfId="0" applyNumberFormat="1" applyFont="1" applyFill="1" applyAlignment="1">
      <alignment horizontal="center"/>
    </xf>
    <xf numFmtId="49" fontId="16" fillId="0" borderId="0" xfId="0" applyNumberFormat="1" applyFont="1" applyFill="1" applyAlignment="1">
      <alignment horizontal="left"/>
    </xf>
    <xf numFmtId="3" fontId="16" fillId="0" borderId="0" xfId="0" applyNumberFormat="1" applyFont="1" applyFill="1" applyAlignment="1">
      <alignment/>
    </xf>
    <xf numFmtId="196" fontId="16" fillId="0" borderId="0" xfId="0" applyNumberFormat="1" applyFont="1" applyFill="1" applyAlignment="1">
      <alignment/>
    </xf>
    <xf numFmtId="0" fontId="16" fillId="0" borderId="0" xfId="0" applyFont="1" applyFill="1" applyAlignment="1">
      <alignment/>
    </xf>
    <xf numFmtId="0" fontId="16" fillId="0" borderId="0" xfId="0" applyFont="1" applyBorder="1" applyAlignment="1">
      <alignment/>
    </xf>
    <xf numFmtId="49" fontId="41" fillId="0" borderId="0" xfId="0" applyNumberFormat="1" applyFont="1" applyFill="1" applyAlignment="1">
      <alignment/>
    </xf>
    <xf numFmtId="194" fontId="16" fillId="0" borderId="0" xfId="0" applyNumberFormat="1" applyFont="1" applyFill="1" applyAlignment="1">
      <alignment/>
    </xf>
    <xf numFmtId="0" fontId="16" fillId="0" borderId="0" xfId="0" applyFont="1" applyFill="1" applyBorder="1" applyAlignment="1">
      <alignment/>
    </xf>
    <xf numFmtId="3" fontId="42" fillId="0" borderId="0" xfId="0" applyNumberFormat="1" applyFont="1" applyFill="1" applyAlignment="1">
      <alignment/>
    </xf>
    <xf numFmtId="203" fontId="16" fillId="0" borderId="0" xfId="0" applyNumberFormat="1" applyFont="1" applyFill="1" applyAlignment="1">
      <alignment/>
    </xf>
    <xf numFmtId="200" fontId="16" fillId="0" borderId="0" xfId="0" applyNumberFormat="1" applyFont="1" applyFill="1" applyBorder="1" applyAlignment="1">
      <alignment/>
    </xf>
    <xf numFmtId="201" fontId="16" fillId="0" borderId="0" xfId="0" applyNumberFormat="1" applyFont="1" applyFill="1" applyAlignment="1">
      <alignment/>
    </xf>
    <xf numFmtId="49" fontId="15" fillId="0" borderId="0" xfId="0" applyNumberFormat="1" applyFont="1" applyFill="1" applyAlignment="1">
      <alignment/>
    </xf>
    <xf numFmtId="3" fontId="15" fillId="0" borderId="0" xfId="0" applyNumberFormat="1" applyFont="1" applyFill="1" applyAlignment="1" quotePrefix="1">
      <alignment/>
    </xf>
    <xf numFmtId="49" fontId="15" fillId="0" borderId="0" xfId="0" applyNumberFormat="1" applyFont="1" applyFill="1" applyAlignment="1">
      <alignment horizontal="center"/>
    </xf>
    <xf numFmtId="49" fontId="15" fillId="0" borderId="0" xfId="0" applyNumberFormat="1" applyFont="1" applyFill="1" applyAlignment="1">
      <alignment horizontal="left"/>
    </xf>
    <xf numFmtId="3" fontId="15" fillId="0" borderId="0" xfId="0" applyNumberFormat="1" applyFont="1" applyFill="1" applyAlignment="1">
      <alignment/>
    </xf>
    <xf numFmtId="196" fontId="15" fillId="0" borderId="0" xfId="0" applyNumberFormat="1" applyFont="1" applyFill="1" applyAlignment="1">
      <alignment/>
    </xf>
    <xf numFmtId="0" fontId="15" fillId="0" borderId="0" xfId="0" applyFont="1" applyBorder="1" applyAlignment="1">
      <alignment/>
    </xf>
    <xf numFmtId="49" fontId="43" fillId="0" borderId="0" xfId="0" applyNumberFormat="1" applyFont="1" applyFill="1" applyAlignment="1">
      <alignment/>
    </xf>
    <xf numFmtId="194" fontId="15" fillId="0" borderId="0" xfId="0" applyNumberFormat="1" applyFont="1" applyFill="1" applyAlignment="1">
      <alignment/>
    </xf>
    <xf numFmtId="3" fontId="44" fillId="0" borderId="0" xfId="0" applyNumberFormat="1" applyFont="1" applyFill="1" applyAlignment="1">
      <alignment/>
    </xf>
    <xf numFmtId="198" fontId="15" fillId="0" borderId="0" xfId="0" applyNumberFormat="1" applyFont="1" applyFill="1" applyAlignment="1">
      <alignment/>
    </xf>
    <xf numFmtId="200" fontId="15" fillId="0" borderId="0" xfId="0" applyNumberFormat="1" applyFont="1" applyFill="1" applyBorder="1" applyAlignment="1">
      <alignment/>
    </xf>
    <xf numFmtId="201" fontId="15" fillId="0" borderId="0" xfId="0" applyNumberFormat="1" applyFont="1" applyFill="1" applyAlignment="1">
      <alignment/>
    </xf>
    <xf numFmtId="49" fontId="15" fillId="0" borderId="0" xfId="0" applyNumberFormat="1" applyFont="1" applyAlignment="1">
      <alignment horizontal="center"/>
    </xf>
    <xf numFmtId="196" fontId="15" fillId="0" borderId="0" xfId="0" applyNumberFormat="1" applyFont="1" applyAlignment="1">
      <alignment/>
    </xf>
    <xf numFmtId="194" fontId="3" fillId="2" borderId="0" xfId="0" applyNumberFormat="1" applyFont="1" applyFill="1" applyAlignment="1">
      <alignment/>
    </xf>
    <xf numFmtId="49" fontId="38" fillId="0" borderId="4" xfId="0" applyNumberFormat="1" applyFont="1" applyFill="1" applyBorder="1" applyAlignment="1">
      <alignment/>
    </xf>
    <xf numFmtId="3" fontId="3" fillId="2" borderId="0" xfId="0" applyNumberFormat="1" applyFont="1" applyFill="1" applyAlignment="1">
      <alignment/>
    </xf>
    <xf numFmtId="3" fontId="45" fillId="2" borderId="0" xfId="0" applyNumberFormat="1" applyFont="1" applyFill="1" applyAlignment="1">
      <alignment/>
    </xf>
    <xf numFmtId="49" fontId="0" fillId="2" borderId="0" xfId="0" applyNumberFormat="1" applyFont="1" applyFill="1" applyBorder="1" applyAlignment="1">
      <alignment/>
    </xf>
    <xf numFmtId="49" fontId="1" fillId="2" borderId="0" xfId="0" applyNumberFormat="1" applyFont="1" applyFill="1" applyBorder="1" applyAlignment="1">
      <alignment/>
    </xf>
    <xf numFmtId="49" fontId="0" fillId="2" borderId="0" xfId="0" applyNumberFormat="1" applyFont="1" applyFill="1" applyBorder="1" applyAlignment="1">
      <alignment horizontal="center"/>
    </xf>
    <xf numFmtId="0" fontId="0" fillId="2" borderId="0" xfId="0" applyFont="1" applyFill="1" applyBorder="1" applyAlignment="1">
      <alignment/>
    </xf>
    <xf numFmtId="3" fontId="37" fillId="2" borderId="0" xfId="0" applyNumberFormat="1" applyFont="1" applyFill="1" applyAlignment="1">
      <alignment/>
    </xf>
    <xf numFmtId="3" fontId="3" fillId="0" borderId="0" xfId="0" applyNumberFormat="1" applyFont="1" applyFill="1" applyAlignment="1">
      <alignment/>
    </xf>
    <xf numFmtId="3" fontId="37" fillId="2" borderId="0" xfId="0" applyNumberFormat="1" applyFont="1" applyFill="1" applyAlignment="1">
      <alignment/>
    </xf>
    <xf numFmtId="3" fontId="3" fillId="2" borderId="0" xfId="0" applyNumberFormat="1" applyFont="1" applyFill="1" applyAlignment="1">
      <alignment/>
    </xf>
    <xf numFmtId="1" fontId="3" fillId="0" borderId="0" xfId="0" applyNumberFormat="1" applyFont="1" applyAlignment="1">
      <alignment/>
    </xf>
    <xf numFmtId="3" fontId="3" fillId="0" borderId="0" xfId="0" applyNumberFormat="1" applyFont="1" applyAlignment="1" quotePrefix="1">
      <alignment/>
    </xf>
    <xf numFmtId="3" fontId="37" fillId="0" borderId="0" xfId="0" applyNumberFormat="1" applyFont="1" applyFill="1" applyAlignment="1">
      <alignment/>
    </xf>
    <xf numFmtId="3" fontId="23" fillId="0" borderId="0" xfId="0" applyNumberFormat="1" applyFont="1" applyAlignment="1">
      <alignment/>
    </xf>
    <xf numFmtId="3" fontId="23" fillId="2" borderId="0" xfId="0" applyNumberFormat="1" applyFont="1" applyFill="1" applyAlignment="1">
      <alignment/>
    </xf>
    <xf numFmtId="3" fontId="23" fillId="2" borderId="0" xfId="0" applyNumberFormat="1" applyFont="1" applyFill="1" applyAlignment="1">
      <alignment/>
    </xf>
    <xf numFmtId="3" fontId="23" fillId="0" borderId="0" xfId="0" applyNumberFormat="1" applyFont="1" applyFill="1" applyAlignment="1">
      <alignment/>
    </xf>
    <xf numFmtId="3" fontId="23" fillId="2" borderId="0" xfId="0" applyNumberFormat="1" applyFont="1" applyFill="1" applyAlignment="1">
      <alignment/>
    </xf>
    <xf numFmtId="3" fontId="20" fillId="0" borderId="0" xfId="0" applyNumberFormat="1" applyFont="1" applyAlignment="1">
      <alignment/>
    </xf>
    <xf numFmtId="3" fontId="20" fillId="2" borderId="0" xfId="0" applyNumberFormat="1" applyFont="1" applyFill="1" applyAlignment="1">
      <alignment/>
    </xf>
    <xf numFmtId="3" fontId="20" fillId="0" borderId="0" xfId="0" applyNumberFormat="1" applyFont="1" applyFill="1" applyAlignment="1">
      <alignment/>
    </xf>
    <xf numFmtId="3" fontId="3" fillId="2" borderId="0" xfId="21" applyNumberFormat="1" applyFont="1" applyFill="1">
      <alignment/>
      <protection/>
    </xf>
    <xf numFmtId="3" fontId="46" fillId="2" borderId="0" xfId="0" applyNumberFormat="1" applyFont="1" applyFill="1" applyAlignment="1">
      <alignment/>
    </xf>
    <xf numFmtId="3" fontId="3" fillId="0" borderId="0" xfId="21" applyNumberFormat="1" applyFont="1" applyFill="1">
      <alignment/>
      <protection/>
    </xf>
    <xf numFmtId="3" fontId="22" fillId="0" borderId="0" xfId="0" applyNumberFormat="1" applyFont="1" applyFill="1" applyAlignment="1">
      <alignment/>
    </xf>
    <xf numFmtId="3" fontId="22" fillId="0" borderId="0" xfId="0" applyNumberFormat="1" applyFont="1" applyAlignment="1">
      <alignment/>
    </xf>
    <xf numFmtId="3" fontId="22" fillId="0" borderId="0" xfId="0" applyNumberFormat="1" applyFont="1" applyAlignment="1" quotePrefix="1">
      <alignment/>
    </xf>
    <xf numFmtId="3" fontId="22" fillId="2" borderId="0" xfId="0" applyNumberFormat="1" applyFont="1" applyFill="1" applyAlignment="1">
      <alignment/>
    </xf>
    <xf numFmtId="3" fontId="47" fillId="0" borderId="0" xfId="0" applyNumberFormat="1" applyFont="1" applyAlignment="1">
      <alignment/>
    </xf>
    <xf numFmtId="3" fontId="22" fillId="2" borderId="0" xfId="0" applyNumberFormat="1" applyFont="1" applyFill="1" applyAlignment="1">
      <alignment/>
    </xf>
    <xf numFmtId="3" fontId="22" fillId="0" borderId="0" xfId="21" applyNumberFormat="1" applyFont="1" applyFill="1">
      <alignment/>
      <protection/>
    </xf>
    <xf numFmtId="3" fontId="3" fillId="0" borderId="0" xfId="0" applyNumberFormat="1" applyFont="1" applyAlignment="1" quotePrefix="1">
      <alignment/>
    </xf>
    <xf numFmtId="3" fontId="22" fillId="2" borderId="0" xfId="0" applyNumberFormat="1" applyFont="1" applyFill="1" applyAlignment="1">
      <alignment/>
    </xf>
    <xf numFmtId="3" fontId="15" fillId="2" borderId="0" xfId="0" applyNumberFormat="1" applyFont="1" applyFill="1" applyAlignment="1">
      <alignment/>
    </xf>
    <xf numFmtId="3" fontId="17" fillId="0" borderId="0" xfId="0" applyNumberFormat="1" applyFont="1" applyAlignment="1">
      <alignment/>
    </xf>
    <xf numFmtId="3" fontId="22" fillId="0" borderId="0" xfId="0" applyNumberFormat="1" applyFont="1" applyAlignment="1" quotePrefix="1">
      <alignment/>
    </xf>
    <xf numFmtId="3" fontId="22" fillId="2" borderId="0" xfId="0" applyNumberFormat="1" applyFont="1" applyFill="1" applyAlignment="1">
      <alignment/>
    </xf>
    <xf numFmtId="3" fontId="48" fillId="2" borderId="0" xfId="0" applyNumberFormat="1" applyFont="1" applyFill="1" applyAlignment="1" quotePrefix="1">
      <alignment/>
    </xf>
    <xf numFmtId="3" fontId="15" fillId="0" borderId="0" xfId="0" applyNumberFormat="1" applyFont="1" applyFill="1" applyBorder="1" applyAlignment="1" quotePrefix="1">
      <alignment/>
    </xf>
    <xf numFmtId="3" fontId="15" fillId="0" borderId="0" xfId="0" applyNumberFormat="1" applyFont="1" applyFill="1" applyBorder="1" applyAlignment="1">
      <alignment/>
    </xf>
    <xf numFmtId="3" fontId="49" fillId="0" borderId="0" xfId="0" applyNumberFormat="1" applyFont="1" applyAlignment="1">
      <alignment/>
    </xf>
    <xf numFmtId="3" fontId="49" fillId="0" borderId="0" xfId="0" applyNumberFormat="1" applyFont="1" applyFill="1" applyAlignment="1">
      <alignment/>
    </xf>
    <xf numFmtId="3" fontId="49" fillId="2" borderId="0" xfId="0" applyNumberFormat="1" applyFont="1" applyFill="1" applyAlignment="1">
      <alignment/>
    </xf>
    <xf numFmtId="3" fontId="49" fillId="2" borderId="0" xfId="0" applyNumberFormat="1" applyFont="1" applyFill="1" applyAlignment="1">
      <alignment/>
    </xf>
    <xf numFmtId="3" fontId="45" fillId="0" borderId="5" xfId="0" applyNumberFormat="1" applyFont="1" applyBorder="1" applyAlignment="1">
      <alignment/>
    </xf>
    <xf numFmtId="3" fontId="50" fillId="0" borderId="5" xfId="0" applyNumberFormat="1" applyFont="1" applyBorder="1" applyAlignment="1">
      <alignment/>
    </xf>
    <xf numFmtId="3" fontId="20" fillId="2" borderId="0" xfId="0" applyNumberFormat="1" applyFont="1" applyFill="1" applyAlignment="1" quotePrefix="1">
      <alignment/>
    </xf>
    <xf numFmtId="3" fontId="20" fillId="2" borderId="0" xfId="0" applyNumberFormat="1" applyFont="1" applyFill="1" applyBorder="1" applyAlignment="1">
      <alignment/>
    </xf>
    <xf numFmtId="3" fontId="20" fillId="2" borderId="0" xfId="0" applyNumberFormat="1" applyFont="1" applyFill="1" applyAlignment="1">
      <alignment/>
    </xf>
    <xf numFmtId="3" fontId="20" fillId="0" borderId="0" xfId="0" applyNumberFormat="1" applyFont="1" applyFill="1" applyAlignment="1">
      <alignment/>
    </xf>
    <xf numFmtId="3" fontId="51" fillId="2" borderId="0" xfId="0" applyNumberFormat="1" applyFont="1" applyFill="1" applyAlignment="1">
      <alignment/>
    </xf>
    <xf numFmtId="3" fontId="25" fillId="0" borderId="0" xfId="0" applyNumberFormat="1" applyFont="1" applyFill="1" applyAlignment="1">
      <alignment/>
    </xf>
    <xf numFmtId="3" fontId="25" fillId="0" borderId="0" xfId="0" applyNumberFormat="1" applyFont="1" applyAlignment="1">
      <alignment/>
    </xf>
    <xf numFmtId="3" fontId="25" fillId="2" borderId="0" xfId="0" applyNumberFormat="1" applyFont="1" applyFill="1" applyAlignment="1">
      <alignment/>
    </xf>
    <xf numFmtId="3" fontId="25" fillId="2" borderId="0" xfId="0" applyNumberFormat="1" applyFont="1" applyFill="1" applyBorder="1" applyAlignment="1">
      <alignment/>
    </xf>
    <xf numFmtId="3" fontId="16" fillId="0" borderId="0" xfId="0" applyNumberFormat="1" applyFont="1" applyAlignment="1">
      <alignment/>
    </xf>
    <xf numFmtId="3" fontId="16" fillId="2" borderId="0" xfId="0" applyNumberFormat="1" applyFont="1" applyFill="1" applyAlignment="1">
      <alignment/>
    </xf>
    <xf numFmtId="0" fontId="0" fillId="0" borderId="0" xfId="0" applyFont="1" applyFill="1" applyBorder="1" applyAlignment="1">
      <alignment/>
    </xf>
    <xf numFmtId="3" fontId="3" fillId="0" borderId="0" xfId="0" applyNumberFormat="1" applyFont="1" applyFill="1" applyBorder="1" applyAlignment="1">
      <alignment/>
    </xf>
    <xf numFmtId="0" fontId="0" fillId="2"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 2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bruary%202013\i45%20data%20Feb%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uary"/>
    </sheetNames>
    <sheetDataSet>
      <sheetData sheetId="0">
        <row r="24">
          <cell r="H2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531"/>
  <sheetViews>
    <sheetView tabSelected="1" workbookViewId="0" topLeftCell="A1">
      <pane ySplit="5" topLeftCell="BM326" activePane="bottomLeft" state="frozen"/>
      <selection pane="topLeft" activeCell="A1" sqref="A1"/>
      <selection pane="bottomLeft" activeCell="D359" sqref="D359"/>
    </sheetView>
  </sheetViews>
  <sheetFormatPr defaultColWidth="9.140625" defaultRowHeight="12.75" zeroHeight="1"/>
  <cols>
    <col min="1" max="1" width="5.140625" style="1" customWidth="1"/>
    <col min="2" max="2" width="11.00390625" style="6" customWidth="1"/>
    <col min="3" max="3" width="14.00390625" style="1" customWidth="1"/>
    <col min="4" max="4" width="14.57421875" style="1" customWidth="1"/>
    <col min="5" max="5" width="9.57421875" style="1" customWidth="1"/>
    <col min="6" max="6" width="9.140625" style="30" customWidth="1"/>
    <col min="7" max="7" width="6.8515625" style="30" customWidth="1"/>
    <col min="8" max="8" width="10.8515625" style="6" customWidth="1"/>
    <col min="9" max="9" width="9.140625" style="145" customWidth="1"/>
    <col min="10" max="10" width="18.28125" style="0" customWidth="1"/>
    <col min="11" max="11" width="18.28125" style="0" hidden="1" customWidth="1"/>
    <col min="12" max="12" width="18.28125" style="0" customWidth="1"/>
    <col min="13" max="13" width="9.8515625" style="0" customWidth="1"/>
    <col min="14" max="16384" width="9.8515625" style="0" hidden="1" customWidth="1"/>
  </cols>
  <sheetData>
    <row r="1" spans="1:9" ht="15.75" customHeight="1">
      <c r="A1" s="23"/>
      <c r="B1" s="15"/>
      <c r="C1" s="16"/>
      <c r="D1" s="16"/>
      <c r="E1" s="17"/>
      <c r="F1" s="16"/>
      <c r="G1" s="16"/>
      <c r="H1" s="15"/>
      <c r="I1" s="5"/>
    </row>
    <row r="2" spans="1:9" ht="17.25" customHeight="1">
      <c r="A2" s="18"/>
      <c r="B2" s="530" t="s">
        <v>1076</v>
      </c>
      <c r="C2" s="530"/>
      <c r="D2" s="530"/>
      <c r="E2" s="530"/>
      <c r="F2" s="530"/>
      <c r="G2" s="530"/>
      <c r="H2" s="530"/>
      <c r="I2" s="135"/>
    </row>
    <row r="3" spans="1:9" s="21" customFormat="1" ht="18" customHeight="1">
      <c r="A3" s="19"/>
      <c r="B3" s="20"/>
      <c r="C3" s="20"/>
      <c r="D3" s="20"/>
      <c r="E3" s="20"/>
      <c r="F3" s="20"/>
      <c r="G3" s="20"/>
      <c r="H3" s="20"/>
      <c r="I3" s="136"/>
    </row>
    <row r="4" spans="1:9" ht="15" customHeight="1">
      <c r="A4" s="18"/>
      <c r="B4" s="25" t="s">
        <v>2</v>
      </c>
      <c r="C4" s="24" t="s">
        <v>8</v>
      </c>
      <c r="D4" s="24" t="s">
        <v>3</v>
      </c>
      <c r="E4" s="24" t="s">
        <v>9</v>
      </c>
      <c r="F4" s="24" t="s">
        <v>4</v>
      </c>
      <c r="G4" s="22" t="s">
        <v>6</v>
      </c>
      <c r="H4" s="25" t="s">
        <v>5</v>
      </c>
      <c r="I4" s="137" t="s">
        <v>7</v>
      </c>
    </row>
    <row r="5" spans="1:13" ht="18.75" customHeight="1">
      <c r="A5" s="27"/>
      <c r="B5" s="27" t="s">
        <v>1071</v>
      </c>
      <c r="C5" s="27"/>
      <c r="D5" s="27"/>
      <c r="E5" s="27"/>
      <c r="F5" s="32"/>
      <c r="G5" s="29"/>
      <c r="H5" s="28">
        <v>0</v>
      </c>
      <c r="I5" s="138">
        <v>492</v>
      </c>
      <c r="K5" t="s">
        <v>10</v>
      </c>
      <c r="L5" t="s">
        <v>11</v>
      </c>
      <c r="M5" s="2">
        <v>492</v>
      </c>
    </row>
    <row r="6" spans="2:13" ht="12.75">
      <c r="B6" s="33"/>
      <c r="C6" s="19"/>
      <c r="D6" s="19"/>
      <c r="E6" s="19"/>
      <c r="F6" s="34"/>
      <c r="H6" s="6">
        <v>0</v>
      </c>
      <c r="I6" s="112">
        <v>0</v>
      </c>
      <c r="M6" s="2">
        <v>492</v>
      </c>
    </row>
    <row r="7" spans="4:13" ht="12.75">
      <c r="D7" s="19"/>
      <c r="H7" s="6">
        <v>0</v>
      </c>
      <c r="I7" s="112">
        <v>0</v>
      </c>
      <c r="M7" s="2">
        <v>492</v>
      </c>
    </row>
    <row r="8" spans="2:13" ht="13.5" customHeight="1">
      <c r="B8" s="44"/>
      <c r="D8" s="19"/>
      <c r="F8" s="49"/>
      <c r="H8" s="6">
        <v>0</v>
      </c>
      <c r="I8" s="112">
        <v>0</v>
      </c>
      <c r="M8" s="2">
        <v>492</v>
      </c>
    </row>
    <row r="9" spans="1:13" s="21" customFormat="1" ht="12.75">
      <c r="A9" s="50"/>
      <c r="B9" s="51">
        <v>1818407.5</v>
      </c>
      <c r="C9" s="52"/>
      <c r="D9" s="53" t="s">
        <v>12</v>
      </c>
      <c r="E9" s="54" t="s">
        <v>1064</v>
      </c>
      <c r="F9" s="55"/>
      <c r="G9" s="56"/>
      <c r="H9" s="57">
        <v>1818407.5</v>
      </c>
      <c r="I9" s="139">
        <v>3695.9502032520327</v>
      </c>
      <c r="J9" s="43"/>
      <c r="K9" s="58"/>
      <c r="L9" s="43"/>
      <c r="M9" s="2">
        <v>492</v>
      </c>
    </row>
    <row r="10" spans="1:13" s="21" customFormat="1" ht="12.75">
      <c r="A10" s="50"/>
      <c r="B10" s="51">
        <v>596000</v>
      </c>
      <c r="C10" s="52"/>
      <c r="D10" s="53" t="s">
        <v>13</v>
      </c>
      <c r="E10" s="54" t="s">
        <v>1028</v>
      </c>
      <c r="F10" s="55"/>
      <c r="G10" s="56"/>
      <c r="H10" s="57">
        <v>596000</v>
      </c>
      <c r="I10" s="139">
        <v>1211.3821138211383</v>
      </c>
      <c r="J10" s="43"/>
      <c r="K10" s="58"/>
      <c r="L10" s="43"/>
      <c r="M10" s="2">
        <v>492</v>
      </c>
    </row>
    <row r="11" spans="1:13" s="21" customFormat="1" ht="12.75">
      <c r="A11" s="50"/>
      <c r="B11" s="51">
        <v>2429922.5</v>
      </c>
      <c r="C11" s="52"/>
      <c r="D11" s="53" t="s">
        <v>14</v>
      </c>
      <c r="E11" s="54" t="s">
        <v>1029</v>
      </c>
      <c r="F11" s="55"/>
      <c r="G11" s="56"/>
      <c r="H11" s="57">
        <v>2429922.5</v>
      </c>
      <c r="I11" s="139">
        <v>4938.866869918699</v>
      </c>
      <c r="J11" s="43"/>
      <c r="K11" s="58"/>
      <c r="L11" s="43"/>
      <c r="M11" s="2">
        <v>492</v>
      </c>
    </row>
    <row r="12" spans="1:13" s="21" customFormat="1" ht="12.75">
      <c r="A12" s="50"/>
      <c r="B12" s="51">
        <v>1511978</v>
      </c>
      <c r="C12" s="52"/>
      <c r="D12" s="53" t="s">
        <v>15</v>
      </c>
      <c r="E12" s="54" t="s">
        <v>1030</v>
      </c>
      <c r="F12" s="55"/>
      <c r="G12" s="56"/>
      <c r="H12" s="57">
        <v>1511978</v>
      </c>
      <c r="I12" s="139">
        <v>3073.1260162601625</v>
      </c>
      <c r="J12" s="43"/>
      <c r="K12" s="59"/>
      <c r="L12" s="43"/>
      <c r="M12" s="2">
        <v>492</v>
      </c>
    </row>
    <row r="13" spans="1:13" s="21" customFormat="1" ht="12.75">
      <c r="A13" s="50"/>
      <c r="B13" s="51">
        <v>13844902</v>
      </c>
      <c r="C13" s="52"/>
      <c r="D13" s="53" t="s">
        <v>16</v>
      </c>
      <c r="E13" s="54" t="s">
        <v>1087</v>
      </c>
      <c r="F13" s="55"/>
      <c r="G13" s="56"/>
      <c r="H13" s="57">
        <v>13844902</v>
      </c>
      <c r="I13" s="139">
        <v>28140.044715447155</v>
      </c>
      <c r="J13" s="43"/>
      <c r="K13" s="58"/>
      <c r="L13" s="43"/>
      <c r="M13" s="2">
        <v>492</v>
      </c>
    </row>
    <row r="14" spans="1:13" s="21" customFormat="1" ht="12.75">
      <c r="A14" s="50"/>
      <c r="B14" s="51">
        <v>907900</v>
      </c>
      <c r="C14" s="52"/>
      <c r="D14" s="53" t="s">
        <v>17</v>
      </c>
      <c r="E14" s="52" t="s">
        <v>18</v>
      </c>
      <c r="F14" s="55"/>
      <c r="G14" s="56" t="s">
        <v>19</v>
      </c>
      <c r="H14" s="57">
        <v>907900</v>
      </c>
      <c r="I14" s="139">
        <v>1845.3252032520325</v>
      </c>
      <c r="J14" s="43"/>
      <c r="K14" s="58"/>
      <c r="L14" s="43"/>
      <c r="M14" s="2">
        <v>492</v>
      </c>
    </row>
    <row r="15" spans="1:13" s="21" customFormat="1" ht="12.75">
      <c r="A15" s="50"/>
      <c r="B15" s="51">
        <v>1741462</v>
      </c>
      <c r="C15" s="52"/>
      <c r="D15" s="53" t="s">
        <v>20</v>
      </c>
      <c r="E15" s="52"/>
      <c r="F15" s="55"/>
      <c r="G15" s="56"/>
      <c r="H15" s="57">
        <v>1741462</v>
      </c>
      <c r="I15" s="139">
        <v>3539.5569105691056</v>
      </c>
      <c r="J15" s="43"/>
      <c r="K15" s="58"/>
      <c r="L15" s="43"/>
      <c r="M15" s="2">
        <v>492</v>
      </c>
    </row>
    <row r="16" spans="1:13" s="21" customFormat="1" ht="12.75">
      <c r="A16" s="50"/>
      <c r="B16" s="51">
        <v>234000</v>
      </c>
      <c r="C16" s="52"/>
      <c r="D16" s="53" t="s">
        <v>325</v>
      </c>
      <c r="E16" s="52" t="s">
        <v>879</v>
      </c>
      <c r="F16" s="55"/>
      <c r="G16" s="56"/>
      <c r="H16" s="57">
        <v>0</v>
      </c>
      <c r="I16" s="139">
        <v>475.609756097561</v>
      </c>
      <c r="J16" s="43"/>
      <c r="K16" s="58"/>
      <c r="L16" s="43"/>
      <c r="M16" s="2">
        <v>492</v>
      </c>
    </row>
    <row r="17" spans="1:13" s="21" customFormat="1" ht="12.75">
      <c r="A17" s="50"/>
      <c r="B17" s="51">
        <v>23084572</v>
      </c>
      <c r="C17" s="53" t="s">
        <v>23</v>
      </c>
      <c r="D17" s="52"/>
      <c r="E17" s="52"/>
      <c r="F17" s="55"/>
      <c r="G17" s="56"/>
      <c r="H17" s="57">
        <v>0</v>
      </c>
      <c r="I17" s="139">
        <v>46919.86178861788</v>
      </c>
      <c r="J17" s="43"/>
      <c r="K17" s="58"/>
      <c r="L17" s="43"/>
      <c r="M17" s="2">
        <v>492</v>
      </c>
    </row>
    <row r="18" spans="1:13" s="21" customFormat="1" ht="12.75">
      <c r="A18" s="19"/>
      <c r="B18" s="36"/>
      <c r="C18" s="19"/>
      <c r="D18" s="19"/>
      <c r="E18" s="19"/>
      <c r="F18" s="60"/>
      <c r="G18" s="61"/>
      <c r="H18" s="33"/>
      <c r="I18" s="122"/>
      <c r="K18" s="62"/>
      <c r="M18" s="2">
        <v>492</v>
      </c>
    </row>
    <row r="19" spans="1:13" s="70" customFormat="1" ht="13.5" thickBot="1">
      <c r="A19" s="63"/>
      <c r="B19" s="64">
        <v>23084572</v>
      </c>
      <c r="C19" s="65" t="s">
        <v>21</v>
      </c>
      <c r="D19" s="66"/>
      <c r="E19" s="66"/>
      <c r="F19" s="67"/>
      <c r="G19" s="68"/>
      <c r="H19" s="69"/>
      <c r="I19" s="140"/>
      <c r="K19" s="71"/>
      <c r="M19" s="2">
        <v>492</v>
      </c>
    </row>
    <row r="20" spans="2:13" ht="12.75">
      <c r="B20" s="44"/>
      <c r="D20" s="19"/>
      <c r="F20" s="49"/>
      <c r="G20" s="72"/>
      <c r="I20" s="112"/>
      <c r="K20" s="73"/>
      <c r="M20" s="2">
        <v>492</v>
      </c>
    </row>
    <row r="21" spans="2:13" ht="12.75">
      <c r="B21" s="44"/>
      <c r="D21" s="19"/>
      <c r="F21" s="49"/>
      <c r="G21" s="72"/>
      <c r="I21" s="112"/>
      <c r="K21" s="73"/>
      <c r="M21" s="2">
        <v>492</v>
      </c>
    </row>
    <row r="22" spans="1:13" s="70" customFormat="1" ht="13.5" thickBot="1">
      <c r="A22" s="63"/>
      <c r="B22" s="74">
        <v>1818407.5</v>
      </c>
      <c r="C22" s="75"/>
      <c r="D22" s="76" t="s">
        <v>12</v>
      </c>
      <c r="E22" s="77"/>
      <c r="F22" s="67"/>
      <c r="G22" s="78"/>
      <c r="H22" s="79"/>
      <c r="I22" s="141">
        <v>3695.9502032520327</v>
      </c>
      <c r="K22" s="71"/>
      <c r="M22" s="2">
        <v>492</v>
      </c>
    </row>
    <row r="23" spans="2:13" ht="12.75">
      <c r="B23" s="44"/>
      <c r="C23" s="81"/>
      <c r="D23" s="37"/>
      <c r="E23" s="81"/>
      <c r="F23" s="82"/>
      <c r="G23" s="83"/>
      <c r="H23" s="6">
        <v>0</v>
      </c>
      <c r="I23" s="112">
        <v>0</v>
      </c>
      <c r="K23" s="73"/>
      <c r="M23" s="2">
        <v>492</v>
      </c>
    </row>
    <row r="24" spans="1:13" s="85" customFormat="1" ht="12.75">
      <c r="A24" s="81"/>
      <c r="B24" s="36"/>
      <c r="C24" s="37"/>
      <c r="D24" s="37"/>
      <c r="E24" s="37"/>
      <c r="F24" s="82"/>
      <c r="G24" s="84"/>
      <c r="H24" s="6">
        <v>0</v>
      </c>
      <c r="I24" s="112">
        <v>0</v>
      </c>
      <c r="K24" s="86"/>
      <c r="M24" s="2">
        <v>492</v>
      </c>
    </row>
    <row r="25" spans="1:13" s="96" customFormat="1" ht="12.75">
      <c r="A25" s="93"/>
      <c r="B25" s="479">
        <v>44100</v>
      </c>
      <c r="C25" s="93" t="s">
        <v>22</v>
      </c>
      <c r="D25" s="93" t="s">
        <v>24</v>
      </c>
      <c r="E25" s="93" t="s">
        <v>25</v>
      </c>
      <c r="F25" s="95" t="s">
        <v>26</v>
      </c>
      <c r="G25" s="95" t="s">
        <v>27</v>
      </c>
      <c r="H25" s="94"/>
      <c r="I25" s="142">
        <v>89.63414634146342</v>
      </c>
      <c r="M25" s="2">
        <v>492</v>
      </c>
    </row>
    <row r="26" spans="2:13" ht="12.75">
      <c r="B26" s="9"/>
      <c r="D26" s="19"/>
      <c r="H26" s="6">
        <v>0</v>
      </c>
      <c r="I26" s="112">
        <v>0</v>
      </c>
      <c r="M26" s="2">
        <v>492</v>
      </c>
    </row>
    <row r="27" spans="1:13" s="96" customFormat="1" ht="12.75">
      <c r="A27" s="93"/>
      <c r="B27" s="479">
        <v>52400</v>
      </c>
      <c r="C27" s="93" t="s">
        <v>48</v>
      </c>
      <c r="D27" s="93" t="s">
        <v>1011</v>
      </c>
      <c r="E27" s="93" t="s">
        <v>49</v>
      </c>
      <c r="F27" s="106" t="s">
        <v>50</v>
      </c>
      <c r="G27" s="106" t="s">
        <v>245</v>
      </c>
      <c r="H27" s="94"/>
      <c r="I27" s="144"/>
      <c r="M27" s="2">
        <v>492</v>
      </c>
    </row>
    <row r="28" spans="2:13" ht="12.75">
      <c r="B28" s="9"/>
      <c r="D28" s="19"/>
      <c r="H28" s="6">
        <v>0</v>
      </c>
      <c r="I28" s="112">
        <v>0</v>
      </c>
      <c r="M28" s="2">
        <v>492</v>
      </c>
    </row>
    <row r="29" spans="1:13" s="92" customFormat="1" ht="12.75">
      <c r="A29" s="87"/>
      <c r="B29" s="477">
        <v>55700</v>
      </c>
      <c r="C29" s="87" t="s">
        <v>66</v>
      </c>
      <c r="D29" s="87" t="s">
        <v>92</v>
      </c>
      <c r="E29" s="87" t="s">
        <v>67</v>
      </c>
      <c r="F29" s="108" t="s">
        <v>68</v>
      </c>
      <c r="G29" s="108" t="s">
        <v>69</v>
      </c>
      <c r="H29" s="88"/>
      <c r="I29" s="119">
        <v>113.21138211382114</v>
      </c>
      <c r="M29" s="2">
        <v>492</v>
      </c>
    </row>
    <row r="30" spans="2:13" ht="12.75">
      <c r="B30" s="482"/>
      <c r="H30" s="6">
        <v>0</v>
      </c>
      <c r="I30" s="112">
        <v>0</v>
      </c>
      <c r="M30" s="2">
        <v>492</v>
      </c>
    </row>
    <row r="31" spans="1:13" s="96" customFormat="1" ht="12.75">
      <c r="A31" s="93"/>
      <c r="B31" s="479">
        <v>19500</v>
      </c>
      <c r="C31" s="93" t="s">
        <v>93</v>
      </c>
      <c r="D31" s="93" t="s">
        <v>94</v>
      </c>
      <c r="E31" s="93" t="s">
        <v>95</v>
      </c>
      <c r="F31" s="95" t="s">
        <v>96</v>
      </c>
      <c r="G31" s="106" t="s">
        <v>97</v>
      </c>
      <c r="H31" s="94"/>
      <c r="I31" s="144"/>
      <c r="M31" s="2">
        <v>492</v>
      </c>
    </row>
    <row r="32" spans="2:13" ht="12.75">
      <c r="B32" s="9"/>
      <c r="H32" s="6">
        <v>0</v>
      </c>
      <c r="I32" s="112">
        <v>0</v>
      </c>
      <c r="M32" s="2">
        <v>492</v>
      </c>
    </row>
    <row r="33" spans="1:13" s="92" customFormat="1" ht="12.75">
      <c r="A33" s="87"/>
      <c r="B33" s="477">
        <v>29800</v>
      </c>
      <c r="C33" s="87" t="s">
        <v>99</v>
      </c>
      <c r="D33" s="87" t="s">
        <v>109</v>
      </c>
      <c r="E33" s="87" t="s">
        <v>25</v>
      </c>
      <c r="F33" s="108" t="s">
        <v>26</v>
      </c>
      <c r="G33" s="89" t="s">
        <v>245</v>
      </c>
      <c r="H33" s="94"/>
      <c r="I33" s="119">
        <v>60.56910569105691</v>
      </c>
      <c r="M33" s="2">
        <v>492</v>
      </c>
    </row>
    <row r="34" spans="2:13" ht="12.75">
      <c r="B34" s="9"/>
      <c r="H34" s="6">
        <v>0</v>
      </c>
      <c r="I34" s="112">
        <v>0</v>
      </c>
      <c r="M34" s="2">
        <v>492</v>
      </c>
    </row>
    <row r="35" spans="1:13" s="96" customFormat="1" ht="12.75">
      <c r="A35" s="93"/>
      <c r="B35" s="479">
        <v>16000</v>
      </c>
      <c r="C35" s="93" t="s">
        <v>108</v>
      </c>
      <c r="D35" s="93" t="s">
        <v>109</v>
      </c>
      <c r="E35" s="93" t="s">
        <v>110</v>
      </c>
      <c r="F35" s="95" t="s">
        <v>111</v>
      </c>
      <c r="G35" s="106" t="s">
        <v>112</v>
      </c>
      <c r="H35" s="94"/>
      <c r="I35" s="144"/>
      <c r="M35" s="2">
        <v>492</v>
      </c>
    </row>
    <row r="36" spans="1:13" ht="12.75">
      <c r="A36" s="19"/>
      <c r="B36" s="9"/>
      <c r="D36" s="19"/>
      <c r="H36" s="6">
        <v>0</v>
      </c>
      <c r="I36" s="112">
        <v>0</v>
      </c>
      <c r="M36" s="2">
        <v>492</v>
      </c>
    </row>
    <row r="37" spans="1:13" s="92" customFormat="1" ht="12.75">
      <c r="A37" s="87"/>
      <c r="B37" s="477">
        <v>13500</v>
      </c>
      <c r="C37" s="87" t="s">
        <v>130</v>
      </c>
      <c r="D37" s="87" t="s">
        <v>1012</v>
      </c>
      <c r="E37" s="87" t="s">
        <v>132</v>
      </c>
      <c r="F37" s="89" t="s">
        <v>133</v>
      </c>
      <c r="G37" s="89" t="s">
        <v>112</v>
      </c>
      <c r="H37" s="90"/>
      <c r="I37" s="118">
        <v>27.4390243902439</v>
      </c>
      <c r="M37" s="2">
        <v>492</v>
      </c>
    </row>
    <row r="38" spans="2:13" ht="12.75">
      <c r="B38" s="9"/>
      <c r="H38" s="6">
        <v>0</v>
      </c>
      <c r="I38" s="112">
        <v>0</v>
      </c>
      <c r="M38" s="2">
        <v>492</v>
      </c>
    </row>
    <row r="39" spans="1:13" s="92" customFormat="1" ht="12.75">
      <c r="A39" s="87"/>
      <c r="B39" s="477">
        <v>13500</v>
      </c>
      <c r="C39" s="87" t="s">
        <v>140</v>
      </c>
      <c r="D39" s="87" t="s">
        <v>141</v>
      </c>
      <c r="E39" s="87" t="s">
        <v>67</v>
      </c>
      <c r="F39" s="108" t="s">
        <v>133</v>
      </c>
      <c r="G39" s="89" t="s">
        <v>142</v>
      </c>
      <c r="H39" s="88"/>
      <c r="I39" s="119">
        <v>27.4390243902439</v>
      </c>
      <c r="M39" s="2">
        <v>492</v>
      </c>
    </row>
    <row r="40" spans="2:13" ht="12.75">
      <c r="B40" s="9"/>
      <c r="H40" s="6">
        <v>0</v>
      </c>
      <c r="I40" s="112">
        <v>0</v>
      </c>
      <c r="M40" s="2">
        <v>492</v>
      </c>
    </row>
    <row r="41" spans="1:13" s="92" customFormat="1" ht="12.75">
      <c r="A41" s="87"/>
      <c r="B41" s="477">
        <v>84700</v>
      </c>
      <c r="C41" s="87" t="s">
        <v>147</v>
      </c>
      <c r="D41" s="87" t="s">
        <v>1013</v>
      </c>
      <c r="E41" s="87" t="s">
        <v>148</v>
      </c>
      <c r="F41" s="89" t="s">
        <v>149</v>
      </c>
      <c r="G41" s="114" t="s">
        <v>245</v>
      </c>
      <c r="H41" s="88"/>
      <c r="I41" s="119">
        <v>172.15447154471545</v>
      </c>
      <c r="M41" s="2">
        <v>492</v>
      </c>
    </row>
    <row r="42" spans="2:13" ht="12.75">
      <c r="B42" s="9"/>
      <c r="H42" s="6">
        <v>0</v>
      </c>
      <c r="I42" s="112">
        <v>0</v>
      </c>
      <c r="M42" s="2">
        <v>492</v>
      </c>
    </row>
    <row r="43" spans="1:13" s="92" customFormat="1" ht="12.75">
      <c r="A43" s="87"/>
      <c r="B43" s="477">
        <v>24900</v>
      </c>
      <c r="C43" s="87" t="s">
        <v>170</v>
      </c>
      <c r="D43" s="87" t="s">
        <v>260</v>
      </c>
      <c r="E43" s="87" t="s">
        <v>67</v>
      </c>
      <c r="F43" s="108" t="s">
        <v>169</v>
      </c>
      <c r="G43" s="108" t="s">
        <v>112</v>
      </c>
      <c r="H43" s="88"/>
      <c r="I43" s="119">
        <v>50.609756097560975</v>
      </c>
      <c r="M43" s="2">
        <v>492</v>
      </c>
    </row>
    <row r="44" spans="2:13" ht="12.75">
      <c r="B44" s="9"/>
      <c r="H44" s="6">
        <v>0</v>
      </c>
      <c r="I44" s="112">
        <v>0</v>
      </c>
      <c r="M44" s="2">
        <v>492</v>
      </c>
    </row>
    <row r="45" spans="1:13" s="92" customFormat="1" ht="12.75">
      <c r="A45" s="87"/>
      <c r="B45" s="477">
        <v>47200</v>
      </c>
      <c r="C45" s="87" t="s">
        <v>1091</v>
      </c>
      <c r="D45" s="87" t="s">
        <v>1088</v>
      </c>
      <c r="E45" s="87" t="s">
        <v>182</v>
      </c>
      <c r="F45" s="108" t="s">
        <v>183</v>
      </c>
      <c r="G45" s="89" t="s">
        <v>184</v>
      </c>
      <c r="H45" s="88"/>
      <c r="I45" s="119">
        <v>95.9349593495935</v>
      </c>
      <c r="M45" s="2">
        <v>492</v>
      </c>
    </row>
    <row r="46" spans="2:13" ht="12.75">
      <c r="B46" s="9"/>
      <c r="H46" s="6">
        <v>0</v>
      </c>
      <c r="I46" s="112">
        <v>0</v>
      </c>
      <c r="M46" s="2">
        <v>492</v>
      </c>
    </row>
    <row r="47" spans="1:13" s="96" customFormat="1" ht="12.75">
      <c r="A47" s="93"/>
      <c r="B47" s="479">
        <v>99700</v>
      </c>
      <c r="C47" s="93" t="s">
        <v>197</v>
      </c>
      <c r="D47" s="93" t="s">
        <v>1014</v>
      </c>
      <c r="E47" s="93" t="s">
        <v>198</v>
      </c>
      <c r="F47" s="95" t="s">
        <v>199</v>
      </c>
      <c r="G47" s="106" t="s">
        <v>200</v>
      </c>
      <c r="H47" s="94"/>
      <c r="I47" s="142">
        <v>202.64227642276424</v>
      </c>
      <c r="M47" s="2">
        <v>492</v>
      </c>
    </row>
    <row r="48" spans="2:13" ht="12.75">
      <c r="B48" s="9"/>
      <c r="H48" s="6">
        <v>0</v>
      </c>
      <c r="I48" s="112">
        <v>0</v>
      </c>
      <c r="M48" s="2">
        <v>492</v>
      </c>
    </row>
    <row r="49" spans="1:13" s="92" customFormat="1" ht="12.75">
      <c r="A49" s="87"/>
      <c r="B49" s="477">
        <v>82700</v>
      </c>
      <c r="C49" s="87" t="s">
        <v>242</v>
      </c>
      <c r="D49" s="87" t="s">
        <v>224</v>
      </c>
      <c r="E49" s="87" t="s">
        <v>148</v>
      </c>
      <c r="F49" s="108" t="s">
        <v>225</v>
      </c>
      <c r="G49" s="89" t="s">
        <v>226</v>
      </c>
      <c r="H49" s="88"/>
      <c r="I49" s="119">
        <v>168.08943089430895</v>
      </c>
      <c r="M49" s="2">
        <v>492</v>
      </c>
    </row>
    <row r="50" spans="2:13" ht="12.75">
      <c r="B50" s="9"/>
      <c r="D50" s="19"/>
      <c r="H50" s="6">
        <v>0</v>
      </c>
      <c r="I50" s="112">
        <v>0</v>
      </c>
      <c r="M50" s="2">
        <v>492</v>
      </c>
    </row>
    <row r="51" spans="1:13" s="92" customFormat="1" ht="12.75">
      <c r="A51" s="87"/>
      <c r="B51" s="477">
        <v>57200</v>
      </c>
      <c r="C51" s="87" t="s">
        <v>243</v>
      </c>
      <c r="D51" s="87" t="s">
        <v>1015</v>
      </c>
      <c r="E51" s="87" t="s">
        <v>148</v>
      </c>
      <c r="F51" s="108" t="s">
        <v>244</v>
      </c>
      <c r="G51" s="89" t="s">
        <v>245</v>
      </c>
      <c r="H51" s="88"/>
      <c r="I51" s="119">
        <v>116.26016260162602</v>
      </c>
      <c r="M51" s="2">
        <v>492</v>
      </c>
    </row>
    <row r="52" spans="2:13" ht="12.75">
      <c r="B52" s="9"/>
      <c r="H52" s="6">
        <v>0</v>
      </c>
      <c r="I52" s="112">
        <v>0</v>
      </c>
      <c r="M52" s="2">
        <v>492</v>
      </c>
    </row>
    <row r="53" spans="1:13" s="92" customFormat="1" ht="12.75">
      <c r="A53" s="87"/>
      <c r="B53" s="477">
        <v>48200</v>
      </c>
      <c r="C53" s="87" t="s">
        <v>259</v>
      </c>
      <c r="D53" s="87" t="s">
        <v>1016</v>
      </c>
      <c r="E53" s="87" t="s">
        <v>95</v>
      </c>
      <c r="F53" s="89" t="s">
        <v>261</v>
      </c>
      <c r="G53" s="89" t="s">
        <v>112</v>
      </c>
      <c r="H53" s="90"/>
      <c r="I53" s="118">
        <v>97.96747967479675</v>
      </c>
      <c r="M53" s="2">
        <v>492</v>
      </c>
    </row>
    <row r="54" spans="2:13" ht="12.75">
      <c r="B54" s="9"/>
      <c r="H54" s="6">
        <v>0</v>
      </c>
      <c r="I54" s="112">
        <v>0</v>
      </c>
      <c r="M54" s="2">
        <v>492</v>
      </c>
    </row>
    <row r="55" spans="1:13" s="92" customFormat="1" ht="12.75">
      <c r="A55" s="87"/>
      <c r="B55" s="477">
        <v>48700</v>
      </c>
      <c r="C55" s="87" t="s">
        <v>274</v>
      </c>
      <c r="D55" s="87" t="s">
        <v>272</v>
      </c>
      <c r="E55" s="87" t="s">
        <v>67</v>
      </c>
      <c r="F55" s="89" t="s">
        <v>273</v>
      </c>
      <c r="G55" s="89" t="s">
        <v>377</v>
      </c>
      <c r="H55" s="88"/>
      <c r="I55" s="119">
        <v>98.98373983739837</v>
      </c>
      <c r="M55" s="2">
        <v>492</v>
      </c>
    </row>
    <row r="56" spans="2:13" ht="12.75">
      <c r="B56" s="9"/>
      <c r="D56" s="19"/>
      <c r="H56" s="6">
        <v>0</v>
      </c>
      <c r="I56" s="112">
        <v>0</v>
      </c>
      <c r="M56" s="2">
        <v>492</v>
      </c>
    </row>
    <row r="57" spans="1:13" s="92" customFormat="1" ht="12.75">
      <c r="A57" s="87"/>
      <c r="B57" s="477">
        <v>37300</v>
      </c>
      <c r="C57" s="87" t="s">
        <v>296</v>
      </c>
      <c r="D57" s="87" t="s">
        <v>297</v>
      </c>
      <c r="E57" s="87" t="s">
        <v>148</v>
      </c>
      <c r="F57" s="114" t="s">
        <v>298</v>
      </c>
      <c r="G57" s="89" t="s">
        <v>245</v>
      </c>
      <c r="H57" s="90"/>
      <c r="I57" s="118">
        <v>75.8130081300813</v>
      </c>
      <c r="M57" s="2">
        <v>492</v>
      </c>
    </row>
    <row r="58" spans="2:13" ht="12.75">
      <c r="B58" s="9"/>
      <c r="H58" s="6">
        <v>0</v>
      </c>
      <c r="I58" s="112">
        <v>0</v>
      </c>
      <c r="M58" s="2">
        <v>492</v>
      </c>
    </row>
    <row r="59" spans="1:13" s="92" customFormat="1" ht="12.75">
      <c r="A59" s="87"/>
      <c r="B59" s="477">
        <v>34000</v>
      </c>
      <c r="C59" s="87" t="s">
        <v>310</v>
      </c>
      <c r="D59" s="87" t="s">
        <v>319</v>
      </c>
      <c r="E59" s="87" t="s">
        <v>25</v>
      </c>
      <c r="F59" s="89" t="s">
        <v>26</v>
      </c>
      <c r="G59" s="89" t="s">
        <v>311</v>
      </c>
      <c r="H59" s="88"/>
      <c r="I59" s="119">
        <v>69.10569105691057</v>
      </c>
      <c r="M59" s="2">
        <v>492</v>
      </c>
    </row>
    <row r="60" spans="2:13" ht="12.75">
      <c r="B60" s="9"/>
      <c r="H60" s="6">
        <v>0</v>
      </c>
      <c r="I60" s="112">
        <v>0</v>
      </c>
      <c r="M60" s="2">
        <v>492</v>
      </c>
    </row>
    <row r="61" spans="1:13" s="92" customFormat="1" ht="12.75">
      <c r="A61" s="87"/>
      <c r="B61" s="477">
        <v>9000</v>
      </c>
      <c r="C61" s="87" t="s">
        <v>320</v>
      </c>
      <c r="D61" s="87" t="s">
        <v>319</v>
      </c>
      <c r="E61" s="87" t="s">
        <v>132</v>
      </c>
      <c r="F61" s="89" t="s">
        <v>133</v>
      </c>
      <c r="G61" s="89" t="s">
        <v>112</v>
      </c>
      <c r="H61" s="90"/>
      <c r="I61" s="118">
        <v>18.29268292682927</v>
      </c>
      <c r="M61" s="2">
        <v>492</v>
      </c>
    </row>
    <row r="62" spans="2:13" ht="12.75">
      <c r="B62" s="9"/>
      <c r="H62" s="6">
        <v>0</v>
      </c>
      <c r="I62" s="112">
        <v>0</v>
      </c>
      <c r="M62" s="2">
        <v>492</v>
      </c>
    </row>
    <row r="63" spans="1:13" s="120" customFormat="1" ht="12.75">
      <c r="A63" s="87"/>
      <c r="B63" s="477">
        <v>9500</v>
      </c>
      <c r="C63" s="87" t="s">
        <v>323</v>
      </c>
      <c r="D63" s="87" t="s">
        <v>324</v>
      </c>
      <c r="E63" s="87" t="s">
        <v>132</v>
      </c>
      <c r="F63" s="89" t="s">
        <v>169</v>
      </c>
      <c r="G63" s="89" t="s">
        <v>112</v>
      </c>
      <c r="H63" s="88"/>
      <c r="I63" s="119">
        <v>19.308943089430894</v>
      </c>
      <c r="J63" s="92"/>
      <c r="K63" s="92"/>
      <c r="L63" s="92"/>
      <c r="M63" s="2">
        <v>492</v>
      </c>
    </row>
    <row r="64" spans="2:13" ht="12.75">
      <c r="B64" s="9"/>
      <c r="H64" s="6">
        <v>0</v>
      </c>
      <c r="I64" s="112">
        <v>0</v>
      </c>
      <c r="M64" s="2">
        <v>492</v>
      </c>
    </row>
    <row r="65" spans="1:13" s="96" customFormat="1" ht="12.75">
      <c r="A65" s="93"/>
      <c r="B65" s="479">
        <v>75200</v>
      </c>
      <c r="C65" s="93" t="s">
        <v>328</v>
      </c>
      <c r="D65" s="93" t="s">
        <v>329</v>
      </c>
      <c r="E65" s="93" t="s">
        <v>132</v>
      </c>
      <c r="F65" s="95" t="s">
        <v>133</v>
      </c>
      <c r="G65" s="95" t="s">
        <v>20</v>
      </c>
      <c r="H65" s="94"/>
      <c r="I65" s="142">
        <v>152.84552845528455</v>
      </c>
      <c r="M65" s="2">
        <v>492</v>
      </c>
    </row>
    <row r="66" spans="2:13" ht="12.75">
      <c r="B66" s="9"/>
      <c r="H66" s="6">
        <v>0</v>
      </c>
      <c r="I66" s="112">
        <v>0</v>
      </c>
      <c r="M66" s="2">
        <v>492</v>
      </c>
    </row>
    <row r="67" spans="1:13" s="92" customFormat="1" ht="12.75">
      <c r="A67" s="87"/>
      <c r="B67" s="477">
        <v>72000</v>
      </c>
      <c r="C67" s="87" t="s">
        <v>345</v>
      </c>
      <c r="D67" s="87" t="s">
        <v>352</v>
      </c>
      <c r="E67" s="87" t="s">
        <v>95</v>
      </c>
      <c r="F67" s="89" t="s">
        <v>346</v>
      </c>
      <c r="G67" s="89" t="s">
        <v>112</v>
      </c>
      <c r="H67" s="88"/>
      <c r="I67" s="119">
        <v>146.34146341463415</v>
      </c>
      <c r="M67" s="2">
        <v>492</v>
      </c>
    </row>
    <row r="68" spans="2:13" ht="12.75">
      <c r="B68" s="9"/>
      <c r="H68" s="6">
        <v>0</v>
      </c>
      <c r="I68" s="112">
        <v>0</v>
      </c>
      <c r="M68" s="2">
        <v>492</v>
      </c>
    </row>
    <row r="69" spans="1:13" s="92" customFormat="1" ht="12.75">
      <c r="A69" s="87"/>
      <c r="B69" s="477">
        <v>31000</v>
      </c>
      <c r="C69" s="87" t="s">
        <v>363</v>
      </c>
      <c r="D69" s="87" t="s">
        <v>1017</v>
      </c>
      <c r="E69" s="87" t="s">
        <v>182</v>
      </c>
      <c r="F69" s="108" t="s">
        <v>364</v>
      </c>
      <c r="G69" s="89" t="s">
        <v>365</v>
      </c>
      <c r="H69" s="88"/>
      <c r="I69" s="109">
        <v>63.00813008130081</v>
      </c>
      <c r="M69" s="2">
        <v>492</v>
      </c>
    </row>
    <row r="70" spans="2:13" ht="12.75">
      <c r="B70" s="9"/>
      <c r="H70" s="6">
        <v>0</v>
      </c>
      <c r="I70" s="112">
        <v>0</v>
      </c>
      <c r="M70" s="2">
        <v>492</v>
      </c>
    </row>
    <row r="71" spans="1:13" s="92" customFormat="1" ht="12.75">
      <c r="A71" s="87"/>
      <c r="B71" s="477">
        <v>23000</v>
      </c>
      <c r="C71" s="87" t="s">
        <v>374</v>
      </c>
      <c r="D71" s="87" t="s">
        <v>375</v>
      </c>
      <c r="E71" s="87" t="s">
        <v>182</v>
      </c>
      <c r="F71" s="89" t="s">
        <v>376</v>
      </c>
      <c r="G71" s="89" t="s">
        <v>377</v>
      </c>
      <c r="H71" s="88"/>
      <c r="I71" s="109">
        <v>46.7479674796748</v>
      </c>
      <c r="M71" s="2">
        <v>492</v>
      </c>
    </row>
    <row r="72" spans="2:13" ht="12.75">
      <c r="B72" s="9"/>
      <c r="H72" s="6">
        <v>0</v>
      </c>
      <c r="I72" s="112">
        <v>0</v>
      </c>
      <c r="M72" s="2">
        <v>492</v>
      </c>
    </row>
    <row r="73" spans="1:13" s="92" customFormat="1" ht="12.75">
      <c r="A73" s="87"/>
      <c r="B73" s="477">
        <v>18400</v>
      </c>
      <c r="C73" s="87" t="s">
        <v>181</v>
      </c>
      <c r="D73" s="87" t="s">
        <v>1096</v>
      </c>
      <c r="E73" s="87" t="s">
        <v>182</v>
      </c>
      <c r="F73" s="108" t="s">
        <v>183</v>
      </c>
      <c r="G73" s="89" t="s">
        <v>383</v>
      </c>
      <c r="H73" s="88"/>
      <c r="I73" s="109">
        <v>37.39837398373984</v>
      </c>
      <c r="M73" s="2">
        <v>492</v>
      </c>
    </row>
    <row r="74" spans="2:13" ht="12.75">
      <c r="B74" s="9"/>
      <c r="H74" s="6">
        <v>0</v>
      </c>
      <c r="I74" s="112">
        <v>0</v>
      </c>
      <c r="M74" s="2">
        <v>492</v>
      </c>
    </row>
    <row r="75" spans="1:13" s="92" customFormat="1" ht="12.75">
      <c r="A75" s="87"/>
      <c r="B75" s="477">
        <v>29000</v>
      </c>
      <c r="C75" s="87" t="s">
        <v>878</v>
      </c>
      <c r="D75" s="87" t="s">
        <v>394</v>
      </c>
      <c r="E75" s="87" t="s">
        <v>132</v>
      </c>
      <c r="F75" s="89" t="s">
        <v>133</v>
      </c>
      <c r="G75" s="89" t="s">
        <v>386</v>
      </c>
      <c r="H75" s="88"/>
      <c r="I75" s="109">
        <v>58.94308943089431</v>
      </c>
      <c r="M75" s="2">
        <v>492</v>
      </c>
    </row>
    <row r="76" spans="2:13" ht="12.75">
      <c r="B76" s="9"/>
      <c r="D76" s="19"/>
      <c r="H76" s="6">
        <v>0</v>
      </c>
      <c r="I76" s="112">
        <v>0</v>
      </c>
      <c r="M76" s="2">
        <v>492</v>
      </c>
    </row>
    <row r="77" spans="8:13" ht="12.75">
      <c r="H77" s="6">
        <v>0</v>
      </c>
      <c r="I77" s="26">
        <v>0</v>
      </c>
      <c r="M77" s="2">
        <v>492</v>
      </c>
    </row>
    <row r="78" spans="8:13" ht="12.75">
      <c r="H78" s="6">
        <v>0</v>
      </c>
      <c r="I78" s="26">
        <v>0</v>
      </c>
      <c r="M78" s="2">
        <v>492</v>
      </c>
    </row>
    <row r="79" spans="8:13" ht="12.75">
      <c r="H79" s="6">
        <v>0</v>
      </c>
      <c r="I79" s="26">
        <v>0</v>
      </c>
      <c r="M79" s="2">
        <v>492</v>
      </c>
    </row>
    <row r="80" spans="1:13" s="121" customFormat="1" ht="13.5" thickBot="1">
      <c r="A80" s="75"/>
      <c r="B80" s="74">
        <v>596000</v>
      </c>
      <c r="C80" s="75"/>
      <c r="D80" s="76" t="s">
        <v>13</v>
      </c>
      <c r="E80" s="77"/>
      <c r="F80" s="67"/>
      <c r="G80" s="78"/>
      <c r="H80" s="151"/>
      <c r="I80" s="80">
        <v>924.468085106383</v>
      </c>
      <c r="J80" s="152"/>
      <c r="K80" s="152"/>
      <c r="L80" s="152"/>
      <c r="M80" s="2">
        <v>492</v>
      </c>
    </row>
    <row r="81" spans="2:13" ht="12.75">
      <c r="B81" s="153"/>
      <c r="D81" s="19"/>
      <c r="H81" s="6">
        <v>0</v>
      </c>
      <c r="I81" s="26">
        <v>0</v>
      </c>
      <c r="M81" s="2">
        <v>492</v>
      </c>
    </row>
    <row r="82" spans="1:13" s="92" customFormat="1" ht="12.75">
      <c r="A82" s="87"/>
      <c r="B82" s="493">
        <v>226000</v>
      </c>
      <c r="C82" s="87" t="s">
        <v>130</v>
      </c>
      <c r="D82" s="87" t="s">
        <v>131</v>
      </c>
      <c r="E82" s="87" t="s">
        <v>132</v>
      </c>
      <c r="F82" s="89" t="s">
        <v>133</v>
      </c>
      <c r="G82" s="89" t="s">
        <v>112</v>
      </c>
      <c r="H82" s="90"/>
      <c r="I82" s="118">
        <v>459.349593495935</v>
      </c>
      <c r="M82" s="2">
        <v>492</v>
      </c>
    </row>
    <row r="83" spans="8:13" ht="12.75">
      <c r="H83" s="6">
        <v>0</v>
      </c>
      <c r="I83" s="112">
        <v>0</v>
      </c>
      <c r="M83" s="2">
        <v>492</v>
      </c>
    </row>
    <row r="84" spans="8:13" ht="12.75">
      <c r="H84" s="6">
        <v>0</v>
      </c>
      <c r="I84" s="112">
        <v>0</v>
      </c>
      <c r="M84" s="2">
        <v>492</v>
      </c>
    </row>
    <row r="85" spans="8:13" ht="12.75">
      <c r="H85" s="6">
        <v>0</v>
      </c>
      <c r="I85" s="112">
        <v>0</v>
      </c>
      <c r="M85" s="2">
        <v>492</v>
      </c>
    </row>
    <row r="86" spans="2:13" ht="12.75">
      <c r="B86" s="33"/>
      <c r="D86" s="19"/>
      <c r="G86" s="35"/>
      <c r="H86" s="6">
        <v>0</v>
      </c>
      <c r="I86" s="26">
        <v>0</v>
      </c>
      <c r="M86" s="2">
        <v>492</v>
      </c>
    </row>
    <row r="87" spans="1:13" s="85" customFormat="1" ht="13.5" thickBot="1">
      <c r="A87" s="77"/>
      <c r="B87" s="74">
        <v>2429922.5</v>
      </c>
      <c r="C87" s="77"/>
      <c r="D87" s="76" t="s">
        <v>14</v>
      </c>
      <c r="E87" s="162"/>
      <c r="F87" s="162"/>
      <c r="G87" s="78"/>
      <c r="H87" s="163"/>
      <c r="I87" s="164">
        <v>4938.866869918699</v>
      </c>
      <c r="J87" s="152"/>
      <c r="K87" s="152"/>
      <c r="L87" s="152"/>
      <c r="M87" s="2">
        <v>492</v>
      </c>
    </row>
    <row r="88" spans="2:13" ht="12.75">
      <c r="B88" s="165"/>
      <c r="C88" s="37"/>
      <c r="D88" s="19"/>
      <c r="E88" s="38"/>
      <c r="G88" s="39"/>
      <c r="H88" s="6">
        <v>0</v>
      </c>
      <c r="I88" s="26">
        <v>0</v>
      </c>
      <c r="M88" s="2">
        <v>492</v>
      </c>
    </row>
    <row r="89" spans="2:13" ht="12.75">
      <c r="B89" s="33"/>
      <c r="C89" s="37"/>
      <c r="D89" s="19"/>
      <c r="E89" s="19"/>
      <c r="G89" s="34"/>
      <c r="H89" s="6">
        <v>0</v>
      </c>
      <c r="I89" s="26">
        <v>0</v>
      </c>
      <c r="M89" s="2">
        <v>492</v>
      </c>
    </row>
    <row r="90" spans="1:13" s="97" customFormat="1" ht="12.75">
      <c r="A90" s="18"/>
      <c r="B90" s="349">
        <v>278500</v>
      </c>
      <c r="C90" s="18" t="s">
        <v>28</v>
      </c>
      <c r="D90" s="18"/>
      <c r="E90" s="18"/>
      <c r="F90" s="24"/>
      <c r="G90" s="24"/>
      <c r="H90" s="90">
        <v>0</v>
      </c>
      <c r="I90" s="91">
        <v>566.0569105691056</v>
      </c>
      <c r="M90" s="2">
        <v>492</v>
      </c>
    </row>
    <row r="91" spans="2:13" ht="12.75">
      <c r="B91" s="496"/>
      <c r="H91" s="6">
        <v>0</v>
      </c>
      <c r="I91" s="26">
        <v>0</v>
      </c>
      <c r="M91" s="2">
        <v>492</v>
      </c>
    </row>
    <row r="92" spans="1:13" s="104" customFormat="1" ht="12.75">
      <c r="A92" s="100"/>
      <c r="B92" s="500">
        <v>178000</v>
      </c>
      <c r="C92" s="105" t="s">
        <v>876</v>
      </c>
      <c r="D92" s="100"/>
      <c r="E92" s="103"/>
      <c r="F92" s="158"/>
      <c r="G92" s="158"/>
      <c r="H92" s="101">
        <v>0</v>
      </c>
      <c r="I92" s="159">
        <v>361.7886178861789</v>
      </c>
      <c r="K92" s="160"/>
      <c r="M92" s="2">
        <v>492</v>
      </c>
    </row>
    <row r="93" spans="1:13" s="21" customFormat="1" ht="12.75">
      <c r="A93" s="19"/>
      <c r="B93" s="495"/>
      <c r="C93" s="37"/>
      <c r="D93" s="19"/>
      <c r="E93" s="19"/>
      <c r="F93" s="35"/>
      <c r="G93" s="34"/>
      <c r="H93" s="44">
        <v>0</v>
      </c>
      <c r="I93" s="110">
        <v>0</v>
      </c>
      <c r="K93" s="111"/>
      <c r="M93" s="2">
        <v>492</v>
      </c>
    </row>
    <row r="94" spans="1:13" s="160" customFormat="1" ht="12.75">
      <c r="A94" s="100"/>
      <c r="B94" s="500">
        <v>149350</v>
      </c>
      <c r="C94" s="105"/>
      <c r="D94" s="105"/>
      <c r="E94" s="105" t="s">
        <v>41</v>
      </c>
      <c r="F94" s="158"/>
      <c r="G94" s="158"/>
      <c r="H94" s="101">
        <v>0</v>
      </c>
      <c r="I94" s="159">
        <v>303.5569105691057</v>
      </c>
      <c r="J94" s="104"/>
      <c r="L94" s="104"/>
      <c r="M94" s="2">
        <v>492</v>
      </c>
    </row>
    <row r="95" spans="1:13" s="21" customFormat="1" ht="12.75">
      <c r="A95" s="19"/>
      <c r="B95" s="495"/>
      <c r="C95" s="37"/>
      <c r="D95" s="37"/>
      <c r="E95" s="37"/>
      <c r="F95" s="35"/>
      <c r="G95" s="35"/>
      <c r="H95" s="44">
        <v>0</v>
      </c>
      <c r="I95" s="110">
        <v>0</v>
      </c>
      <c r="K95" s="111"/>
      <c r="M95" s="2">
        <v>492</v>
      </c>
    </row>
    <row r="96" spans="1:13" s="160" customFormat="1" ht="12.75">
      <c r="A96" s="105"/>
      <c r="B96" s="500">
        <v>135000</v>
      </c>
      <c r="C96" s="105" t="s">
        <v>44</v>
      </c>
      <c r="D96" s="105"/>
      <c r="E96" s="105"/>
      <c r="F96" s="158"/>
      <c r="G96" s="158"/>
      <c r="H96" s="101">
        <v>0</v>
      </c>
      <c r="I96" s="159">
        <v>274.390243902439</v>
      </c>
      <c r="M96" s="2">
        <v>492</v>
      </c>
    </row>
    <row r="97" spans="1:13" s="111" customFormat="1" ht="12.75">
      <c r="A97" s="37"/>
      <c r="B97" s="495"/>
      <c r="C97" s="37"/>
      <c r="D97" s="37"/>
      <c r="E97" s="37"/>
      <c r="F97" s="35"/>
      <c r="G97" s="35"/>
      <c r="H97" s="44">
        <v>0</v>
      </c>
      <c r="I97" s="110">
        <v>0</v>
      </c>
      <c r="M97" s="2">
        <v>492</v>
      </c>
    </row>
    <row r="98" spans="1:13" s="160" customFormat="1" ht="12.75">
      <c r="A98" s="100"/>
      <c r="B98" s="500">
        <v>89500</v>
      </c>
      <c r="C98" s="105" t="s">
        <v>46</v>
      </c>
      <c r="D98" s="105"/>
      <c r="E98" s="105"/>
      <c r="F98" s="158"/>
      <c r="G98" s="158"/>
      <c r="H98" s="101">
        <v>0</v>
      </c>
      <c r="I98" s="159">
        <v>181.91056910569105</v>
      </c>
      <c r="J98" s="104"/>
      <c r="L98" s="104"/>
      <c r="M98" s="2">
        <v>492</v>
      </c>
    </row>
    <row r="99" spans="1:13" s="111" customFormat="1" ht="12.75">
      <c r="A99" s="19"/>
      <c r="B99" s="33"/>
      <c r="C99" s="37"/>
      <c r="D99" s="37"/>
      <c r="E99" s="37"/>
      <c r="F99" s="35"/>
      <c r="G99" s="35"/>
      <c r="H99" s="44">
        <v>0</v>
      </c>
      <c r="I99" s="110">
        <v>0</v>
      </c>
      <c r="J99" s="21"/>
      <c r="L99" s="21"/>
      <c r="M99" s="2">
        <v>492</v>
      </c>
    </row>
    <row r="100" spans="1:13" s="104" customFormat="1" ht="12.75">
      <c r="A100" s="100"/>
      <c r="B100" s="503">
        <v>34425</v>
      </c>
      <c r="C100" s="105"/>
      <c r="D100" s="105"/>
      <c r="E100" s="105" t="s">
        <v>20</v>
      </c>
      <c r="F100" s="158"/>
      <c r="G100" s="158"/>
      <c r="H100" s="101">
        <v>0</v>
      </c>
      <c r="I100" s="159">
        <v>69.96951219512195</v>
      </c>
      <c r="K100" s="160"/>
      <c r="M100" s="2">
        <v>492</v>
      </c>
    </row>
    <row r="101" spans="1:13" s="111" customFormat="1" ht="12.75">
      <c r="A101" s="19"/>
      <c r="B101" s="36"/>
      <c r="C101" s="37"/>
      <c r="D101" s="37"/>
      <c r="E101" s="37"/>
      <c r="F101" s="35"/>
      <c r="G101" s="35"/>
      <c r="H101" s="44">
        <v>0</v>
      </c>
      <c r="I101" s="110">
        <v>0</v>
      </c>
      <c r="J101" s="21"/>
      <c r="L101" s="21"/>
      <c r="M101" s="2">
        <v>492</v>
      </c>
    </row>
    <row r="102" spans="1:13" s="21" customFormat="1" ht="12.75">
      <c r="A102" s="19"/>
      <c r="B102" s="36"/>
      <c r="C102" s="19"/>
      <c r="D102" s="19"/>
      <c r="E102" s="19"/>
      <c r="F102" s="34"/>
      <c r="G102" s="34"/>
      <c r="H102" s="44">
        <v>0</v>
      </c>
      <c r="I102" s="110">
        <v>0</v>
      </c>
      <c r="K102" s="111"/>
      <c r="M102" s="2">
        <v>492</v>
      </c>
    </row>
    <row r="103" spans="1:13" s="160" customFormat="1" ht="12.75">
      <c r="A103" s="105"/>
      <c r="B103" s="479">
        <v>248500</v>
      </c>
      <c r="C103" s="94" t="s">
        <v>605</v>
      </c>
      <c r="D103" s="105"/>
      <c r="E103" s="105"/>
      <c r="F103" s="158"/>
      <c r="G103" s="158"/>
      <c r="H103" s="101">
        <v>0</v>
      </c>
      <c r="I103" s="159">
        <v>505.0813008130081</v>
      </c>
      <c r="M103" s="2">
        <v>492</v>
      </c>
    </row>
    <row r="104" spans="1:13" s="111" customFormat="1" ht="12.75">
      <c r="A104" s="37"/>
      <c r="B104" s="267"/>
      <c r="C104" s="37"/>
      <c r="D104" s="37"/>
      <c r="E104" s="37"/>
      <c r="F104" s="35"/>
      <c r="G104" s="35"/>
      <c r="H104" s="36">
        <v>0</v>
      </c>
      <c r="I104" s="154">
        <v>0</v>
      </c>
      <c r="M104" s="2">
        <v>492</v>
      </c>
    </row>
    <row r="105" spans="1:13" s="111" customFormat="1" ht="12.75">
      <c r="A105" s="37"/>
      <c r="B105" s="267"/>
      <c r="C105" s="37"/>
      <c r="D105" s="37"/>
      <c r="E105" s="37"/>
      <c r="F105" s="35"/>
      <c r="G105" s="35"/>
      <c r="H105" s="36">
        <v>0</v>
      </c>
      <c r="I105" s="154">
        <v>0</v>
      </c>
      <c r="M105" s="2">
        <v>492</v>
      </c>
    </row>
    <row r="106" spans="1:13" s="160" customFormat="1" ht="12.75">
      <c r="A106" s="105"/>
      <c r="B106" s="480">
        <v>82000</v>
      </c>
      <c r="C106" s="105" t="s">
        <v>876</v>
      </c>
      <c r="D106" s="105"/>
      <c r="E106" s="105"/>
      <c r="F106" s="158"/>
      <c r="G106" s="158"/>
      <c r="H106" s="101">
        <v>0</v>
      </c>
      <c r="I106" s="159">
        <v>166.66666666666666</v>
      </c>
      <c r="M106" s="2">
        <v>492</v>
      </c>
    </row>
    <row r="107" spans="1:13" s="111" customFormat="1" ht="12.75">
      <c r="A107" s="37"/>
      <c r="B107" s="267"/>
      <c r="C107" s="37"/>
      <c r="D107" s="37"/>
      <c r="E107" s="37"/>
      <c r="F107" s="35"/>
      <c r="G107" s="35"/>
      <c r="H107" s="36">
        <v>0</v>
      </c>
      <c r="I107" s="154">
        <v>0</v>
      </c>
      <c r="M107" s="2">
        <v>492</v>
      </c>
    </row>
    <row r="108" spans="1:13" s="160" customFormat="1" ht="12.75">
      <c r="A108" s="105"/>
      <c r="B108" s="480">
        <v>28500</v>
      </c>
      <c r="C108" s="105"/>
      <c r="D108" s="105"/>
      <c r="E108" s="105" t="s">
        <v>41</v>
      </c>
      <c r="F108" s="158"/>
      <c r="G108" s="158"/>
      <c r="H108" s="101">
        <v>0</v>
      </c>
      <c r="I108" s="159">
        <v>57.926829268292686</v>
      </c>
      <c r="M108" s="2">
        <v>492</v>
      </c>
    </row>
    <row r="109" spans="1:13" s="111" customFormat="1" ht="12.75">
      <c r="A109" s="37"/>
      <c r="B109" s="267"/>
      <c r="C109" s="37"/>
      <c r="D109" s="37"/>
      <c r="E109" s="37"/>
      <c r="F109" s="35"/>
      <c r="G109" s="35"/>
      <c r="H109" s="36">
        <v>0</v>
      </c>
      <c r="I109" s="154">
        <v>0</v>
      </c>
      <c r="M109" s="2">
        <v>492</v>
      </c>
    </row>
    <row r="110" spans="1:13" s="104" customFormat="1" ht="12.75">
      <c r="A110" s="105"/>
      <c r="B110" s="480">
        <v>100000</v>
      </c>
      <c r="C110" s="156" t="s">
        <v>44</v>
      </c>
      <c r="D110" s="156"/>
      <c r="E110" s="156"/>
      <c r="F110" s="158"/>
      <c r="G110" s="158"/>
      <c r="H110" s="101">
        <v>0</v>
      </c>
      <c r="I110" s="159">
        <v>203.2520325203252</v>
      </c>
      <c r="J110" s="160"/>
      <c r="K110" s="160"/>
      <c r="L110" s="160"/>
      <c r="M110" s="2">
        <v>492</v>
      </c>
    </row>
    <row r="111" spans="1:13" s="111" customFormat="1" ht="12.75">
      <c r="A111" s="37"/>
      <c r="B111" s="267"/>
      <c r="C111" s="37"/>
      <c r="D111" s="37"/>
      <c r="E111" s="37"/>
      <c r="F111" s="35"/>
      <c r="G111" s="35"/>
      <c r="H111" s="36">
        <v>0</v>
      </c>
      <c r="I111" s="154">
        <v>0</v>
      </c>
      <c r="M111" s="2">
        <v>492</v>
      </c>
    </row>
    <row r="112" spans="1:13" s="160" customFormat="1" ht="12.75">
      <c r="A112" s="100"/>
      <c r="B112" s="480">
        <v>38000</v>
      </c>
      <c r="C112" s="105" t="s">
        <v>46</v>
      </c>
      <c r="D112" s="100"/>
      <c r="E112" s="100"/>
      <c r="F112" s="158"/>
      <c r="G112" s="158"/>
      <c r="H112" s="101">
        <v>0</v>
      </c>
      <c r="I112" s="159">
        <v>77.23577235772358</v>
      </c>
      <c r="J112" s="104"/>
      <c r="L112" s="104"/>
      <c r="M112" s="2">
        <v>492</v>
      </c>
    </row>
    <row r="113" spans="1:13" s="111" customFormat="1" ht="12.75">
      <c r="A113" s="37"/>
      <c r="B113" s="267"/>
      <c r="C113" s="37"/>
      <c r="D113" s="37"/>
      <c r="E113" s="37"/>
      <c r="F113" s="35"/>
      <c r="G113" s="35"/>
      <c r="H113" s="36">
        <v>0</v>
      </c>
      <c r="I113" s="154">
        <v>0</v>
      </c>
      <c r="M113" s="2">
        <v>492</v>
      </c>
    </row>
    <row r="114" spans="1:13" s="160" customFormat="1" ht="12.75">
      <c r="A114" s="105"/>
      <c r="B114" s="480">
        <v>125000</v>
      </c>
      <c r="C114" s="105" t="s">
        <v>616</v>
      </c>
      <c r="D114" s="105"/>
      <c r="E114" s="105"/>
      <c r="F114" s="158"/>
      <c r="G114" s="158"/>
      <c r="H114" s="101">
        <v>0</v>
      </c>
      <c r="I114" s="159">
        <v>254.0650406504065</v>
      </c>
      <c r="M114" s="2">
        <v>492</v>
      </c>
    </row>
    <row r="115" spans="1:13" s="111" customFormat="1" ht="12.75">
      <c r="A115" s="37"/>
      <c r="B115" s="267"/>
      <c r="C115" s="37"/>
      <c r="D115" s="37"/>
      <c r="E115" s="37"/>
      <c r="F115" s="35"/>
      <c r="G115" s="35"/>
      <c r="H115" s="36">
        <v>0</v>
      </c>
      <c r="I115" s="154">
        <v>0</v>
      </c>
      <c r="M115" s="2">
        <v>492</v>
      </c>
    </row>
    <row r="116" spans="1:13" s="160" customFormat="1" ht="12.75">
      <c r="A116" s="105"/>
      <c r="B116" s="480">
        <v>30000</v>
      </c>
      <c r="C116" s="105" t="s">
        <v>1070</v>
      </c>
      <c r="D116" s="105"/>
      <c r="E116" s="105"/>
      <c r="F116" s="158"/>
      <c r="G116" s="158"/>
      <c r="H116" s="101">
        <v>0</v>
      </c>
      <c r="I116" s="159">
        <v>60.97560975609756</v>
      </c>
      <c r="M116" s="2">
        <v>492</v>
      </c>
    </row>
    <row r="117" spans="1:13" s="111" customFormat="1" ht="12.75">
      <c r="A117" s="37"/>
      <c r="B117" s="267"/>
      <c r="C117" s="37"/>
      <c r="D117" s="37"/>
      <c r="E117" s="37"/>
      <c r="F117" s="35"/>
      <c r="G117" s="35"/>
      <c r="H117" s="36">
        <v>0</v>
      </c>
      <c r="I117" s="154">
        <v>0</v>
      </c>
      <c r="M117" s="2">
        <v>492</v>
      </c>
    </row>
    <row r="118" spans="1:13" s="104" customFormat="1" ht="12.75">
      <c r="A118" s="100"/>
      <c r="B118" s="480">
        <v>15000</v>
      </c>
      <c r="C118" s="100" t="s">
        <v>621</v>
      </c>
      <c r="D118" s="100"/>
      <c r="E118" s="100"/>
      <c r="F118" s="158"/>
      <c r="G118" s="158"/>
      <c r="H118" s="101">
        <v>0</v>
      </c>
      <c r="I118" s="159">
        <v>30.48780487804878</v>
      </c>
      <c r="K118" s="160"/>
      <c r="M118" s="2">
        <v>492</v>
      </c>
    </row>
    <row r="119" spans="1:13" s="111" customFormat="1" ht="12.75">
      <c r="A119" s="37"/>
      <c r="B119" s="169"/>
      <c r="C119" s="170"/>
      <c r="D119" s="170"/>
      <c r="E119" s="170"/>
      <c r="F119" s="35"/>
      <c r="G119" s="35"/>
      <c r="H119" s="36">
        <v>0</v>
      </c>
      <c r="I119" s="154">
        <v>0</v>
      </c>
      <c r="M119" s="2">
        <v>492</v>
      </c>
    </row>
    <row r="120" spans="1:13" s="121" customFormat="1" ht="12.75">
      <c r="A120" s="107"/>
      <c r="B120" s="471">
        <v>1146647.5</v>
      </c>
      <c r="C120" s="107" t="s">
        <v>627</v>
      </c>
      <c r="D120" s="107"/>
      <c r="E120" s="149"/>
      <c r="F120" s="149"/>
      <c r="G120" s="149"/>
      <c r="H120" s="117">
        <v>0</v>
      </c>
      <c r="I120" s="161">
        <v>2330.584349593496</v>
      </c>
      <c r="M120" s="2">
        <v>492</v>
      </c>
    </row>
    <row r="121" spans="8:13" ht="12.75">
      <c r="H121" s="6">
        <v>0</v>
      </c>
      <c r="I121" s="26">
        <v>0</v>
      </c>
      <c r="M121" s="2">
        <v>492</v>
      </c>
    </row>
    <row r="122" spans="8:13" ht="12.75">
      <c r="H122" s="6">
        <v>0</v>
      </c>
      <c r="I122" s="26">
        <v>0</v>
      </c>
      <c r="M122" s="2">
        <v>492</v>
      </c>
    </row>
    <row r="123" spans="8:13" ht="12.75">
      <c r="H123" s="6">
        <v>0</v>
      </c>
      <c r="I123" s="26">
        <v>0</v>
      </c>
      <c r="M123" s="2">
        <v>492</v>
      </c>
    </row>
    <row r="124" spans="4:13" ht="12.75">
      <c r="D124" s="19"/>
      <c r="H124" s="6">
        <v>0</v>
      </c>
      <c r="I124" s="26">
        <v>0</v>
      </c>
      <c r="M124" s="2">
        <v>492</v>
      </c>
    </row>
    <row r="125" spans="1:13" ht="13.5" thickBot="1">
      <c r="A125" s="77"/>
      <c r="B125" s="74">
        <v>1511978</v>
      </c>
      <c r="C125" s="77"/>
      <c r="D125" s="76" t="s">
        <v>15</v>
      </c>
      <c r="E125" s="162"/>
      <c r="F125" s="162"/>
      <c r="G125" s="78"/>
      <c r="H125" s="163"/>
      <c r="I125" s="164">
        <v>3073.1260162601625</v>
      </c>
      <c r="J125" s="152"/>
      <c r="K125" s="152"/>
      <c r="L125" s="152"/>
      <c r="M125" s="2">
        <v>492</v>
      </c>
    </row>
    <row r="126" spans="2:13" ht="12.75">
      <c r="B126" s="36"/>
      <c r="C126" s="37"/>
      <c r="D126" s="19"/>
      <c r="E126" s="37"/>
      <c r="G126" s="35"/>
      <c r="H126" s="6">
        <v>0</v>
      </c>
      <c r="I126" s="26">
        <v>0</v>
      </c>
      <c r="M126" s="2">
        <v>492</v>
      </c>
    </row>
    <row r="127" spans="2:13" ht="12.75">
      <c r="B127" s="165"/>
      <c r="C127" s="37"/>
      <c r="D127" s="19"/>
      <c r="E127" s="38"/>
      <c r="G127" s="39"/>
      <c r="H127" s="6">
        <v>0</v>
      </c>
      <c r="I127" s="26">
        <v>0</v>
      </c>
      <c r="M127" s="2">
        <v>492</v>
      </c>
    </row>
    <row r="128" spans="1:13" s="97" customFormat="1" ht="12.75">
      <c r="A128" s="18"/>
      <c r="B128" s="507">
        <v>167500</v>
      </c>
      <c r="C128" s="18" t="s">
        <v>28</v>
      </c>
      <c r="D128" s="18"/>
      <c r="E128" s="18"/>
      <c r="F128" s="24"/>
      <c r="G128" s="24"/>
      <c r="H128" s="90">
        <v>0</v>
      </c>
      <c r="I128" s="91">
        <v>340.4471544715447</v>
      </c>
      <c r="M128" s="2">
        <v>492</v>
      </c>
    </row>
    <row r="129" spans="4:13" ht="12.75">
      <c r="D129" s="19"/>
      <c r="H129" s="6">
        <v>0</v>
      </c>
      <c r="I129" s="26">
        <v>0</v>
      </c>
      <c r="M129" s="2">
        <v>492</v>
      </c>
    </row>
    <row r="130" spans="1:13" s="97" customFormat="1" ht="12.75">
      <c r="A130" s="18"/>
      <c r="B130" s="337">
        <v>2500</v>
      </c>
      <c r="C130" s="18" t="s">
        <v>1077</v>
      </c>
      <c r="D130" s="18"/>
      <c r="E130" s="18"/>
      <c r="F130" s="24"/>
      <c r="G130" s="24"/>
      <c r="H130" s="90">
        <v>0</v>
      </c>
      <c r="I130" s="91">
        <v>5.08130081300813</v>
      </c>
      <c r="M130" s="2">
        <v>492</v>
      </c>
    </row>
    <row r="131" spans="4:13" ht="12.75">
      <c r="D131" s="19"/>
      <c r="H131" s="6">
        <v>0</v>
      </c>
      <c r="I131" s="26">
        <v>0</v>
      </c>
      <c r="M131" s="2">
        <v>492</v>
      </c>
    </row>
    <row r="132" spans="1:13" s="97" customFormat="1" ht="12.75">
      <c r="A132" s="18"/>
      <c r="B132" s="337">
        <v>67150</v>
      </c>
      <c r="C132" s="18"/>
      <c r="D132" s="18"/>
      <c r="E132" s="18" t="s">
        <v>41</v>
      </c>
      <c r="F132" s="24"/>
      <c r="G132" s="24"/>
      <c r="H132" s="90">
        <v>0</v>
      </c>
      <c r="I132" s="91">
        <v>136.48373983739836</v>
      </c>
      <c r="M132" s="2">
        <v>492</v>
      </c>
    </row>
    <row r="133" spans="8:13" ht="12.75">
      <c r="H133" s="6">
        <v>0</v>
      </c>
      <c r="I133" s="26">
        <v>0</v>
      </c>
      <c r="M133" s="2">
        <v>492</v>
      </c>
    </row>
    <row r="134" spans="8:13" ht="12.75">
      <c r="H134" s="6">
        <v>0</v>
      </c>
      <c r="I134" s="26">
        <v>0</v>
      </c>
      <c r="M134" s="2">
        <v>492</v>
      </c>
    </row>
    <row r="135" spans="1:13" s="97" customFormat="1" ht="12.75">
      <c r="A135" s="18"/>
      <c r="B135" s="477">
        <v>420000</v>
      </c>
      <c r="C135" s="87" t="s">
        <v>675</v>
      </c>
      <c r="D135" s="18"/>
      <c r="E135" s="18"/>
      <c r="F135" s="24"/>
      <c r="G135" s="24"/>
      <c r="H135" s="90"/>
      <c r="I135" s="91">
        <v>853.6585365853658</v>
      </c>
      <c r="M135" s="2">
        <v>492</v>
      </c>
    </row>
    <row r="136" spans="1:13" s="85" customFormat="1" ht="12.75">
      <c r="A136" s="192"/>
      <c r="B136" s="483" t="s">
        <v>1006</v>
      </c>
      <c r="C136" s="192"/>
      <c r="D136" s="192"/>
      <c r="E136" s="192"/>
      <c r="F136" s="193"/>
      <c r="G136" s="194"/>
      <c r="H136" s="128"/>
      <c r="I136" s="195"/>
      <c r="J136" s="196"/>
      <c r="K136" s="196"/>
      <c r="L136" s="196"/>
      <c r="M136" s="2">
        <v>492</v>
      </c>
    </row>
    <row r="137" spans="2:13" ht="12.75">
      <c r="B137" s="9"/>
      <c r="H137" s="6">
        <v>0</v>
      </c>
      <c r="I137" s="26">
        <v>0</v>
      </c>
      <c r="M137" s="2">
        <v>492</v>
      </c>
    </row>
    <row r="138" spans="2:13" ht="12.75">
      <c r="B138" s="9"/>
      <c r="H138" s="6">
        <v>0</v>
      </c>
      <c r="I138" s="26">
        <v>0</v>
      </c>
      <c r="M138" s="2">
        <v>492</v>
      </c>
    </row>
    <row r="139" spans="1:13" s="97" customFormat="1" ht="12.75">
      <c r="A139" s="18"/>
      <c r="B139" s="471">
        <v>40000</v>
      </c>
      <c r="C139" s="18"/>
      <c r="D139" s="18"/>
      <c r="E139" s="179" t="s">
        <v>677</v>
      </c>
      <c r="F139" s="24"/>
      <c r="G139" s="24"/>
      <c r="H139" s="90"/>
      <c r="I139" s="91">
        <v>81.30081300813008</v>
      </c>
      <c r="M139" s="2">
        <v>492</v>
      </c>
    </row>
    <row r="140" spans="2:13" ht="12.75">
      <c r="B140" s="9"/>
      <c r="H140" s="6">
        <v>0</v>
      </c>
      <c r="I140" s="26">
        <v>0</v>
      </c>
      <c r="M140" s="2">
        <v>492</v>
      </c>
    </row>
    <row r="141" spans="1:13" s="97" customFormat="1" ht="12.75">
      <c r="A141" s="18"/>
      <c r="B141" s="471">
        <v>60000</v>
      </c>
      <c r="C141" s="18"/>
      <c r="D141" s="18"/>
      <c r="E141" s="179" t="s">
        <v>1009</v>
      </c>
      <c r="F141" s="24"/>
      <c r="G141" s="24"/>
      <c r="H141" s="90"/>
      <c r="I141" s="91">
        <v>121.95121951219512</v>
      </c>
      <c r="M141" s="2">
        <v>492</v>
      </c>
    </row>
    <row r="142" spans="2:13" ht="12.75">
      <c r="B142" s="9"/>
      <c r="H142" s="6">
        <v>0</v>
      </c>
      <c r="I142" s="26">
        <v>0</v>
      </c>
      <c r="M142" s="2">
        <v>492</v>
      </c>
    </row>
    <row r="143" spans="1:13" s="97" customFormat="1" ht="12.75">
      <c r="A143" s="18"/>
      <c r="B143" s="471">
        <v>115000</v>
      </c>
      <c r="C143" s="18"/>
      <c r="D143" s="18"/>
      <c r="E143" s="179" t="s">
        <v>685</v>
      </c>
      <c r="F143" s="24"/>
      <c r="G143" s="24"/>
      <c r="H143" s="90"/>
      <c r="I143" s="91">
        <v>233.739837398374</v>
      </c>
      <c r="M143" s="2">
        <v>492</v>
      </c>
    </row>
    <row r="144" spans="2:13" ht="12.75">
      <c r="B144" s="9"/>
      <c r="H144" s="6">
        <v>0</v>
      </c>
      <c r="I144" s="26">
        <v>0</v>
      </c>
      <c r="M144" s="2">
        <v>492</v>
      </c>
    </row>
    <row r="145" spans="2:13" s="97" customFormat="1" ht="12.75">
      <c r="B145" s="471">
        <v>10000</v>
      </c>
      <c r="C145" s="180"/>
      <c r="D145" s="18"/>
      <c r="E145" s="179" t="s">
        <v>1099</v>
      </c>
      <c r="F145" s="24"/>
      <c r="G145" s="181"/>
      <c r="H145" s="90"/>
      <c r="I145" s="91">
        <v>20.32520325203252</v>
      </c>
      <c r="M145" s="2">
        <v>492</v>
      </c>
    </row>
    <row r="146" spans="2:13" ht="12.75">
      <c r="B146" s="505"/>
      <c r="H146" s="6">
        <v>0</v>
      </c>
      <c r="I146" s="26">
        <v>0</v>
      </c>
      <c r="M146" s="2">
        <v>492</v>
      </c>
    </row>
    <row r="147" spans="1:13" s="97" customFormat="1" ht="12.75">
      <c r="A147" s="18"/>
      <c r="B147" s="471">
        <v>175000</v>
      </c>
      <c r="C147" s="18"/>
      <c r="D147" s="18"/>
      <c r="E147" s="179" t="s">
        <v>1100</v>
      </c>
      <c r="F147" s="24"/>
      <c r="G147" s="24"/>
      <c r="H147" s="90"/>
      <c r="I147" s="91">
        <v>355.6910569105691</v>
      </c>
      <c r="M147" s="2">
        <v>492</v>
      </c>
    </row>
    <row r="148" spans="2:13" ht="12.75">
      <c r="B148" s="9"/>
      <c r="H148" s="6">
        <v>0</v>
      </c>
      <c r="I148" s="26">
        <v>0</v>
      </c>
      <c r="M148" s="2">
        <v>492</v>
      </c>
    </row>
    <row r="149" spans="1:13" s="97" customFormat="1" ht="12.75">
      <c r="A149" s="18"/>
      <c r="B149" s="471">
        <v>20000</v>
      </c>
      <c r="C149" s="18"/>
      <c r="D149" s="18"/>
      <c r="E149" s="18" t="s">
        <v>696</v>
      </c>
      <c r="F149" s="24"/>
      <c r="G149" s="24"/>
      <c r="H149" s="90">
        <v>0</v>
      </c>
      <c r="I149" s="91">
        <v>40.65040650406504</v>
      </c>
      <c r="M149" s="2">
        <v>492</v>
      </c>
    </row>
    <row r="150" spans="1:13" s="21" customFormat="1" ht="12.75">
      <c r="A150" s="19"/>
      <c r="B150" s="36"/>
      <c r="C150" s="19"/>
      <c r="D150" s="19"/>
      <c r="E150" s="19"/>
      <c r="F150" s="34"/>
      <c r="G150" s="34"/>
      <c r="H150" s="6">
        <v>0</v>
      </c>
      <c r="I150" s="26">
        <v>0</v>
      </c>
      <c r="M150" s="2">
        <v>492</v>
      </c>
    </row>
    <row r="151" spans="1:13" s="21" customFormat="1" ht="12.75">
      <c r="A151" s="19"/>
      <c r="B151" s="36"/>
      <c r="C151" s="19"/>
      <c r="D151" s="19"/>
      <c r="E151" s="19"/>
      <c r="F151" s="34"/>
      <c r="G151" s="34"/>
      <c r="H151" s="6">
        <v>0</v>
      </c>
      <c r="I151" s="26">
        <v>0</v>
      </c>
      <c r="M151" s="2">
        <v>492</v>
      </c>
    </row>
    <row r="152" spans="1:13" s="97" customFormat="1" ht="12.75">
      <c r="A152" s="18"/>
      <c r="B152" s="508">
        <v>20000</v>
      </c>
      <c r="C152" s="87" t="s">
        <v>694</v>
      </c>
      <c r="D152" s="18"/>
      <c r="E152" s="18"/>
      <c r="F152" s="24"/>
      <c r="G152" s="24"/>
      <c r="H152" s="90">
        <v>-20000</v>
      </c>
      <c r="I152" s="91">
        <v>40.65040650406504</v>
      </c>
      <c r="M152" s="2">
        <v>492</v>
      </c>
    </row>
    <row r="153" spans="2:13" ht="12.75">
      <c r="B153" s="506"/>
      <c r="H153" s="6">
        <v>0</v>
      </c>
      <c r="I153" s="26">
        <v>0</v>
      </c>
      <c r="M153" s="2">
        <v>492</v>
      </c>
    </row>
    <row r="154" spans="1:13" s="97" customFormat="1" ht="12.75">
      <c r="A154" s="18"/>
      <c r="B154" s="507">
        <v>10000</v>
      </c>
      <c r="C154" s="18"/>
      <c r="D154" s="18"/>
      <c r="E154" s="179" t="s">
        <v>685</v>
      </c>
      <c r="F154" s="24"/>
      <c r="G154" s="24"/>
      <c r="H154" s="90"/>
      <c r="I154" s="91">
        <v>20.32520325203252</v>
      </c>
      <c r="M154" s="2">
        <v>492</v>
      </c>
    </row>
    <row r="155" spans="2:13" ht="12.75">
      <c r="B155" s="287"/>
      <c r="H155" s="6">
        <v>0</v>
      </c>
      <c r="I155" s="26">
        <v>0</v>
      </c>
      <c r="M155" s="2">
        <v>492</v>
      </c>
    </row>
    <row r="156" spans="1:13" s="97" customFormat="1" ht="12.75">
      <c r="A156" s="18"/>
      <c r="B156" s="507">
        <v>10000</v>
      </c>
      <c r="C156" s="18"/>
      <c r="D156" s="18"/>
      <c r="E156" s="179" t="s">
        <v>1101</v>
      </c>
      <c r="F156" s="24"/>
      <c r="G156" s="24"/>
      <c r="H156" s="90"/>
      <c r="I156" s="91">
        <v>20.32520325203252</v>
      </c>
      <c r="M156" s="2">
        <v>492</v>
      </c>
    </row>
    <row r="157" spans="2:13" ht="12.75">
      <c r="B157" s="9"/>
      <c r="H157" s="6">
        <v>0</v>
      </c>
      <c r="I157" s="26">
        <v>0</v>
      </c>
      <c r="M157" s="2">
        <v>492</v>
      </c>
    </row>
    <row r="158" spans="1:13" s="97" customFormat="1" ht="12.75">
      <c r="A158" s="18"/>
      <c r="B158" s="337">
        <v>78475</v>
      </c>
      <c r="C158" s="18"/>
      <c r="D158" s="18"/>
      <c r="E158" s="18" t="s">
        <v>20</v>
      </c>
      <c r="F158" s="24"/>
      <c r="G158" s="24"/>
      <c r="H158" s="90">
        <v>0</v>
      </c>
      <c r="I158" s="91">
        <v>159.5020325203252</v>
      </c>
      <c r="M158" s="2">
        <v>492</v>
      </c>
    </row>
    <row r="159" spans="2:13" ht="12.75">
      <c r="B159" s="330"/>
      <c r="H159" s="6">
        <v>0</v>
      </c>
      <c r="I159" s="26">
        <v>0</v>
      </c>
      <c r="M159" s="2">
        <v>492</v>
      </c>
    </row>
    <row r="160" spans="1:13" s="97" customFormat="1" ht="12.75">
      <c r="A160" s="18"/>
      <c r="B160" s="337">
        <v>38288</v>
      </c>
      <c r="C160" s="18"/>
      <c r="D160" s="18"/>
      <c r="E160" s="18" t="s">
        <v>713</v>
      </c>
      <c r="F160" s="24"/>
      <c r="G160" s="24"/>
      <c r="H160" s="90">
        <v>0</v>
      </c>
      <c r="I160" s="91">
        <v>77.82113821138212</v>
      </c>
      <c r="M160" s="2">
        <v>492</v>
      </c>
    </row>
    <row r="161" spans="2:13" ht="12.75">
      <c r="B161" s="330"/>
      <c r="H161" s="6">
        <v>0</v>
      </c>
      <c r="I161" s="26">
        <v>0</v>
      </c>
      <c r="M161" s="2">
        <v>492</v>
      </c>
    </row>
    <row r="162" spans="1:13" ht="12.75">
      <c r="A162" s="107"/>
      <c r="B162" s="337">
        <v>718065</v>
      </c>
      <c r="C162" s="107" t="s">
        <v>627</v>
      </c>
      <c r="D162" s="107"/>
      <c r="E162" s="107"/>
      <c r="F162" s="149"/>
      <c r="G162" s="149"/>
      <c r="H162" s="183">
        <v>0</v>
      </c>
      <c r="I162" s="161">
        <v>1459.4817073170732</v>
      </c>
      <c r="J162" s="121"/>
      <c r="K162" s="121"/>
      <c r="L162" s="121"/>
      <c r="M162" s="2">
        <v>492</v>
      </c>
    </row>
    <row r="163" spans="6:13" ht="12.75">
      <c r="F163" s="49"/>
      <c r="H163" s="6">
        <v>0</v>
      </c>
      <c r="I163" s="26">
        <v>0</v>
      </c>
      <c r="M163" s="2">
        <v>492</v>
      </c>
    </row>
    <row r="164" spans="2:13" ht="12.75">
      <c r="B164" s="9"/>
      <c r="H164" s="6">
        <v>0</v>
      </c>
      <c r="I164" s="26">
        <v>0</v>
      </c>
      <c r="M164" s="2">
        <v>492</v>
      </c>
    </row>
    <row r="165" spans="2:13" ht="12.75">
      <c r="B165" s="9"/>
      <c r="H165" s="6">
        <v>0</v>
      </c>
      <c r="I165" s="26">
        <v>0</v>
      </c>
      <c r="M165" s="2">
        <v>492</v>
      </c>
    </row>
    <row r="166" spans="2:13" ht="12.75">
      <c r="B166" s="9"/>
      <c r="H166" s="6">
        <v>0</v>
      </c>
      <c r="I166" s="26">
        <v>0</v>
      </c>
      <c r="M166" s="2">
        <v>492</v>
      </c>
    </row>
    <row r="167" spans="1:13" ht="13.5" thickBot="1">
      <c r="A167" s="77"/>
      <c r="B167" s="74">
        <v>13844902</v>
      </c>
      <c r="C167" s="77"/>
      <c r="D167" s="76" t="s">
        <v>919</v>
      </c>
      <c r="E167" s="162"/>
      <c r="F167" s="162"/>
      <c r="G167" s="185"/>
      <c r="H167" s="163"/>
      <c r="I167" s="164">
        <v>28140.044715447155</v>
      </c>
      <c r="J167" s="152"/>
      <c r="K167" s="152"/>
      <c r="L167" s="152"/>
      <c r="M167" s="2">
        <v>492</v>
      </c>
    </row>
    <row r="168" spans="2:13" ht="12.75">
      <c r="B168" s="36"/>
      <c r="C168" s="37"/>
      <c r="D168" s="19"/>
      <c r="E168" s="37"/>
      <c r="G168" s="35"/>
      <c r="H168" s="6">
        <v>0</v>
      </c>
      <c r="I168" s="26">
        <v>0</v>
      </c>
      <c r="M168" s="2">
        <v>492</v>
      </c>
    </row>
    <row r="169" spans="4:13" ht="12.75">
      <c r="D169" s="19"/>
      <c r="H169" s="6">
        <v>0</v>
      </c>
      <c r="I169" s="26">
        <v>0</v>
      </c>
      <c r="M169" s="2">
        <v>492</v>
      </c>
    </row>
    <row r="170" spans="1:13" s="92" customFormat="1" ht="12.75">
      <c r="A170" s="87"/>
      <c r="B170" s="477">
        <v>3840260</v>
      </c>
      <c r="C170" s="87" t="s">
        <v>1184</v>
      </c>
      <c r="D170" s="87"/>
      <c r="E170" s="87"/>
      <c r="F170" s="114"/>
      <c r="G170" s="108" t="s">
        <v>1185</v>
      </c>
      <c r="H170" s="90"/>
      <c r="I170" s="91">
        <v>7805.40650406504</v>
      </c>
      <c r="M170" s="2">
        <v>492</v>
      </c>
    </row>
    <row r="171" spans="1:13" s="21" customFormat="1" ht="12.75">
      <c r="A171" s="19"/>
      <c r="B171" s="267"/>
      <c r="C171" s="37"/>
      <c r="D171" s="19"/>
      <c r="E171" s="19"/>
      <c r="F171" s="30"/>
      <c r="G171" s="34"/>
      <c r="H171" s="6">
        <v>0</v>
      </c>
      <c r="I171" s="26">
        <v>0</v>
      </c>
      <c r="K171"/>
      <c r="M171" s="2">
        <v>492</v>
      </c>
    </row>
    <row r="172" spans="1:14" s="97" customFormat="1" ht="12.75">
      <c r="A172" s="18"/>
      <c r="B172" s="471">
        <v>12500</v>
      </c>
      <c r="C172" s="107" t="s">
        <v>922</v>
      </c>
      <c r="D172" s="18"/>
      <c r="E172" s="186"/>
      <c r="F172" s="24"/>
      <c r="G172" s="24"/>
      <c r="H172" s="90">
        <v>0</v>
      </c>
      <c r="I172" s="91">
        <v>25.40650406504065</v>
      </c>
      <c r="J172" s="186"/>
      <c r="L172" s="186"/>
      <c r="M172" s="2">
        <v>492</v>
      </c>
      <c r="N172" s="187"/>
    </row>
    <row r="173" spans="2:13" ht="12.75">
      <c r="B173" s="9"/>
      <c r="C173" s="37"/>
      <c r="D173" s="19"/>
      <c r="H173" s="6">
        <v>0</v>
      </c>
      <c r="I173" s="26">
        <v>0</v>
      </c>
      <c r="M173" s="2">
        <v>492</v>
      </c>
    </row>
    <row r="174" spans="1:13" s="97" customFormat="1" ht="12.75">
      <c r="A174" s="18"/>
      <c r="B174" s="471">
        <v>3827760</v>
      </c>
      <c r="C174" s="18" t="s">
        <v>1182</v>
      </c>
      <c r="D174" s="18"/>
      <c r="E174" s="18"/>
      <c r="F174" s="24"/>
      <c r="G174" s="24"/>
      <c r="H174" s="90">
        <v>0</v>
      </c>
      <c r="I174" s="91">
        <v>7780</v>
      </c>
      <c r="M174" s="2">
        <v>492</v>
      </c>
    </row>
    <row r="175" spans="3:13" ht="12.75">
      <c r="C175" s="37"/>
      <c r="D175" s="19"/>
      <c r="H175" s="6">
        <v>0</v>
      </c>
      <c r="I175" s="26">
        <v>0</v>
      </c>
      <c r="M175" s="2">
        <v>492</v>
      </c>
    </row>
    <row r="176" spans="3:13" ht="12.75">
      <c r="C176" s="37"/>
      <c r="D176" s="19"/>
      <c r="H176" s="6">
        <v>0</v>
      </c>
      <c r="I176" s="26">
        <v>0</v>
      </c>
      <c r="M176" s="2">
        <v>492</v>
      </c>
    </row>
    <row r="177" spans="1:13" s="92" customFormat="1" ht="12.75">
      <c r="A177" s="87"/>
      <c r="B177" s="477">
        <v>10000</v>
      </c>
      <c r="C177" s="87" t="s">
        <v>920</v>
      </c>
      <c r="D177" s="87"/>
      <c r="E177" s="87" t="s">
        <v>927</v>
      </c>
      <c r="F177" s="114"/>
      <c r="G177" s="108" t="s">
        <v>921</v>
      </c>
      <c r="H177" s="88"/>
      <c r="I177" s="109"/>
      <c r="M177" s="2">
        <v>492</v>
      </c>
    </row>
    <row r="178" spans="2:13" ht="12.75">
      <c r="B178" s="9"/>
      <c r="C178" s="37"/>
      <c r="D178" s="19"/>
      <c r="H178" s="6">
        <v>0</v>
      </c>
      <c r="I178" s="26">
        <v>0</v>
      </c>
      <c r="M178" s="2">
        <v>492</v>
      </c>
    </row>
    <row r="179" spans="1:13" s="97" customFormat="1" ht="12.75">
      <c r="A179" s="18"/>
      <c r="B179" s="471">
        <v>10000</v>
      </c>
      <c r="C179" s="18" t="s">
        <v>922</v>
      </c>
      <c r="D179" s="18"/>
      <c r="E179" s="18" t="s">
        <v>927</v>
      </c>
      <c r="F179" s="24"/>
      <c r="G179" s="24"/>
      <c r="H179" s="90">
        <v>0</v>
      </c>
      <c r="I179" s="91">
        <v>20.32520325203252</v>
      </c>
      <c r="M179" s="2">
        <v>492</v>
      </c>
    </row>
    <row r="180" spans="4:13" ht="12.75">
      <c r="D180" s="19"/>
      <c r="H180" s="6">
        <v>0</v>
      </c>
      <c r="I180" s="26">
        <v>0</v>
      </c>
      <c r="M180" s="2">
        <v>492</v>
      </c>
    </row>
    <row r="181" spans="4:13" ht="12.75">
      <c r="D181" s="19"/>
      <c r="H181" s="6">
        <v>0</v>
      </c>
      <c r="I181" s="26">
        <v>0</v>
      </c>
      <c r="M181" s="2">
        <v>492</v>
      </c>
    </row>
    <row r="182" spans="1:13" s="92" customFormat="1" ht="12.75">
      <c r="A182" s="87"/>
      <c r="B182" s="493">
        <v>370740</v>
      </c>
      <c r="C182" s="87" t="s">
        <v>920</v>
      </c>
      <c r="D182" s="87"/>
      <c r="E182" s="87" t="s">
        <v>932</v>
      </c>
      <c r="F182" s="114"/>
      <c r="G182" s="89" t="s">
        <v>1202</v>
      </c>
      <c r="H182" s="88"/>
      <c r="I182" s="109"/>
      <c r="M182" s="2">
        <v>492</v>
      </c>
    </row>
    <row r="183" spans="2:13" ht="12.75">
      <c r="B183" s="489"/>
      <c r="D183" s="19"/>
      <c r="H183" s="6">
        <v>0</v>
      </c>
      <c r="I183" s="26">
        <v>0</v>
      </c>
      <c r="M183" s="2">
        <v>492</v>
      </c>
    </row>
    <row r="184" spans="1:13" ht="12.75">
      <c r="A184" s="18"/>
      <c r="B184" s="490">
        <v>32000</v>
      </c>
      <c r="C184" s="18" t="s">
        <v>922</v>
      </c>
      <c r="D184" s="18"/>
      <c r="E184" s="18"/>
      <c r="F184" s="24"/>
      <c r="G184" s="24"/>
      <c r="H184" s="90">
        <v>0</v>
      </c>
      <c r="I184" s="91">
        <v>65.04065040650407</v>
      </c>
      <c r="J184" s="97"/>
      <c r="K184" s="97"/>
      <c r="L184" s="97"/>
      <c r="M184" s="2">
        <v>492</v>
      </c>
    </row>
    <row r="185" spans="2:13" ht="12.75">
      <c r="B185" s="489"/>
      <c r="D185" s="19"/>
      <c r="H185" s="6">
        <v>0</v>
      </c>
      <c r="I185" s="26">
        <v>0</v>
      </c>
      <c r="M185" s="2">
        <v>492</v>
      </c>
    </row>
    <row r="186" spans="1:13" s="97" customFormat="1" ht="12.75">
      <c r="A186" s="18"/>
      <c r="B186" s="490">
        <v>52000</v>
      </c>
      <c r="C186" s="18" t="s">
        <v>954</v>
      </c>
      <c r="D186" s="18"/>
      <c r="E186" s="18"/>
      <c r="F186" s="24"/>
      <c r="G186" s="24"/>
      <c r="H186" s="90">
        <v>0</v>
      </c>
      <c r="I186" s="91">
        <v>105.6910569105691</v>
      </c>
      <c r="M186" s="2">
        <v>492</v>
      </c>
    </row>
    <row r="187" spans="2:13" ht="12.75">
      <c r="B187" s="489"/>
      <c r="H187" s="6">
        <v>0</v>
      </c>
      <c r="I187" s="26">
        <v>0</v>
      </c>
      <c r="M187" s="2">
        <v>492</v>
      </c>
    </row>
    <row r="188" spans="1:13" ht="12.75">
      <c r="A188" s="129"/>
      <c r="B188" s="490">
        <v>25000</v>
      </c>
      <c r="C188" s="129" t="s">
        <v>40</v>
      </c>
      <c r="D188" s="129"/>
      <c r="E188" s="129"/>
      <c r="F188" s="131"/>
      <c r="G188" s="131"/>
      <c r="H188" s="130">
        <v>0</v>
      </c>
      <c r="I188" s="132">
        <v>50.8130081300813</v>
      </c>
      <c r="J188" s="133"/>
      <c r="K188" s="133"/>
      <c r="L188" s="133"/>
      <c r="M188" s="2">
        <v>492</v>
      </c>
    </row>
    <row r="189" spans="2:13" ht="12.75">
      <c r="B189" s="489"/>
      <c r="H189" s="6">
        <v>0</v>
      </c>
      <c r="I189" s="26">
        <v>0</v>
      </c>
      <c r="M189" s="2">
        <v>492</v>
      </c>
    </row>
    <row r="190" spans="1:13" ht="12.75">
      <c r="A190" s="129"/>
      <c r="B190" s="490">
        <v>114000</v>
      </c>
      <c r="C190" s="129" t="s">
        <v>44</v>
      </c>
      <c r="D190" s="129"/>
      <c r="E190" s="129"/>
      <c r="F190" s="131"/>
      <c r="G190" s="131"/>
      <c r="H190" s="130">
        <v>0</v>
      </c>
      <c r="I190" s="132">
        <v>231.70731707317074</v>
      </c>
      <c r="J190" s="133"/>
      <c r="K190" s="133"/>
      <c r="L190" s="133"/>
      <c r="M190" s="2">
        <v>492</v>
      </c>
    </row>
    <row r="191" spans="2:13" ht="12.75">
      <c r="B191" s="489"/>
      <c r="H191" s="6">
        <v>0</v>
      </c>
      <c r="I191" s="26">
        <v>0</v>
      </c>
      <c r="M191" s="2">
        <v>492</v>
      </c>
    </row>
    <row r="192" spans="1:13" ht="12.75">
      <c r="A192" s="18"/>
      <c r="B192" s="517">
        <v>25000</v>
      </c>
      <c r="C192" s="18" t="s">
        <v>46</v>
      </c>
      <c r="D192" s="18"/>
      <c r="E192" s="18"/>
      <c r="F192" s="24"/>
      <c r="G192" s="24"/>
      <c r="H192" s="90">
        <v>0</v>
      </c>
      <c r="I192" s="91">
        <v>50.8130081300813</v>
      </c>
      <c r="J192" s="97"/>
      <c r="K192" s="97"/>
      <c r="L192" s="97"/>
      <c r="M192" s="2">
        <v>492</v>
      </c>
    </row>
    <row r="193" spans="2:13" ht="12.75">
      <c r="B193" s="489"/>
      <c r="H193" s="6">
        <v>0</v>
      </c>
      <c r="I193" s="26">
        <v>0</v>
      </c>
      <c r="M193" s="2">
        <v>492</v>
      </c>
    </row>
    <row r="194" spans="1:13" s="97" customFormat="1" ht="12.75">
      <c r="A194" s="18"/>
      <c r="B194" s="490">
        <v>30750</v>
      </c>
      <c r="C194" s="18" t="s">
        <v>1106</v>
      </c>
      <c r="D194" s="18"/>
      <c r="E194" s="18"/>
      <c r="F194" s="24"/>
      <c r="G194" s="24"/>
      <c r="H194" s="90">
        <v>0</v>
      </c>
      <c r="I194" s="91">
        <v>62.5</v>
      </c>
      <c r="M194" s="2">
        <v>492</v>
      </c>
    </row>
    <row r="195" spans="2:13" ht="12.75">
      <c r="B195" s="489"/>
      <c r="H195" s="6">
        <v>0</v>
      </c>
      <c r="I195" s="26">
        <v>0</v>
      </c>
      <c r="M195" s="2">
        <v>492</v>
      </c>
    </row>
    <row r="196" spans="1:13" s="97" customFormat="1" ht="12.75">
      <c r="A196" s="18"/>
      <c r="B196" s="490">
        <v>30000</v>
      </c>
      <c r="C196" s="18" t="s">
        <v>1044</v>
      </c>
      <c r="D196" s="18"/>
      <c r="E196" s="18"/>
      <c r="F196" s="24"/>
      <c r="G196" s="24"/>
      <c r="H196" s="90">
        <v>0</v>
      </c>
      <c r="I196" s="91">
        <v>60.97560975609756</v>
      </c>
      <c r="M196" s="2">
        <v>492</v>
      </c>
    </row>
    <row r="197" spans="2:13" ht="12.75">
      <c r="B197" s="489"/>
      <c r="D197" s="19"/>
      <c r="H197" s="6">
        <v>0</v>
      </c>
      <c r="I197" s="26">
        <v>0</v>
      </c>
      <c r="M197" s="2">
        <v>492</v>
      </c>
    </row>
    <row r="198" spans="1:13" s="97" customFormat="1" ht="12.75">
      <c r="A198" s="18"/>
      <c r="B198" s="490">
        <v>34500</v>
      </c>
      <c r="C198" s="18" t="s">
        <v>935</v>
      </c>
      <c r="D198" s="18"/>
      <c r="E198" s="18"/>
      <c r="F198" s="24"/>
      <c r="G198" s="24"/>
      <c r="H198" s="90">
        <v>0</v>
      </c>
      <c r="I198" s="91">
        <v>70.1219512195122</v>
      </c>
      <c r="M198" s="2">
        <v>492</v>
      </c>
    </row>
    <row r="199" spans="4:13" ht="12.75">
      <c r="D199" s="19"/>
      <c r="H199" s="6">
        <v>0</v>
      </c>
      <c r="I199" s="26">
        <v>0</v>
      </c>
      <c r="M199" s="2">
        <v>492</v>
      </c>
    </row>
    <row r="200" spans="1:13" s="104" customFormat="1" ht="12.75">
      <c r="A200" s="100"/>
      <c r="B200" s="480">
        <v>27490</v>
      </c>
      <c r="C200" s="100" t="s">
        <v>1103</v>
      </c>
      <c r="D200" s="100"/>
      <c r="E200" s="105" t="s">
        <v>933</v>
      </c>
      <c r="F200" s="102"/>
      <c r="G200" s="102"/>
      <c r="H200" s="90">
        <v>0</v>
      </c>
      <c r="I200" s="91">
        <v>55.8739837398374</v>
      </c>
      <c r="M200" s="2">
        <v>492</v>
      </c>
    </row>
    <row r="201" spans="1:13" s="126" customFormat="1" ht="12.75">
      <c r="A201" s="123"/>
      <c r="B201" s="200"/>
      <c r="C201" s="123"/>
      <c r="D201" s="123"/>
      <c r="E201" s="184"/>
      <c r="F201" s="125"/>
      <c r="G201" s="125"/>
      <c r="H201" s="6">
        <v>0</v>
      </c>
      <c r="I201" s="26">
        <v>0</v>
      </c>
      <c r="M201" s="2">
        <v>492</v>
      </c>
    </row>
    <row r="202" spans="1:13" s="126" customFormat="1" ht="12.75">
      <c r="A202" s="123"/>
      <c r="B202" s="200"/>
      <c r="C202" s="123"/>
      <c r="D202" s="123"/>
      <c r="E202" s="184"/>
      <c r="F202" s="125"/>
      <c r="G202" s="125"/>
      <c r="H202" s="6">
        <v>0</v>
      </c>
      <c r="I202" s="26">
        <v>0</v>
      </c>
      <c r="M202" s="2">
        <v>492</v>
      </c>
    </row>
    <row r="203" spans="1:13" s="126" customFormat="1" ht="12.75">
      <c r="A203" s="123"/>
      <c r="B203" s="200"/>
      <c r="C203" s="123"/>
      <c r="D203" s="123"/>
      <c r="E203" s="184"/>
      <c r="F203" s="125"/>
      <c r="G203" s="125"/>
      <c r="H203" s="6">
        <v>0</v>
      </c>
      <c r="I203" s="26">
        <v>0</v>
      </c>
      <c r="M203" s="2">
        <v>492</v>
      </c>
    </row>
    <row r="204" spans="1:13" s="92" customFormat="1" ht="12.75">
      <c r="A204" s="87"/>
      <c r="B204" s="521">
        <v>870520</v>
      </c>
      <c r="C204" s="87" t="s">
        <v>920</v>
      </c>
      <c r="D204" s="87"/>
      <c r="E204" s="87" t="s">
        <v>932</v>
      </c>
      <c r="F204" s="89"/>
      <c r="G204" s="89" t="s">
        <v>1202</v>
      </c>
      <c r="H204" s="88"/>
      <c r="I204" s="109"/>
      <c r="M204" s="2">
        <v>492</v>
      </c>
    </row>
    <row r="205" spans="1:13" s="196" customFormat="1" ht="12.75">
      <c r="A205" s="192"/>
      <c r="B205" s="128" t="s">
        <v>1226</v>
      </c>
      <c r="C205" s="192"/>
      <c r="D205" s="192"/>
      <c r="E205" s="192"/>
      <c r="F205" s="193"/>
      <c r="G205" s="193"/>
      <c r="H205" s="128"/>
      <c r="I205" s="195"/>
      <c r="M205" s="528"/>
    </row>
    <row r="206" spans="2:13" ht="12.75">
      <c r="B206" s="522"/>
      <c r="C206" s="19"/>
      <c r="D206" s="19"/>
      <c r="E206" s="38"/>
      <c r="G206" s="39"/>
      <c r="H206" s="6">
        <v>0</v>
      </c>
      <c r="I206" s="26">
        <v>0</v>
      </c>
      <c r="M206" s="2">
        <v>492</v>
      </c>
    </row>
    <row r="207" spans="1:13" s="97" customFormat="1" ht="12.75">
      <c r="A207" s="18"/>
      <c r="B207" s="524">
        <v>150000</v>
      </c>
      <c r="C207" s="18" t="s">
        <v>28</v>
      </c>
      <c r="D207" s="18"/>
      <c r="E207" s="18"/>
      <c r="F207" s="24"/>
      <c r="G207" s="24"/>
      <c r="H207" s="90">
        <v>0</v>
      </c>
      <c r="I207" s="91">
        <v>304.8780487804878</v>
      </c>
      <c r="M207" s="2">
        <v>492</v>
      </c>
    </row>
    <row r="208" spans="2:13" ht="12.75">
      <c r="B208" s="523"/>
      <c r="D208" s="19"/>
      <c r="H208" s="6">
        <v>0</v>
      </c>
      <c r="I208" s="26">
        <v>0</v>
      </c>
      <c r="M208" s="2">
        <v>492</v>
      </c>
    </row>
    <row r="209" spans="1:14" s="97" customFormat="1" ht="12.75">
      <c r="A209" s="18"/>
      <c r="B209" s="524">
        <v>114000</v>
      </c>
      <c r="C209" s="186" t="s">
        <v>44</v>
      </c>
      <c r="D209" s="18"/>
      <c r="E209" s="186" t="s">
        <v>932</v>
      </c>
      <c r="F209" s="24"/>
      <c r="G209" s="24"/>
      <c r="H209" s="90">
        <v>0</v>
      </c>
      <c r="I209" s="91">
        <v>231.70731707317074</v>
      </c>
      <c r="J209" s="186"/>
      <c r="K209" s="186"/>
      <c r="L209" s="186"/>
      <c r="M209" s="2">
        <v>492</v>
      </c>
      <c r="N209" s="187"/>
    </row>
    <row r="210" spans="2:13" ht="12.75">
      <c r="B210" s="523"/>
      <c r="D210" s="19"/>
      <c r="H210" s="6">
        <v>0</v>
      </c>
      <c r="I210" s="26">
        <v>0</v>
      </c>
      <c r="M210" s="2">
        <v>492</v>
      </c>
    </row>
    <row r="211" spans="1:13" s="97" customFormat="1" ht="12.75">
      <c r="A211" s="18"/>
      <c r="B211" s="524">
        <v>14350</v>
      </c>
      <c r="C211" s="18" t="s">
        <v>46</v>
      </c>
      <c r="D211" s="18"/>
      <c r="E211" s="18" t="s">
        <v>932</v>
      </c>
      <c r="F211" s="24"/>
      <c r="G211" s="24"/>
      <c r="H211" s="90">
        <v>0</v>
      </c>
      <c r="I211" s="91">
        <v>29.166666666666668</v>
      </c>
      <c r="M211" s="2">
        <v>492</v>
      </c>
    </row>
    <row r="212" spans="2:13" ht="12.75">
      <c r="B212" s="523"/>
      <c r="D212" s="19"/>
      <c r="H212" s="6">
        <v>0</v>
      </c>
      <c r="I212" s="26">
        <v>0</v>
      </c>
      <c r="M212" s="2">
        <v>492</v>
      </c>
    </row>
    <row r="213" spans="1:13" s="97" customFormat="1" ht="12.75">
      <c r="A213" s="18"/>
      <c r="B213" s="524">
        <v>150000</v>
      </c>
      <c r="C213" s="18" t="s">
        <v>40</v>
      </c>
      <c r="D213" s="18"/>
      <c r="E213" s="18"/>
      <c r="F213" s="24"/>
      <c r="G213" s="24"/>
      <c r="H213" s="90">
        <v>0</v>
      </c>
      <c r="I213" s="91">
        <v>304.8780487804878</v>
      </c>
      <c r="M213" s="2">
        <v>492</v>
      </c>
    </row>
    <row r="214" spans="2:13" ht="12.75">
      <c r="B214" s="523"/>
      <c r="D214" s="19"/>
      <c r="H214" s="6">
        <v>0</v>
      </c>
      <c r="I214" s="26">
        <v>0</v>
      </c>
      <c r="M214" s="2">
        <v>492</v>
      </c>
    </row>
    <row r="215" spans="1:13" s="97" customFormat="1" ht="12.75">
      <c r="A215" s="18"/>
      <c r="B215" s="524">
        <v>400000</v>
      </c>
      <c r="C215" s="18" t="s">
        <v>1190</v>
      </c>
      <c r="D215" s="18"/>
      <c r="E215" s="18"/>
      <c r="F215" s="24"/>
      <c r="G215" s="24"/>
      <c r="H215" s="90">
        <v>0</v>
      </c>
      <c r="I215" s="91">
        <v>813.0081300813008</v>
      </c>
      <c r="M215" s="2">
        <v>492</v>
      </c>
    </row>
    <row r="216" spans="2:13" ht="12.75">
      <c r="B216" s="523"/>
      <c r="D216" s="19"/>
      <c r="H216" s="6">
        <v>0</v>
      </c>
      <c r="I216" s="26">
        <v>0</v>
      </c>
      <c r="M216" s="2">
        <v>492</v>
      </c>
    </row>
    <row r="217" spans="1:13" s="98" customFormat="1" ht="12.75">
      <c r="A217" s="473"/>
      <c r="B217" s="525">
        <v>42170</v>
      </c>
      <c r="C217" s="473" t="s">
        <v>1195</v>
      </c>
      <c r="D217" s="474"/>
      <c r="E217" s="179"/>
      <c r="F217" s="179"/>
      <c r="G217" s="475"/>
      <c r="H217" s="90">
        <v>0</v>
      </c>
      <c r="I217" s="91">
        <v>85.71138211382114</v>
      </c>
      <c r="J217" s="476"/>
      <c r="K217" s="476"/>
      <c r="L217" s="476"/>
      <c r="M217" s="2">
        <v>492</v>
      </c>
    </row>
    <row r="218" spans="2:13" ht="12.75">
      <c r="B218" s="9"/>
      <c r="D218" s="19"/>
      <c r="H218" s="6">
        <v>0</v>
      </c>
      <c r="I218" s="26">
        <v>0</v>
      </c>
      <c r="M218" s="2">
        <v>492</v>
      </c>
    </row>
    <row r="219" spans="2:13" ht="12.75">
      <c r="B219" s="9"/>
      <c r="D219" s="19"/>
      <c r="H219" s="6">
        <v>0</v>
      </c>
      <c r="I219" s="26">
        <v>0</v>
      </c>
      <c r="M219" s="2">
        <v>492</v>
      </c>
    </row>
    <row r="220" spans="1:13" s="92" customFormat="1" ht="12.75">
      <c r="A220" s="87"/>
      <c r="B220" s="521">
        <v>6278064</v>
      </c>
      <c r="C220" s="87" t="s">
        <v>920</v>
      </c>
      <c r="D220" s="87"/>
      <c r="E220" s="87" t="s">
        <v>1047</v>
      </c>
      <c r="F220" s="114"/>
      <c r="G220" s="108" t="s">
        <v>921</v>
      </c>
      <c r="H220" s="90"/>
      <c r="I220" s="91">
        <v>12760.292682926829</v>
      </c>
      <c r="M220" s="98">
        <v>492</v>
      </c>
    </row>
    <row r="221" spans="1:13" s="196" customFormat="1" ht="12.75">
      <c r="A221" s="192"/>
      <c r="B221" s="128" t="s">
        <v>1227</v>
      </c>
      <c r="C221" s="192"/>
      <c r="D221" s="192"/>
      <c r="E221" s="192"/>
      <c r="F221" s="193"/>
      <c r="G221" s="193"/>
      <c r="H221" s="6">
        <v>0</v>
      </c>
      <c r="I221" s="26">
        <v>0</v>
      </c>
      <c r="M221" s="2">
        <v>492</v>
      </c>
    </row>
    <row r="222" spans="2:13" ht="12.75">
      <c r="B222" s="523"/>
      <c r="D222" s="19"/>
      <c r="H222" s="6">
        <v>0</v>
      </c>
      <c r="I222" s="26">
        <v>0</v>
      </c>
      <c r="M222" s="2">
        <v>492</v>
      </c>
    </row>
    <row r="223" spans="1:14" s="97" customFormat="1" ht="12.75">
      <c r="A223" s="18"/>
      <c r="B223" s="524">
        <v>446718</v>
      </c>
      <c r="C223" s="186"/>
      <c r="D223" s="18"/>
      <c r="E223" s="186"/>
      <c r="F223" s="24"/>
      <c r="G223" s="24"/>
      <c r="H223" s="90">
        <v>0</v>
      </c>
      <c r="I223" s="91">
        <v>907.9634146341464</v>
      </c>
      <c r="J223" s="186"/>
      <c r="K223" s="186"/>
      <c r="L223" s="186"/>
      <c r="M223" s="2">
        <v>492</v>
      </c>
      <c r="N223" s="187"/>
    </row>
    <row r="224" spans="2:13" ht="12.75">
      <c r="B224" s="523"/>
      <c r="D224" s="19"/>
      <c r="H224" s="6">
        <v>0</v>
      </c>
      <c r="I224" s="26">
        <v>0</v>
      </c>
      <c r="M224" s="2">
        <v>492</v>
      </c>
    </row>
    <row r="225" spans="1:13" s="97" customFormat="1" ht="12.75">
      <c r="A225" s="18"/>
      <c r="B225" s="524">
        <v>1840677</v>
      </c>
      <c r="C225" s="18"/>
      <c r="D225" s="18"/>
      <c r="E225" s="18"/>
      <c r="F225" s="24"/>
      <c r="G225" s="24"/>
      <c r="H225" s="90">
        <v>0</v>
      </c>
      <c r="I225" s="91">
        <v>3741.2134146341464</v>
      </c>
      <c r="M225" s="2">
        <v>492</v>
      </c>
    </row>
    <row r="226" spans="2:13" ht="12.75">
      <c r="B226" s="523"/>
      <c r="D226" s="19"/>
      <c r="H226" s="6">
        <v>0</v>
      </c>
      <c r="I226" s="26">
        <v>0</v>
      </c>
      <c r="M226" s="2">
        <v>492</v>
      </c>
    </row>
    <row r="227" spans="1:13" s="97" customFormat="1" ht="12.75">
      <c r="A227" s="18"/>
      <c r="B227" s="524">
        <v>131414</v>
      </c>
      <c r="C227" s="18" t="s">
        <v>46</v>
      </c>
      <c r="D227" s="18"/>
      <c r="E227" s="18"/>
      <c r="F227" s="24"/>
      <c r="G227" s="24"/>
      <c r="H227" s="90">
        <v>0</v>
      </c>
      <c r="I227" s="91">
        <v>267.1016260162602</v>
      </c>
      <c r="M227" s="2">
        <v>492</v>
      </c>
    </row>
    <row r="228" spans="2:13" ht="12.75">
      <c r="B228" s="523"/>
      <c r="D228" s="19"/>
      <c r="H228" s="6">
        <v>0</v>
      </c>
      <c r="I228" s="26">
        <v>0</v>
      </c>
      <c r="M228" s="2">
        <v>492</v>
      </c>
    </row>
    <row r="229" spans="1:13" s="97" customFormat="1" ht="12.75">
      <c r="A229" s="18"/>
      <c r="B229" s="527">
        <v>1202013</v>
      </c>
      <c r="C229" s="18" t="s">
        <v>1195</v>
      </c>
      <c r="D229" s="18"/>
      <c r="E229" s="18"/>
      <c r="F229" s="24"/>
      <c r="G229" s="24"/>
      <c r="H229" s="90">
        <v>0</v>
      </c>
      <c r="I229" s="91">
        <v>2443.1158536585367</v>
      </c>
      <c r="M229" s="2">
        <v>492</v>
      </c>
    </row>
    <row r="230" spans="2:13" ht="12.75">
      <c r="B230" s="523"/>
      <c r="D230" s="19"/>
      <c r="H230" s="6">
        <v>0</v>
      </c>
      <c r="I230" s="26">
        <v>0</v>
      </c>
      <c r="M230" s="2">
        <v>492</v>
      </c>
    </row>
    <row r="231" spans="1:13" s="97" customFormat="1" ht="12.75">
      <c r="A231" s="18"/>
      <c r="B231" s="524">
        <v>18625</v>
      </c>
      <c r="C231" s="18" t="s">
        <v>1200</v>
      </c>
      <c r="D231" s="18"/>
      <c r="E231" s="18"/>
      <c r="F231" s="24"/>
      <c r="G231" s="24"/>
      <c r="H231" s="90">
        <v>0</v>
      </c>
      <c r="I231" s="91">
        <v>37.85569105691057</v>
      </c>
      <c r="M231" s="2">
        <v>492</v>
      </c>
    </row>
    <row r="232" spans="2:13" ht="12.75">
      <c r="B232" s="523"/>
      <c r="D232" s="19"/>
      <c r="H232" s="6">
        <v>0</v>
      </c>
      <c r="I232" s="26">
        <v>0</v>
      </c>
      <c r="M232" s="2">
        <v>492</v>
      </c>
    </row>
    <row r="233" spans="1:13" s="97" customFormat="1" ht="12.75">
      <c r="A233" s="18"/>
      <c r="B233" s="524">
        <v>2638617</v>
      </c>
      <c r="C233" s="18" t="s">
        <v>1198</v>
      </c>
      <c r="D233" s="18"/>
      <c r="E233" s="18"/>
      <c r="F233" s="24"/>
      <c r="G233" s="24"/>
      <c r="H233" s="90">
        <v>0</v>
      </c>
      <c r="I233" s="91">
        <v>5363.042682926829</v>
      </c>
      <c r="M233" s="2">
        <v>492</v>
      </c>
    </row>
    <row r="234" spans="2:13" ht="12.75">
      <c r="B234" s="9"/>
      <c r="D234" s="19"/>
      <c r="H234" s="6">
        <v>0</v>
      </c>
      <c r="I234" s="26">
        <v>0</v>
      </c>
      <c r="M234" s="2">
        <v>492</v>
      </c>
    </row>
    <row r="235" spans="2:13" ht="12.75">
      <c r="B235" s="9"/>
      <c r="D235" s="19"/>
      <c r="H235" s="6">
        <v>0</v>
      </c>
      <c r="I235" s="26">
        <v>0</v>
      </c>
      <c r="M235" s="2">
        <v>492</v>
      </c>
    </row>
    <row r="236" spans="1:13" s="126" customFormat="1" ht="12.75">
      <c r="A236" s="123"/>
      <c r="B236" s="200"/>
      <c r="C236" s="123"/>
      <c r="D236" s="123"/>
      <c r="E236" s="184"/>
      <c r="F236" s="125"/>
      <c r="G236" s="125"/>
      <c r="H236" s="6">
        <v>0</v>
      </c>
      <c r="I236" s="26">
        <v>0</v>
      </c>
      <c r="M236" s="2">
        <v>492</v>
      </c>
    </row>
    <row r="237" spans="1:13" ht="12.75">
      <c r="A237" s="87"/>
      <c r="B237" s="493">
        <v>481900</v>
      </c>
      <c r="C237" s="87" t="s">
        <v>920</v>
      </c>
      <c r="D237" s="87"/>
      <c r="E237" s="87"/>
      <c r="F237" s="114"/>
      <c r="G237" s="108" t="s">
        <v>1058</v>
      </c>
      <c r="H237" s="88"/>
      <c r="I237" s="109"/>
      <c r="J237" s="92"/>
      <c r="K237" s="92"/>
      <c r="L237" s="92"/>
      <c r="M237" s="2">
        <v>492</v>
      </c>
    </row>
    <row r="238" spans="2:13" ht="12.75">
      <c r="B238" s="489"/>
      <c r="D238" s="19"/>
      <c r="H238" s="6">
        <v>0</v>
      </c>
      <c r="I238" s="26">
        <v>0</v>
      </c>
      <c r="M238" s="2">
        <v>492</v>
      </c>
    </row>
    <row r="239" spans="1:13" ht="12.75">
      <c r="A239" s="18"/>
      <c r="B239" s="490">
        <v>45500</v>
      </c>
      <c r="C239" s="18" t="s">
        <v>922</v>
      </c>
      <c r="D239" s="18"/>
      <c r="E239" s="18" t="s">
        <v>940</v>
      </c>
      <c r="F239" s="24"/>
      <c r="G239" s="24"/>
      <c r="H239" s="90">
        <v>0</v>
      </c>
      <c r="I239" s="91">
        <v>92.47967479674797</v>
      </c>
      <c r="J239" s="97"/>
      <c r="K239" s="97"/>
      <c r="L239" s="97"/>
      <c r="M239" s="2">
        <v>492</v>
      </c>
    </row>
    <row r="240" spans="2:13" ht="12.75">
      <c r="B240" s="489"/>
      <c r="D240" s="19"/>
      <c r="H240" s="6">
        <v>0</v>
      </c>
      <c r="I240" s="26">
        <v>0</v>
      </c>
      <c r="M240" s="2">
        <v>492</v>
      </c>
    </row>
    <row r="241" spans="1:13" s="97" customFormat="1" ht="12.75">
      <c r="A241" s="18"/>
      <c r="B241" s="490">
        <v>224700</v>
      </c>
      <c r="C241" s="107" t="s">
        <v>1107</v>
      </c>
      <c r="D241" s="18"/>
      <c r="E241" s="107"/>
      <c r="F241" s="116"/>
      <c r="G241" s="116"/>
      <c r="H241" s="90">
        <v>0</v>
      </c>
      <c r="I241" s="91">
        <v>456.7073170731707</v>
      </c>
      <c r="K241" s="121"/>
      <c r="M241" s="2">
        <v>492</v>
      </c>
    </row>
    <row r="242" spans="2:13" ht="12.75">
      <c r="B242" s="489"/>
      <c r="C242" s="37"/>
      <c r="E242" s="81"/>
      <c r="F242" s="99"/>
      <c r="G242" s="99"/>
      <c r="H242" s="6">
        <v>0</v>
      </c>
      <c r="I242" s="26">
        <v>0</v>
      </c>
      <c r="K242" s="85"/>
      <c r="M242" s="2">
        <v>492</v>
      </c>
    </row>
    <row r="243" spans="1:13" s="104" customFormat="1" ht="12.75">
      <c r="A243" s="100"/>
      <c r="B243" s="519">
        <v>6000</v>
      </c>
      <c r="C243" s="100" t="s">
        <v>876</v>
      </c>
      <c r="D243" s="100"/>
      <c r="E243" s="105"/>
      <c r="F243" s="102"/>
      <c r="G243" s="102"/>
      <c r="H243" s="103">
        <v>0</v>
      </c>
      <c r="I243" s="143">
        <v>12.195121951219512</v>
      </c>
      <c r="M243" s="2">
        <v>492</v>
      </c>
    </row>
    <row r="244" spans="2:13" ht="12.75">
      <c r="B244" s="489"/>
      <c r="D244" s="19"/>
      <c r="H244" s="6">
        <v>0</v>
      </c>
      <c r="I244" s="112">
        <v>0</v>
      </c>
      <c r="M244" s="2">
        <v>492</v>
      </c>
    </row>
    <row r="245" spans="1:13" s="104" customFormat="1" ht="12.75">
      <c r="A245" s="100"/>
      <c r="B245" s="519">
        <v>38700</v>
      </c>
      <c r="C245" s="100" t="s">
        <v>1108</v>
      </c>
      <c r="D245" s="100"/>
      <c r="E245" s="105" t="s">
        <v>1058</v>
      </c>
      <c r="F245" s="102"/>
      <c r="G245" s="102"/>
      <c r="H245" s="103">
        <v>0</v>
      </c>
      <c r="I245" s="143">
        <v>78.65853658536585</v>
      </c>
      <c r="M245" s="2">
        <v>492</v>
      </c>
    </row>
    <row r="246" spans="2:13" ht="12.75">
      <c r="B246" s="489"/>
      <c r="D246" s="19"/>
      <c r="H246" s="6">
        <v>0</v>
      </c>
      <c r="I246" s="112">
        <v>0</v>
      </c>
      <c r="M246" s="2">
        <v>492</v>
      </c>
    </row>
    <row r="247" spans="1:13" s="104" customFormat="1" ht="12.75">
      <c r="A247" s="100"/>
      <c r="B247" s="519">
        <v>85000</v>
      </c>
      <c r="C247" s="100" t="s">
        <v>44</v>
      </c>
      <c r="D247" s="100"/>
      <c r="E247" s="105" t="s">
        <v>1058</v>
      </c>
      <c r="F247" s="102"/>
      <c r="G247" s="102"/>
      <c r="H247" s="103">
        <v>0</v>
      </c>
      <c r="I247" s="143">
        <v>172.7642276422764</v>
      </c>
      <c r="M247" s="2">
        <v>492</v>
      </c>
    </row>
    <row r="248" spans="2:13" ht="12.75">
      <c r="B248" s="489"/>
      <c r="H248" s="6">
        <v>0</v>
      </c>
      <c r="I248" s="112">
        <v>0</v>
      </c>
      <c r="M248" s="2">
        <v>492</v>
      </c>
    </row>
    <row r="249" spans="1:13" s="104" customFormat="1" ht="12.75">
      <c r="A249" s="100"/>
      <c r="B249" s="519">
        <v>27000</v>
      </c>
      <c r="C249" s="100" t="s">
        <v>46</v>
      </c>
      <c r="D249" s="100"/>
      <c r="E249" s="105" t="s">
        <v>1058</v>
      </c>
      <c r="F249" s="102"/>
      <c r="G249" s="102"/>
      <c r="H249" s="90">
        <v>0</v>
      </c>
      <c r="I249" s="118">
        <v>54.8780487804878</v>
      </c>
      <c r="M249" s="2">
        <v>492</v>
      </c>
    </row>
    <row r="250" spans="1:13" s="126" customFormat="1" ht="12.75">
      <c r="A250" s="123"/>
      <c r="B250" s="520"/>
      <c r="C250" s="123"/>
      <c r="D250" s="123"/>
      <c r="E250" s="184"/>
      <c r="F250" s="125"/>
      <c r="G250" s="125"/>
      <c r="H250" s="6">
        <v>0</v>
      </c>
      <c r="I250" s="112">
        <v>0</v>
      </c>
      <c r="M250" s="2">
        <v>492</v>
      </c>
    </row>
    <row r="251" spans="1:13" s="104" customFormat="1" ht="12.75">
      <c r="A251" s="100"/>
      <c r="B251" s="519">
        <v>55000</v>
      </c>
      <c r="C251" s="100" t="s">
        <v>1105</v>
      </c>
      <c r="D251" s="100"/>
      <c r="E251" s="105" t="s">
        <v>1058</v>
      </c>
      <c r="F251" s="102"/>
      <c r="G251" s="102"/>
      <c r="H251" s="103">
        <v>0</v>
      </c>
      <c r="I251" s="201">
        <v>111.78861788617886</v>
      </c>
      <c r="M251" s="2">
        <v>492</v>
      </c>
    </row>
    <row r="252" spans="1:13" s="126" customFormat="1" ht="12.75">
      <c r="A252" s="123"/>
      <c r="B252" s="200"/>
      <c r="C252" s="123"/>
      <c r="D252" s="123"/>
      <c r="E252" s="184"/>
      <c r="F252" s="125"/>
      <c r="G252" s="125"/>
      <c r="H252" s="6">
        <v>0</v>
      </c>
      <c r="I252" s="26">
        <v>0</v>
      </c>
      <c r="M252" s="2">
        <v>492</v>
      </c>
    </row>
    <row r="253" spans="1:13" s="126" customFormat="1" ht="12.75">
      <c r="A253" s="123"/>
      <c r="B253" s="200"/>
      <c r="C253" s="123"/>
      <c r="D253" s="123"/>
      <c r="E253" s="184"/>
      <c r="F253" s="125"/>
      <c r="G253" s="125"/>
      <c r="H253" s="6">
        <v>0</v>
      </c>
      <c r="I253" s="26">
        <v>0</v>
      </c>
      <c r="M253" s="2">
        <v>492</v>
      </c>
    </row>
    <row r="254" spans="1:13" ht="12.75">
      <c r="A254" s="87"/>
      <c r="B254" s="493">
        <v>87196</v>
      </c>
      <c r="C254" s="87"/>
      <c r="D254" s="87"/>
      <c r="E254" s="87" t="s">
        <v>944</v>
      </c>
      <c r="F254" s="114" t="s">
        <v>1104</v>
      </c>
      <c r="G254" s="108"/>
      <c r="H254" s="88"/>
      <c r="I254" s="109"/>
      <c r="J254" s="92"/>
      <c r="K254" s="92"/>
      <c r="L254" s="92"/>
      <c r="M254" s="2">
        <v>492</v>
      </c>
    </row>
    <row r="255" spans="2:13" ht="12.75">
      <c r="B255" s="489"/>
      <c r="D255" s="19"/>
      <c r="H255" s="6">
        <v>0</v>
      </c>
      <c r="I255" s="26">
        <v>0</v>
      </c>
      <c r="M255" s="2">
        <v>492</v>
      </c>
    </row>
    <row r="256" spans="1:13" s="98" customFormat="1" ht="12.75">
      <c r="A256" s="188"/>
      <c r="B256" s="518">
        <v>6859</v>
      </c>
      <c r="C256" s="188" t="s">
        <v>28</v>
      </c>
      <c r="D256" s="188"/>
      <c r="E256" s="188" t="s">
        <v>944</v>
      </c>
      <c r="F256" s="190"/>
      <c r="G256" s="190"/>
      <c r="H256" s="189">
        <v>0</v>
      </c>
      <c r="I256" s="191">
        <v>13.941056910569106</v>
      </c>
      <c r="M256" s="2">
        <v>492</v>
      </c>
    </row>
    <row r="257" spans="2:13" ht="12.75">
      <c r="B257" s="489"/>
      <c r="D257" s="19"/>
      <c r="H257" s="6">
        <v>0</v>
      </c>
      <c r="I257" s="26">
        <v>0</v>
      </c>
      <c r="M257" s="2">
        <v>492</v>
      </c>
    </row>
    <row r="258" spans="1:13" s="97" customFormat="1" ht="12.75">
      <c r="A258" s="18"/>
      <c r="B258" s="490">
        <v>19900</v>
      </c>
      <c r="C258" s="18" t="s">
        <v>954</v>
      </c>
      <c r="D258" s="18"/>
      <c r="E258" s="18"/>
      <c r="F258" s="24"/>
      <c r="G258" s="24"/>
      <c r="H258" s="90">
        <v>0</v>
      </c>
      <c r="I258" s="91">
        <v>40.447154471544714</v>
      </c>
      <c r="M258" s="2">
        <v>492</v>
      </c>
    </row>
    <row r="259" spans="2:13" ht="12.75">
      <c r="B259" s="489"/>
      <c r="D259" s="19"/>
      <c r="H259" s="6">
        <v>0</v>
      </c>
      <c r="I259" s="26">
        <v>0</v>
      </c>
      <c r="M259" s="2">
        <v>492</v>
      </c>
    </row>
    <row r="260" spans="1:13" s="97" customFormat="1" ht="12.75">
      <c r="A260" s="18"/>
      <c r="B260" s="490">
        <v>36820</v>
      </c>
      <c r="C260" s="18" t="s">
        <v>40</v>
      </c>
      <c r="D260" s="18"/>
      <c r="E260" s="18"/>
      <c r="F260" s="24"/>
      <c r="G260" s="24"/>
      <c r="H260" s="90">
        <v>0</v>
      </c>
      <c r="I260" s="91">
        <v>74.83739837398375</v>
      </c>
      <c r="M260" s="2">
        <v>492</v>
      </c>
    </row>
    <row r="261" spans="2:13" ht="12.75">
      <c r="B261" s="489"/>
      <c r="D261" s="19"/>
      <c r="H261" s="6">
        <v>0</v>
      </c>
      <c r="I261" s="26">
        <v>0</v>
      </c>
      <c r="M261" s="2">
        <v>492</v>
      </c>
    </row>
    <row r="262" spans="1:13" s="97" customFormat="1" ht="12.75">
      <c r="A262" s="18"/>
      <c r="B262" s="490">
        <v>23617</v>
      </c>
      <c r="C262" s="18" t="s">
        <v>44</v>
      </c>
      <c r="D262" s="18"/>
      <c r="E262" s="18"/>
      <c r="F262" s="24"/>
      <c r="G262" s="24"/>
      <c r="H262" s="90">
        <v>0</v>
      </c>
      <c r="I262" s="91">
        <v>48.0020325203252</v>
      </c>
      <c r="M262" s="2">
        <v>492</v>
      </c>
    </row>
    <row r="263" spans="8:13" ht="12.75">
      <c r="H263" s="6">
        <v>0</v>
      </c>
      <c r="I263" s="26">
        <v>0</v>
      </c>
      <c r="M263" s="2">
        <v>492</v>
      </c>
    </row>
    <row r="264" spans="8:13" ht="12.75">
      <c r="H264" s="6">
        <v>0</v>
      </c>
      <c r="I264" s="26">
        <v>0</v>
      </c>
      <c r="M264" s="2">
        <v>492</v>
      </c>
    </row>
    <row r="265" spans="1:13" ht="12.75">
      <c r="A265" s="87"/>
      <c r="B265" s="493">
        <v>58396</v>
      </c>
      <c r="C265" s="87"/>
      <c r="D265" s="87"/>
      <c r="E265" s="87" t="s">
        <v>957</v>
      </c>
      <c r="F265" s="114"/>
      <c r="G265" s="89" t="s">
        <v>1109</v>
      </c>
      <c r="H265" s="88"/>
      <c r="I265" s="109"/>
      <c r="J265" s="92"/>
      <c r="K265" s="92"/>
      <c r="L265" s="92"/>
      <c r="M265" s="2">
        <v>492</v>
      </c>
    </row>
    <row r="266" spans="2:13" ht="12.75">
      <c r="B266" s="489"/>
      <c r="H266" s="6">
        <v>0</v>
      </c>
      <c r="I266" s="26">
        <v>0</v>
      </c>
      <c r="M266" s="2">
        <v>492</v>
      </c>
    </row>
    <row r="267" spans="1:13" s="97" customFormat="1" ht="12.75">
      <c r="A267" s="18"/>
      <c r="B267" s="490">
        <v>13808</v>
      </c>
      <c r="C267" s="18" t="s">
        <v>28</v>
      </c>
      <c r="D267" s="18"/>
      <c r="E267" s="18" t="s">
        <v>957</v>
      </c>
      <c r="F267" s="24"/>
      <c r="G267" s="24"/>
      <c r="H267" s="90">
        <v>0</v>
      </c>
      <c r="I267" s="91">
        <v>28.065040650406505</v>
      </c>
      <c r="M267" s="2">
        <v>492</v>
      </c>
    </row>
    <row r="268" spans="2:13" ht="12.75">
      <c r="B268" s="489"/>
      <c r="H268" s="6">
        <v>0</v>
      </c>
      <c r="I268" s="26">
        <v>0</v>
      </c>
      <c r="M268" s="2">
        <v>492</v>
      </c>
    </row>
    <row r="269" spans="1:13" s="97" customFormat="1" ht="12.75">
      <c r="A269" s="18"/>
      <c r="B269" s="490">
        <v>14850</v>
      </c>
      <c r="C269" s="18" t="s">
        <v>964</v>
      </c>
      <c r="D269" s="18"/>
      <c r="E269" s="18"/>
      <c r="F269" s="24"/>
      <c r="G269" s="24"/>
      <c r="H269" s="90">
        <v>0</v>
      </c>
      <c r="I269" s="91">
        <v>30.182926829268293</v>
      </c>
      <c r="M269" s="2">
        <v>492</v>
      </c>
    </row>
    <row r="270" spans="2:13" ht="12.75">
      <c r="B270" s="489"/>
      <c r="H270" s="6">
        <v>0</v>
      </c>
      <c r="I270" s="26">
        <v>0</v>
      </c>
      <c r="M270" s="2">
        <v>492</v>
      </c>
    </row>
    <row r="271" spans="1:13" s="97" customFormat="1" ht="12.75">
      <c r="A271" s="18"/>
      <c r="B271" s="490">
        <v>19184</v>
      </c>
      <c r="C271" s="18" t="s">
        <v>40</v>
      </c>
      <c r="D271" s="18"/>
      <c r="E271" s="18"/>
      <c r="F271" s="24"/>
      <c r="G271" s="24"/>
      <c r="H271" s="90">
        <v>0</v>
      </c>
      <c r="I271" s="91">
        <v>38.99186991869919</v>
      </c>
      <c r="M271" s="2">
        <v>492</v>
      </c>
    </row>
    <row r="272" spans="2:13" ht="12.75">
      <c r="B272" s="489"/>
      <c r="H272" s="6">
        <v>0</v>
      </c>
      <c r="I272" s="26">
        <v>0</v>
      </c>
      <c r="M272" s="2">
        <v>492</v>
      </c>
    </row>
    <row r="273" spans="2:13" ht="12.75" hidden="1">
      <c r="B273" s="489"/>
      <c r="H273" s="6">
        <v>0</v>
      </c>
      <c r="I273" s="26">
        <v>0</v>
      </c>
      <c r="M273" s="2">
        <v>492</v>
      </c>
    </row>
    <row r="274" spans="2:13" ht="12.75" hidden="1">
      <c r="B274" s="489">
        <v>5277</v>
      </c>
      <c r="C274" s="1" t="s">
        <v>46</v>
      </c>
      <c r="D274" s="19" t="s">
        <v>946</v>
      </c>
      <c r="E274" s="19" t="s">
        <v>958</v>
      </c>
      <c r="F274" s="30" t="s">
        <v>955</v>
      </c>
      <c r="G274" s="30" t="s">
        <v>203</v>
      </c>
      <c r="H274" s="6">
        <v>-5277</v>
      </c>
      <c r="I274" s="26">
        <v>10.725609756097562</v>
      </c>
      <c r="K274" t="s">
        <v>720</v>
      </c>
      <c r="M274" s="2">
        <v>492</v>
      </c>
    </row>
    <row r="275" spans="2:13" ht="12.75" hidden="1">
      <c r="B275" s="489">
        <v>5277</v>
      </c>
      <c r="C275" s="1" t="s">
        <v>46</v>
      </c>
      <c r="D275" s="19" t="s">
        <v>946</v>
      </c>
      <c r="E275" s="19" t="s">
        <v>958</v>
      </c>
      <c r="F275" s="30" t="s">
        <v>955</v>
      </c>
      <c r="G275" s="30" t="s">
        <v>207</v>
      </c>
      <c r="H275" s="6">
        <v>-10554</v>
      </c>
      <c r="I275" s="26">
        <v>10.725609756097562</v>
      </c>
      <c r="K275" t="s">
        <v>720</v>
      </c>
      <c r="M275" s="2">
        <v>492</v>
      </c>
    </row>
    <row r="276" spans="1:13" s="133" customFormat="1" ht="12.75">
      <c r="A276" s="129"/>
      <c r="B276" s="490">
        <v>10554</v>
      </c>
      <c r="C276" s="129" t="s">
        <v>46</v>
      </c>
      <c r="D276" s="129"/>
      <c r="E276" s="129"/>
      <c r="F276" s="131"/>
      <c r="G276" s="131"/>
      <c r="H276" s="130">
        <v>0</v>
      </c>
      <c r="I276" s="132">
        <v>21.451219512195124</v>
      </c>
      <c r="M276" s="2">
        <v>492</v>
      </c>
    </row>
    <row r="277" spans="8:13" ht="12.75">
      <c r="H277" s="6">
        <v>0</v>
      </c>
      <c r="I277" s="26">
        <v>0</v>
      </c>
      <c r="M277" s="2">
        <v>492</v>
      </c>
    </row>
    <row r="278" spans="8:13" ht="12.75">
      <c r="H278" s="6">
        <v>0</v>
      </c>
      <c r="I278" s="26">
        <v>0</v>
      </c>
      <c r="M278" s="2">
        <v>492</v>
      </c>
    </row>
    <row r="279" spans="1:13" ht="12.75">
      <c r="A279" s="87"/>
      <c r="B279" s="493">
        <v>1441256</v>
      </c>
      <c r="C279" s="87" t="s">
        <v>1114</v>
      </c>
      <c r="D279" s="87"/>
      <c r="E279" s="87"/>
      <c r="F279" s="114"/>
      <c r="G279" s="89" t="s">
        <v>1113</v>
      </c>
      <c r="H279" s="88"/>
      <c r="I279" s="109"/>
      <c r="J279" s="92"/>
      <c r="K279" s="92"/>
      <c r="L279" s="92"/>
      <c r="M279" s="2">
        <v>492</v>
      </c>
    </row>
    <row r="280" spans="2:13" ht="12.75">
      <c r="B280" s="489"/>
      <c r="H280" s="6">
        <v>0</v>
      </c>
      <c r="I280" s="26">
        <v>0</v>
      </c>
      <c r="M280" s="2">
        <v>492</v>
      </c>
    </row>
    <row r="281" spans="1:13" s="97" customFormat="1" ht="12.75">
      <c r="A281" s="18"/>
      <c r="B281" s="490">
        <v>64040</v>
      </c>
      <c r="C281" s="18" t="s">
        <v>0</v>
      </c>
      <c r="D281" s="18"/>
      <c r="E281" s="18"/>
      <c r="F281" s="24"/>
      <c r="G281" s="24"/>
      <c r="H281" s="90">
        <v>0</v>
      </c>
      <c r="I281" s="91">
        <v>130.16260162601625</v>
      </c>
      <c r="M281" s="2">
        <v>492</v>
      </c>
    </row>
    <row r="282" spans="2:13" ht="12.75">
      <c r="B282" s="489"/>
      <c r="H282" s="6">
        <v>0</v>
      </c>
      <c r="I282" s="26">
        <v>0</v>
      </c>
      <c r="M282" s="2">
        <v>492</v>
      </c>
    </row>
    <row r="283" spans="1:13" s="97" customFormat="1" ht="12.75">
      <c r="A283" s="18"/>
      <c r="B283" s="517">
        <v>1237500</v>
      </c>
      <c r="C283" s="18" t="s">
        <v>954</v>
      </c>
      <c r="D283" s="18"/>
      <c r="E283" s="18"/>
      <c r="F283" s="24"/>
      <c r="G283" s="24"/>
      <c r="H283" s="90">
        <v>0</v>
      </c>
      <c r="I283" s="91">
        <v>2515.243902439024</v>
      </c>
      <c r="M283" s="2">
        <v>492</v>
      </c>
    </row>
    <row r="284" spans="2:13" ht="12.75">
      <c r="B284" s="489"/>
      <c r="H284" s="6">
        <v>0</v>
      </c>
      <c r="I284" s="26">
        <v>0</v>
      </c>
      <c r="M284" s="2">
        <v>492</v>
      </c>
    </row>
    <row r="285" spans="1:13" s="133" customFormat="1" ht="12.75">
      <c r="A285" s="129"/>
      <c r="B285" s="490">
        <v>13888</v>
      </c>
      <c r="C285" s="129" t="s">
        <v>40</v>
      </c>
      <c r="D285" s="129"/>
      <c r="E285" s="129"/>
      <c r="F285" s="131"/>
      <c r="G285" s="131"/>
      <c r="H285" s="130">
        <v>0</v>
      </c>
      <c r="I285" s="132">
        <v>28.227642276422763</v>
      </c>
      <c r="M285" s="2">
        <v>492</v>
      </c>
    </row>
    <row r="286" spans="2:13" ht="12.75">
      <c r="B286" s="489"/>
      <c r="H286" s="6">
        <v>0</v>
      </c>
      <c r="I286" s="26">
        <v>0</v>
      </c>
      <c r="M286" s="2">
        <v>492</v>
      </c>
    </row>
    <row r="287" spans="1:13" s="133" customFormat="1" ht="12.75">
      <c r="A287" s="129"/>
      <c r="B287" s="490">
        <v>93808</v>
      </c>
      <c r="C287" s="129" t="s">
        <v>44</v>
      </c>
      <c r="D287" s="129"/>
      <c r="E287" s="129"/>
      <c r="F287" s="131"/>
      <c r="G287" s="131"/>
      <c r="H287" s="130">
        <v>0</v>
      </c>
      <c r="I287" s="132">
        <v>190.66666666666666</v>
      </c>
      <c r="M287" s="2">
        <v>492</v>
      </c>
    </row>
    <row r="288" spans="2:13" ht="12.75">
      <c r="B288" s="489"/>
      <c r="H288" s="6">
        <v>0</v>
      </c>
      <c r="I288" s="26">
        <v>0</v>
      </c>
      <c r="M288" s="2">
        <v>492</v>
      </c>
    </row>
    <row r="289" spans="1:13" s="97" customFormat="1" ht="12.75">
      <c r="A289" s="18"/>
      <c r="B289" s="490">
        <v>29520</v>
      </c>
      <c r="C289" s="18" t="s">
        <v>46</v>
      </c>
      <c r="D289" s="18"/>
      <c r="E289" s="18"/>
      <c r="F289" s="24"/>
      <c r="G289" s="24"/>
      <c r="H289" s="90">
        <v>0</v>
      </c>
      <c r="I289" s="91">
        <v>60</v>
      </c>
      <c r="M289" s="2">
        <v>492</v>
      </c>
    </row>
    <row r="290" spans="2:13" ht="12.75">
      <c r="B290" s="489"/>
      <c r="H290" s="6">
        <v>0</v>
      </c>
      <c r="I290" s="26">
        <v>0</v>
      </c>
      <c r="M290" s="2">
        <v>492</v>
      </c>
    </row>
    <row r="291" spans="1:13" s="97" customFormat="1" ht="12.75">
      <c r="A291" s="18"/>
      <c r="B291" s="490">
        <v>2500</v>
      </c>
      <c r="C291" s="18" t="s">
        <v>1018</v>
      </c>
      <c r="D291" s="18"/>
      <c r="E291" s="18"/>
      <c r="F291" s="24"/>
      <c r="G291" s="24"/>
      <c r="H291" s="90">
        <v>0</v>
      </c>
      <c r="I291" s="91">
        <v>5.08130081300813</v>
      </c>
      <c r="M291" s="2">
        <v>492</v>
      </c>
    </row>
    <row r="292" spans="8:13" ht="12.75">
      <c r="H292" s="6">
        <v>0</v>
      </c>
      <c r="I292" s="26">
        <v>0</v>
      </c>
      <c r="M292" s="2">
        <v>492</v>
      </c>
    </row>
    <row r="293" spans="8:13" ht="12.75">
      <c r="H293" s="6">
        <v>0</v>
      </c>
      <c r="I293" s="26">
        <v>0</v>
      </c>
      <c r="M293" s="2">
        <v>492</v>
      </c>
    </row>
    <row r="294" spans="1:13" ht="12.75">
      <c r="A294" s="87"/>
      <c r="B294" s="472">
        <v>406570</v>
      </c>
      <c r="C294" s="87" t="s">
        <v>920</v>
      </c>
      <c r="D294" s="87"/>
      <c r="E294" s="87" t="s">
        <v>981</v>
      </c>
      <c r="F294" s="114"/>
      <c r="G294" s="108"/>
      <c r="H294" s="90"/>
      <c r="I294" s="91">
        <v>826.3617886178862</v>
      </c>
      <c r="J294" s="92"/>
      <c r="K294" s="92"/>
      <c r="L294" s="92"/>
      <c r="M294" s="2">
        <v>492</v>
      </c>
    </row>
    <row r="295" spans="2:13" ht="12.75">
      <c r="B295" s="511"/>
      <c r="H295" s="6">
        <v>0</v>
      </c>
      <c r="I295" s="26">
        <v>0</v>
      </c>
      <c r="M295" s="2">
        <v>492</v>
      </c>
    </row>
    <row r="296" spans="1:13" s="97" customFormat="1" ht="12.75">
      <c r="A296" s="18"/>
      <c r="B296" s="513">
        <v>78000</v>
      </c>
      <c r="C296" s="18" t="s">
        <v>0</v>
      </c>
      <c r="D296" s="18"/>
      <c r="E296" s="18"/>
      <c r="F296" s="24"/>
      <c r="G296" s="24"/>
      <c r="H296" s="90">
        <v>0</v>
      </c>
      <c r="I296" s="91">
        <v>158.53658536585365</v>
      </c>
      <c r="M296" s="2">
        <v>492</v>
      </c>
    </row>
    <row r="297" spans="2:13" ht="12.75">
      <c r="B297" s="511"/>
      <c r="H297" s="6">
        <v>0</v>
      </c>
      <c r="I297" s="26">
        <v>0</v>
      </c>
      <c r="M297" s="2">
        <v>492</v>
      </c>
    </row>
    <row r="298" spans="1:13" s="104" customFormat="1" ht="12.75">
      <c r="A298" s="100"/>
      <c r="B298" s="514">
        <v>28400</v>
      </c>
      <c r="C298" s="100"/>
      <c r="D298" s="100"/>
      <c r="E298" s="100" t="s">
        <v>41</v>
      </c>
      <c r="F298" s="102"/>
      <c r="G298" s="102"/>
      <c r="H298" s="90">
        <v>0</v>
      </c>
      <c r="I298" s="91">
        <v>57.72357723577236</v>
      </c>
      <c r="K298" s="160"/>
      <c r="M298" s="2">
        <v>492</v>
      </c>
    </row>
    <row r="299" spans="2:13" ht="12.75">
      <c r="B299" s="511"/>
      <c r="H299" s="6">
        <v>0</v>
      </c>
      <c r="I299" s="26">
        <v>0</v>
      </c>
      <c r="M299" s="2">
        <v>492</v>
      </c>
    </row>
    <row r="300" spans="1:13" ht="12.75">
      <c r="A300" s="107"/>
      <c r="B300" s="513">
        <v>300170</v>
      </c>
      <c r="C300" s="107" t="s">
        <v>627</v>
      </c>
      <c r="D300" s="107"/>
      <c r="E300" s="107"/>
      <c r="F300" s="150"/>
      <c r="G300" s="116"/>
      <c r="H300" s="90">
        <v>0</v>
      </c>
      <c r="I300" s="161">
        <v>610.1016260162602</v>
      </c>
      <c r="J300" s="121"/>
      <c r="K300" s="121"/>
      <c r="L300" s="121"/>
      <c r="M300" s="2">
        <v>492</v>
      </c>
    </row>
    <row r="301" spans="2:13" ht="12.75">
      <c r="B301" s="511"/>
      <c r="H301" s="6">
        <v>0</v>
      </c>
      <c r="I301" s="26">
        <v>0</v>
      </c>
      <c r="M301" s="2">
        <v>492</v>
      </c>
    </row>
    <row r="302" spans="2:13" ht="12.75">
      <c r="B302" s="511"/>
      <c r="H302" s="6">
        <v>0</v>
      </c>
      <c r="I302" s="26">
        <v>0</v>
      </c>
      <c r="M302" s="2">
        <v>492</v>
      </c>
    </row>
    <row r="303" spans="2:13" ht="12.75">
      <c r="B303" s="511"/>
      <c r="H303" s="6">
        <v>0</v>
      </c>
      <c r="I303" s="26">
        <v>0</v>
      </c>
      <c r="M303" s="2">
        <v>492</v>
      </c>
    </row>
    <row r="304" spans="2:13" ht="12.75">
      <c r="B304" s="511"/>
      <c r="D304" s="19"/>
      <c r="H304" s="6">
        <v>0</v>
      </c>
      <c r="I304" s="26">
        <v>0</v>
      </c>
      <c r="M304" s="2">
        <v>492</v>
      </c>
    </row>
    <row r="305" spans="1:13" s="85" customFormat="1" ht="13.5" thickBot="1">
      <c r="A305" s="77"/>
      <c r="B305" s="515">
        <v>907900</v>
      </c>
      <c r="C305" s="77"/>
      <c r="D305" s="76" t="s">
        <v>17</v>
      </c>
      <c r="E305" s="162"/>
      <c r="F305" s="162"/>
      <c r="G305" s="78"/>
      <c r="H305" s="163"/>
      <c r="I305" s="164">
        <v>1845.3252032520325</v>
      </c>
      <c r="J305" s="152"/>
      <c r="K305" s="152"/>
      <c r="L305" s="152"/>
      <c r="M305" s="2">
        <v>492</v>
      </c>
    </row>
    <row r="306" spans="2:13" ht="12.75">
      <c r="B306" s="512"/>
      <c r="C306" s="37"/>
      <c r="D306" s="19"/>
      <c r="E306" s="37"/>
      <c r="G306" s="35"/>
      <c r="H306" s="6">
        <v>0</v>
      </c>
      <c r="I306" s="26">
        <v>0</v>
      </c>
      <c r="M306" s="2">
        <v>492</v>
      </c>
    </row>
    <row r="307" spans="1:13" s="97" customFormat="1" ht="12.75">
      <c r="A307" s="18"/>
      <c r="B307" s="513">
        <v>90000</v>
      </c>
      <c r="C307" s="18" t="s">
        <v>28</v>
      </c>
      <c r="D307" s="18"/>
      <c r="E307" s="18"/>
      <c r="F307" s="24"/>
      <c r="G307" s="24"/>
      <c r="H307" s="90">
        <v>0</v>
      </c>
      <c r="I307" s="91">
        <v>182.9268292682927</v>
      </c>
      <c r="M307" s="2">
        <v>492</v>
      </c>
    </row>
    <row r="308" spans="2:13" ht="12.75">
      <c r="B308" s="511"/>
      <c r="D308" s="19"/>
      <c r="H308" s="6">
        <v>0</v>
      </c>
      <c r="I308" s="26">
        <v>0</v>
      </c>
      <c r="M308" s="2">
        <v>492</v>
      </c>
    </row>
    <row r="309" spans="1:13" s="97" customFormat="1" ht="12.75">
      <c r="A309" s="18"/>
      <c r="B309" s="513">
        <v>17900</v>
      </c>
      <c r="C309" s="18"/>
      <c r="D309" s="18"/>
      <c r="E309" s="18" t="s">
        <v>41</v>
      </c>
      <c r="F309" s="24"/>
      <c r="G309" s="24"/>
      <c r="H309" s="90">
        <v>0</v>
      </c>
      <c r="I309" s="91">
        <v>36.38211382113821</v>
      </c>
      <c r="M309" s="2">
        <v>492</v>
      </c>
    </row>
    <row r="310" spans="2:13" ht="12.75">
      <c r="B310" s="511"/>
      <c r="D310" s="19"/>
      <c r="H310" s="6">
        <v>0</v>
      </c>
      <c r="I310" s="26">
        <v>0</v>
      </c>
      <c r="M310" s="2">
        <v>492</v>
      </c>
    </row>
    <row r="311" spans="1:13" ht="12.75">
      <c r="A311" s="107"/>
      <c r="B311" s="513">
        <v>800000</v>
      </c>
      <c r="C311" s="107" t="s">
        <v>627</v>
      </c>
      <c r="D311" s="107"/>
      <c r="E311" s="149"/>
      <c r="F311" s="149"/>
      <c r="G311" s="149"/>
      <c r="H311" s="101">
        <v>0</v>
      </c>
      <c r="I311" s="161">
        <v>1626.0162601626016</v>
      </c>
      <c r="J311" s="121"/>
      <c r="K311" s="121"/>
      <c r="L311" s="121"/>
      <c r="M311" s="2">
        <v>492</v>
      </c>
    </row>
    <row r="312" spans="1:13" s="46" customFormat="1" ht="12.75">
      <c r="A312" s="45"/>
      <c r="B312" s="128"/>
      <c r="C312" s="48"/>
      <c r="D312" s="38"/>
      <c r="E312" s="45"/>
      <c r="F312" s="39"/>
      <c r="G312" s="39"/>
      <c r="H312" s="6">
        <v>0</v>
      </c>
      <c r="I312" s="26">
        <v>0</v>
      </c>
      <c r="M312" s="2">
        <v>492</v>
      </c>
    </row>
    <row r="313" spans="1:13" s="46" customFormat="1" ht="12.75">
      <c r="A313" s="45"/>
      <c r="B313" s="128"/>
      <c r="C313" s="48"/>
      <c r="D313" s="38"/>
      <c r="E313" s="45"/>
      <c r="F313" s="39"/>
      <c r="G313" s="39"/>
      <c r="H313" s="6">
        <v>0</v>
      </c>
      <c r="I313" s="26">
        <v>0</v>
      </c>
      <c r="M313" s="2">
        <v>492</v>
      </c>
    </row>
    <row r="314" spans="2:13" ht="12.75">
      <c r="B314" s="44"/>
      <c r="D314" s="19"/>
      <c r="H314" s="6">
        <v>0</v>
      </c>
      <c r="I314" s="26">
        <v>0</v>
      </c>
      <c r="M314" s="2">
        <v>492</v>
      </c>
    </row>
    <row r="315" spans="2:13" ht="12.75">
      <c r="B315" s="44"/>
      <c r="D315" s="19"/>
      <c r="H315" s="6">
        <v>0</v>
      </c>
      <c r="I315" s="26">
        <v>0</v>
      </c>
      <c r="M315" s="2">
        <v>492</v>
      </c>
    </row>
    <row r="316" spans="1:13" ht="13.5" thickBot="1">
      <c r="A316" s="77"/>
      <c r="B316" s="74">
        <v>1741462</v>
      </c>
      <c r="C316" s="77"/>
      <c r="D316" s="76" t="s">
        <v>20</v>
      </c>
      <c r="E316" s="162"/>
      <c r="F316" s="162"/>
      <c r="G316" s="78"/>
      <c r="H316" s="163"/>
      <c r="I316" s="164">
        <v>3539.5569105691056</v>
      </c>
      <c r="J316" s="152"/>
      <c r="K316" s="152"/>
      <c r="L316" s="152"/>
      <c r="M316" s="2">
        <v>492</v>
      </c>
    </row>
    <row r="317" spans="2:13" ht="12.75">
      <c r="B317" s="44"/>
      <c r="D317" s="19"/>
      <c r="H317" s="6">
        <v>0</v>
      </c>
      <c r="I317" s="26">
        <v>0</v>
      </c>
      <c r="M317" s="2">
        <v>492</v>
      </c>
    </row>
    <row r="318" spans="1:13" s="97" customFormat="1" ht="12.75">
      <c r="A318" s="18"/>
      <c r="B318" s="498">
        <v>207000</v>
      </c>
      <c r="C318" s="18" t="s">
        <v>28</v>
      </c>
      <c r="D318" s="18"/>
      <c r="E318" s="18"/>
      <c r="F318" s="24"/>
      <c r="G318" s="24"/>
      <c r="H318" s="90">
        <v>0</v>
      </c>
      <c r="I318" s="91">
        <v>420.7317073170732</v>
      </c>
      <c r="M318" s="2">
        <v>492</v>
      </c>
    </row>
    <row r="319" spans="2:13" ht="12.75">
      <c r="B319" s="496"/>
      <c r="H319" s="6">
        <v>0</v>
      </c>
      <c r="I319" s="26">
        <v>0</v>
      </c>
      <c r="M319" s="2">
        <v>492</v>
      </c>
    </row>
    <row r="320" spans="1:13" s="97" customFormat="1" ht="12.75">
      <c r="A320" s="18"/>
      <c r="B320" s="498">
        <v>92850</v>
      </c>
      <c r="C320" s="18"/>
      <c r="D320" s="18"/>
      <c r="E320" s="18" t="s">
        <v>41</v>
      </c>
      <c r="F320" s="24"/>
      <c r="G320" s="24"/>
      <c r="H320" s="90">
        <v>0</v>
      </c>
      <c r="I320" s="91">
        <v>188.71951219512195</v>
      </c>
      <c r="M320" s="2">
        <v>492</v>
      </c>
    </row>
    <row r="321" spans="8:13" ht="12.75">
      <c r="H321" s="6">
        <v>0</v>
      </c>
      <c r="I321" s="26">
        <v>0</v>
      </c>
      <c r="M321" s="2">
        <v>492</v>
      </c>
    </row>
    <row r="322" spans="2:13" s="97" customFormat="1" ht="12.75">
      <c r="B322" s="349">
        <v>449405</v>
      </c>
      <c r="C322" s="18"/>
      <c r="D322" s="18"/>
      <c r="E322" s="18" t="s">
        <v>20</v>
      </c>
      <c r="F322" s="24"/>
      <c r="G322" s="24"/>
      <c r="H322" s="90">
        <v>0</v>
      </c>
      <c r="I322" s="91">
        <v>913.4247967479674</v>
      </c>
      <c r="M322" s="98">
        <v>492</v>
      </c>
    </row>
    <row r="323" spans="2:13" ht="12.75">
      <c r="B323" s="345"/>
      <c r="H323" s="6">
        <v>0</v>
      </c>
      <c r="I323" s="26">
        <v>0</v>
      </c>
      <c r="M323" s="2">
        <v>492</v>
      </c>
    </row>
    <row r="324" spans="1:13" s="133" customFormat="1" ht="12.75">
      <c r="A324" s="129"/>
      <c r="B324" s="349">
        <v>56868</v>
      </c>
      <c r="C324" s="129" t="s">
        <v>827</v>
      </c>
      <c r="D324" s="129"/>
      <c r="E324" s="129"/>
      <c r="F324" s="131"/>
      <c r="G324" s="131"/>
      <c r="H324" s="130">
        <v>0</v>
      </c>
      <c r="I324" s="132">
        <v>115.58536585365853</v>
      </c>
      <c r="M324" s="2">
        <v>492</v>
      </c>
    </row>
    <row r="325" spans="8:13" ht="12.75">
      <c r="H325" s="6">
        <v>0</v>
      </c>
      <c r="I325" s="26">
        <v>0</v>
      </c>
      <c r="M325" s="2">
        <v>492</v>
      </c>
    </row>
    <row r="326" spans="1:13" ht="12.75">
      <c r="A326" s="107"/>
      <c r="B326" s="504">
        <v>31739</v>
      </c>
      <c r="C326" s="107" t="s">
        <v>831</v>
      </c>
      <c r="D326" s="107"/>
      <c r="E326" s="107"/>
      <c r="F326" s="149"/>
      <c r="G326" s="116"/>
      <c r="H326" s="117">
        <v>0</v>
      </c>
      <c r="I326" s="161">
        <v>64.51016260162602</v>
      </c>
      <c r="J326" s="121"/>
      <c r="K326" s="121"/>
      <c r="L326" s="121"/>
      <c r="M326" s="2">
        <v>492</v>
      </c>
    </row>
    <row r="327" spans="2:13" ht="12.75">
      <c r="B327" s="153"/>
      <c r="H327" s="6">
        <v>0</v>
      </c>
      <c r="I327" s="26">
        <v>0</v>
      </c>
      <c r="M327" s="2">
        <v>492</v>
      </c>
    </row>
    <row r="328" spans="1:13" ht="12.75">
      <c r="A328" s="18"/>
      <c r="B328" s="504">
        <v>41900</v>
      </c>
      <c r="C328" s="18"/>
      <c r="D328" s="18"/>
      <c r="E328" s="18" t="s">
        <v>838</v>
      </c>
      <c r="F328" s="24"/>
      <c r="G328" s="24"/>
      <c r="H328" s="90">
        <v>0</v>
      </c>
      <c r="I328" s="91">
        <v>85.16260162601625</v>
      </c>
      <c r="J328" s="97"/>
      <c r="K328" s="97"/>
      <c r="L328" s="97"/>
      <c r="M328" s="2">
        <v>492</v>
      </c>
    </row>
    <row r="329" spans="1:13" s="85" customFormat="1" ht="12.75">
      <c r="A329" s="1"/>
      <c r="B329" s="44"/>
      <c r="C329" s="1"/>
      <c r="D329" s="1"/>
      <c r="E329" s="1"/>
      <c r="F329" s="30"/>
      <c r="G329" s="30"/>
      <c r="H329" s="6">
        <v>0</v>
      </c>
      <c r="I329" s="26">
        <v>0</v>
      </c>
      <c r="J329"/>
      <c r="K329"/>
      <c r="L329"/>
      <c r="M329" s="2">
        <v>492</v>
      </c>
    </row>
    <row r="330" spans="1:13" ht="12.75">
      <c r="A330" s="107"/>
      <c r="B330" s="507">
        <v>861700</v>
      </c>
      <c r="C330" s="107" t="s">
        <v>399</v>
      </c>
      <c r="D330" s="107"/>
      <c r="E330" s="107"/>
      <c r="F330" s="149"/>
      <c r="G330" s="116"/>
      <c r="H330" s="117">
        <v>0</v>
      </c>
      <c r="I330" s="161">
        <v>1751.4227642276423</v>
      </c>
      <c r="J330" s="121"/>
      <c r="K330" s="121"/>
      <c r="L330" s="121"/>
      <c r="M330" s="2">
        <v>492</v>
      </c>
    </row>
    <row r="331" spans="2:13" ht="12.75">
      <c r="B331" s="44"/>
      <c r="H331" s="6">
        <v>0</v>
      </c>
      <c r="I331" s="26">
        <v>0</v>
      </c>
      <c r="M331" s="2">
        <v>492</v>
      </c>
    </row>
    <row r="332" spans="2:13" ht="12.75">
      <c r="B332" s="44"/>
      <c r="H332" s="6">
        <v>0</v>
      </c>
      <c r="I332" s="26">
        <v>0</v>
      </c>
      <c r="M332" s="2">
        <v>492</v>
      </c>
    </row>
    <row r="333" spans="2:13" ht="12.75">
      <c r="B333" s="44"/>
      <c r="H333" s="6">
        <v>0</v>
      </c>
      <c r="I333" s="26">
        <v>0</v>
      </c>
      <c r="M333" s="2">
        <v>492</v>
      </c>
    </row>
    <row r="334" spans="8:13" ht="12.75">
      <c r="H334" s="6">
        <v>0</v>
      </c>
      <c r="I334" s="26">
        <v>0</v>
      </c>
      <c r="M334" s="2">
        <v>492</v>
      </c>
    </row>
    <row r="335" spans="1:13" ht="13.5" thickBot="1">
      <c r="A335" s="77"/>
      <c r="B335" s="516">
        <v>234000</v>
      </c>
      <c r="C335" s="77"/>
      <c r="D335" s="76" t="s">
        <v>325</v>
      </c>
      <c r="E335" s="162"/>
      <c r="F335" s="162"/>
      <c r="G335" s="197" t="s">
        <v>1007</v>
      </c>
      <c r="H335" s="163"/>
      <c r="I335" s="164">
        <v>475.609756097561</v>
      </c>
      <c r="J335" s="152"/>
      <c r="K335" s="152"/>
      <c r="L335" s="152"/>
      <c r="M335" s="2">
        <v>492</v>
      </c>
    </row>
    <row r="336" spans="2:13" ht="12.75">
      <c r="B336" s="484"/>
      <c r="H336" s="6">
        <v>0</v>
      </c>
      <c r="I336" s="26">
        <v>0</v>
      </c>
      <c r="M336" s="2">
        <v>492</v>
      </c>
    </row>
    <row r="337" spans="1:13" s="97" customFormat="1" ht="12.75">
      <c r="A337" s="18"/>
      <c r="B337" s="488">
        <v>172500</v>
      </c>
      <c r="C337" s="18"/>
      <c r="D337" s="18"/>
      <c r="E337" s="18"/>
      <c r="F337" s="24"/>
      <c r="G337" s="24"/>
      <c r="H337" s="90">
        <v>0</v>
      </c>
      <c r="I337" s="91">
        <v>350.609756097561</v>
      </c>
      <c r="M337" s="2">
        <v>492</v>
      </c>
    </row>
    <row r="338" spans="2:13" ht="12.75">
      <c r="B338" s="484"/>
      <c r="H338" s="6">
        <v>0</v>
      </c>
      <c r="I338" s="26">
        <v>0</v>
      </c>
      <c r="M338" s="2">
        <v>492</v>
      </c>
    </row>
    <row r="339" spans="1:13" s="97" customFormat="1" ht="12.75">
      <c r="A339" s="18"/>
      <c r="B339" s="488">
        <v>43500</v>
      </c>
      <c r="C339" s="18" t="s">
        <v>876</v>
      </c>
      <c r="D339" s="18"/>
      <c r="E339" s="18"/>
      <c r="F339" s="24"/>
      <c r="G339" s="24"/>
      <c r="H339" s="90">
        <v>0</v>
      </c>
      <c r="I339" s="118">
        <v>88.41463414634147</v>
      </c>
      <c r="M339" s="2">
        <v>492</v>
      </c>
    </row>
    <row r="340" spans="2:13" ht="12.75">
      <c r="B340" s="484"/>
      <c r="D340" s="19"/>
      <c r="H340" s="6">
        <v>0</v>
      </c>
      <c r="I340" s="112">
        <v>0</v>
      </c>
      <c r="M340" s="2">
        <v>492</v>
      </c>
    </row>
    <row r="341" spans="1:13" s="97" customFormat="1" ht="12.75">
      <c r="A341" s="18"/>
      <c r="B341" s="488">
        <v>18000</v>
      </c>
      <c r="C341" s="107" t="s">
        <v>46</v>
      </c>
      <c r="D341" s="18"/>
      <c r="E341" s="18"/>
      <c r="F341" s="24"/>
      <c r="G341" s="24"/>
      <c r="H341" s="90">
        <v>0</v>
      </c>
      <c r="I341" s="91">
        <v>36.58536585365854</v>
      </c>
      <c r="M341" s="2">
        <v>492</v>
      </c>
    </row>
    <row r="342" spans="8:13" ht="12.75">
      <c r="H342" s="6">
        <v>0</v>
      </c>
      <c r="I342" s="112">
        <v>0</v>
      </c>
      <c r="M342" s="2">
        <v>492</v>
      </c>
    </row>
    <row r="343" spans="8:13" ht="12.75">
      <c r="H343" s="6">
        <v>0</v>
      </c>
      <c r="I343" s="112">
        <v>0</v>
      </c>
      <c r="M343" s="2">
        <v>492</v>
      </c>
    </row>
    <row r="344" spans="8:13" ht="12.75">
      <c r="H344" s="6">
        <v>0</v>
      </c>
      <c r="I344" s="112">
        <v>0</v>
      </c>
      <c r="M344" s="2">
        <v>492</v>
      </c>
    </row>
    <row r="345" spans="1:13" s="206" customFormat="1" ht="13.5" thickBot="1">
      <c r="A345" s="66"/>
      <c r="B345" s="64">
        <v>23084572</v>
      </c>
      <c r="C345" s="76" t="s">
        <v>1169</v>
      </c>
      <c r="D345" s="66"/>
      <c r="E345" s="63"/>
      <c r="F345" s="162"/>
      <c r="G345" s="204"/>
      <c r="H345" s="163"/>
      <c r="I345" s="164"/>
      <c r="J345" s="205"/>
      <c r="K345" s="70"/>
      <c r="L345" s="70"/>
      <c r="M345" s="2">
        <v>492</v>
      </c>
    </row>
    <row r="346" spans="1:13" s="206" customFormat="1" ht="12.75">
      <c r="A346" s="1"/>
      <c r="B346" s="36"/>
      <c r="C346" s="19"/>
      <c r="D346" s="19"/>
      <c r="E346" s="38"/>
      <c r="F346" s="82"/>
      <c r="G346" s="207"/>
      <c r="H346" s="6"/>
      <c r="I346" s="26"/>
      <c r="J346" s="26"/>
      <c r="K346" s="2">
        <v>492</v>
      </c>
      <c r="L346"/>
      <c r="M346" s="2">
        <v>492</v>
      </c>
    </row>
    <row r="347" spans="1:13" s="206" customFormat="1" ht="12.75">
      <c r="A347" s="19"/>
      <c r="B347" s="208" t="s">
        <v>1126</v>
      </c>
      <c r="C347" s="209" t="s">
        <v>1127</v>
      </c>
      <c r="D347" s="209"/>
      <c r="E347" s="209"/>
      <c r="F347" s="210"/>
      <c r="G347" s="211"/>
      <c r="H347" s="212"/>
      <c r="I347" s="213" t="s">
        <v>1128</v>
      </c>
      <c r="J347" s="214"/>
      <c r="K347" s="2">
        <v>492</v>
      </c>
      <c r="L347"/>
      <c r="M347" s="2">
        <v>492</v>
      </c>
    </row>
    <row r="348" spans="1:13" s="97" customFormat="1" ht="12.75">
      <c r="A348" s="215"/>
      <c r="B348" s="216">
        <v>1935325</v>
      </c>
      <c r="C348" s="217" t="s">
        <v>1129</v>
      </c>
      <c r="D348" s="217" t="s">
        <v>1130</v>
      </c>
      <c r="E348" s="217" t="s">
        <v>1164</v>
      </c>
      <c r="F348" s="210"/>
      <c r="G348" s="218"/>
      <c r="H348" s="212">
        <v>-1935325</v>
      </c>
      <c r="I348" s="213">
        <v>3933.587398373984</v>
      </c>
      <c r="J348" s="214"/>
      <c r="K348" s="2">
        <v>492</v>
      </c>
      <c r="L348"/>
      <c r="M348" s="2">
        <v>492</v>
      </c>
    </row>
    <row r="349" spans="1:13" s="227" customFormat="1" ht="12.75">
      <c r="A349" s="219"/>
      <c r="B349" s="220">
        <v>3772468</v>
      </c>
      <c r="C349" s="221" t="s">
        <v>1131</v>
      </c>
      <c r="D349" s="221" t="s">
        <v>1130</v>
      </c>
      <c r="E349" s="221" t="s">
        <v>1164</v>
      </c>
      <c r="F349" s="222"/>
      <c r="G349" s="222"/>
      <c r="H349" s="223">
        <v>-5707793</v>
      </c>
      <c r="I349" s="224">
        <v>7667.617886178862</v>
      </c>
      <c r="J349" s="225"/>
      <c r="K349" s="2">
        <v>492</v>
      </c>
      <c r="L349" s="226"/>
      <c r="M349" s="2">
        <v>492</v>
      </c>
    </row>
    <row r="350" spans="1:13" s="235" customFormat="1" ht="12.75">
      <c r="A350" s="228"/>
      <c r="B350" s="229">
        <v>978117</v>
      </c>
      <c r="C350" s="230" t="s">
        <v>1132</v>
      </c>
      <c r="D350" s="230" t="s">
        <v>1130</v>
      </c>
      <c r="E350" s="230" t="s">
        <v>1164</v>
      </c>
      <c r="F350" s="231"/>
      <c r="G350" s="231"/>
      <c r="H350" s="232">
        <v>-6685910</v>
      </c>
      <c r="I350" s="233">
        <v>1988.0426829268292</v>
      </c>
      <c r="J350" s="234"/>
      <c r="K350" s="2">
        <v>492</v>
      </c>
      <c r="M350" s="2">
        <v>492</v>
      </c>
    </row>
    <row r="351" spans="1:13" s="243" customFormat="1" ht="12.75">
      <c r="A351" s="236"/>
      <c r="B351" s="237">
        <v>331500</v>
      </c>
      <c r="C351" s="238" t="s">
        <v>1133</v>
      </c>
      <c r="D351" s="238" t="s">
        <v>1130</v>
      </c>
      <c r="E351" s="238" t="s">
        <v>1164</v>
      </c>
      <c r="F351" s="239"/>
      <c r="G351" s="239"/>
      <c r="H351" s="240">
        <v>-7017410</v>
      </c>
      <c r="I351" s="241">
        <v>673.780487804878</v>
      </c>
      <c r="J351" s="242"/>
      <c r="K351" s="2">
        <v>492</v>
      </c>
      <c r="M351" s="2">
        <v>492</v>
      </c>
    </row>
    <row r="352" spans="1:13" s="250" customFormat="1" ht="12.75">
      <c r="A352" s="244"/>
      <c r="B352" s="245"/>
      <c r="C352" s="246" t="s">
        <v>1134</v>
      </c>
      <c r="D352" s="246" t="s">
        <v>1130</v>
      </c>
      <c r="E352" s="246" t="s">
        <v>1164</v>
      </c>
      <c r="F352" s="247"/>
      <c r="G352" s="247"/>
      <c r="H352" s="232">
        <v>-7017410</v>
      </c>
      <c r="I352" s="248">
        <v>0</v>
      </c>
      <c r="J352" s="249"/>
      <c r="K352" s="2">
        <v>492</v>
      </c>
      <c r="M352" s="2">
        <v>492</v>
      </c>
    </row>
    <row r="353" spans="1:13" s="258" customFormat="1" ht="12.75">
      <c r="A353" s="251"/>
      <c r="B353" s="252">
        <v>5946571</v>
      </c>
      <c r="C353" s="253" t="s">
        <v>1143</v>
      </c>
      <c r="D353" s="253" t="s">
        <v>1130</v>
      </c>
      <c r="E353" s="253" t="s">
        <v>1164</v>
      </c>
      <c r="F353" s="254"/>
      <c r="G353" s="254"/>
      <c r="H353" s="255">
        <v>-12963981</v>
      </c>
      <c r="I353" s="256">
        <v>12086.526422764227</v>
      </c>
      <c r="J353" s="257"/>
      <c r="K353" s="2">
        <v>492</v>
      </c>
      <c r="M353" s="2">
        <v>492</v>
      </c>
    </row>
    <row r="354" spans="1:13" s="266" customFormat="1" ht="12.75">
      <c r="A354" s="259"/>
      <c r="B354" s="260">
        <v>1202013</v>
      </c>
      <c r="C354" s="261" t="s">
        <v>1135</v>
      </c>
      <c r="D354" s="261" t="s">
        <v>1130</v>
      </c>
      <c r="E354" s="261" t="s">
        <v>1164</v>
      </c>
      <c r="F354" s="262"/>
      <c r="G354" s="262"/>
      <c r="H354" s="263">
        <v>-8219423</v>
      </c>
      <c r="I354" s="264">
        <v>2443.1158536585367</v>
      </c>
      <c r="J354" s="265"/>
      <c r="K354" s="2">
        <v>492</v>
      </c>
      <c r="M354" s="2">
        <v>492</v>
      </c>
    </row>
    <row r="355" spans="1:13" s="274" customFormat="1" ht="12.75">
      <c r="A355" s="267"/>
      <c r="B355" s="268">
        <v>8918578</v>
      </c>
      <c r="C355" s="269" t="s">
        <v>1136</v>
      </c>
      <c r="D355" s="269" t="s">
        <v>1130</v>
      </c>
      <c r="E355" s="269" t="s">
        <v>1164</v>
      </c>
      <c r="F355" s="270"/>
      <c r="G355" s="270"/>
      <c r="H355" s="271">
        <v>-15935988</v>
      </c>
      <c r="I355" s="272">
        <v>18127.191056910568</v>
      </c>
      <c r="J355" s="273"/>
      <c r="K355" s="2">
        <v>492</v>
      </c>
      <c r="M355" s="2">
        <v>492</v>
      </c>
    </row>
    <row r="356" spans="1:13" s="274" customFormat="1" ht="12.75">
      <c r="A356" s="267"/>
      <c r="B356" s="268">
        <v>0</v>
      </c>
      <c r="C356" s="424" t="s">
        <v>1228</v>
      </c>
      <c r="D356" s="470" t="s">
        <v>1130</v>
      </c>
      <c r="E356" s="470" t="s">
        <v>1164</v>
      </c>
      <c r="F356" s="270"/>
      <c r="G356" s="270"/>
      <c r="H356" s="271">
        <v>-12963981</v>
      </c>
      <c r="I356" s="272">
        <v>0</v>
      </c>
      <c r="J356" s="273"/>
      <c r="K356" s="2">
        <v>492</v>
      </c>
      <c r="M356" s="2">
        <v>492</v>
      </c>
    </row>
    <row r="357" spans="1:13" ht="12.75">
      <c r="A357" s="19"/>
      <c r="B357" s="57">
        <v>23084572</v>
      </c>
      <c r="C357" s="275" t="s">
        <v>1137</v>
      </c>
      <c r="D357" s="276"/>
      <c r="E357" s="276"/>
      <c r="F357" s="210"/>
      <c r="G357" s="277"/>
      <c r="H357" s="278"/>
      <c r="I357" s="272">
        <v>47111.37142857143</v>
      </c>
      <c r="J357" s="279"/>
      <c r="K357" s="2">
        <v>492</v>
      </c>
      <c r="M357" s="2">
        <v>490</v>
      </c>
    </row>
    <row r="358" spans="1:13" ht="12.75">
      <c r="A358" s="19"/>
      <c r="B358" s="172"/>
      <c r="C358" s="280"/>
      <c r="D358" s="281"/>
      <c r="E358" s="281"/>
      <c r="F358" s="282"/>
      <c r="G358" s="283"/>
      <c r="H358" s="284"/>
      <c r="I358" s="214"/>
      <c r="J358" s="279"/>
      <c r="K358" s="43"/>
      <c r="M358" s="2"/>
    </row>
    <row r="359" spans="1:13" ht="12.75">
      <c r="A359" s="19"/>
      <c r="B359" s="172"/>
      <c r="C359" s="280"/>
      <c r="D359" s="281"/>
      <c r="E359" s="281"/>
      <c r="F359" s="282"/>
      <c r="G359" s="283"/>
      <c r="H359" s="284"/>
      <c r="I359" s="214"/>
      <c r="J359" s="279"/>
      <c r="K359" s="2"/>
      <c r="M359" s="2"/>
    </row>
    <row r="360" spans="2:13" ht="12.75">
      <c r="B360" s="44"/>
      <c r="F360" s="49"/>
      <c r="G360" s="49"/>
      <c r="H360" s="285"/>
      <c r="I360" s="214"/>
      <c r="K360" s="2"/>
      <c r="M360" s="2"/>
    </row>
    <row r="361" spans="9:13" ht="12.75">
      <c r="I361" s="26"/>
      <c r="M361" s="2"/>
    </row>
    <row r="362" spans="1:13" s="292" customFormat="1" ht="12.75">
      <c r="A362" s="286"/>
      <c r="B362" s="287">
        <v>-14572956</v>
      </c>
      <c r="C362" s="288" t="s">
        <v>1138</v>
      </c>
      <c r="D362" s="288" t="s">
        <v>1139</v>
      </c>
      <c r="E362" s="286"/>
      <c r="F362" s="289"/>
      <c r="G362" s="289"/>
      <c r="H362" s="285">
        <v>14572956</v>
      </c>
      <c r="I362" s="290">
        <v>-29145.912</v>
      </c>
      <c r="J362" s="291"/>
      <c r="K362" s="43"/>
      <c r="M362" s="2">
        <v>500</v>
      </c>
    </row>
    <row r="363" spans="1:13" s="21" customFormat="1" ht="12.75">
      <c r="A363" s="19"/>
      <c r="B363" s="293">
        <v>4632505</v>
      </c>
      <c r="C363" s="286" t="s">
        <v>1138</v>
      </c>
      <c r="D363" s="286" t="s">
        <v>1140</v>
      </c>
      <c r="E363" s="294"/>
      <c r="F363" s="60"/>
      <c r="G363" s="295"/>
      <c r="H363" s="285">
        <v>9940451</v>
      </c>
      <c r="I363" s="290">
        <v>9454.091836734693</v>
      </c>
      <c r="J363" s="296"/>
      <c r="K363" s="43"/>
      <c r="M363" s="2">
        <v>490</v>
      </c>
    </row>
    <row r="364" spans="1:13" s="21" customFormat="1" ht="12.75">
      <c r="A364" s="19"/>
      <c r="B364" s="293">
        <v>1935325</v>
      </c>
      <c r="C364" s="286" t="s">
        <v>1138</v>
      </c>
      <c r="D364" s="286" t="s">
        <v>1201</v>
      </c>
      <c r="E364" s="294"/>
      <c r="F364" s="60"/>
      <c r="G364" s="295"/>
      <c r="H364" s="285"/>
      <c r="I364" s="290"/>
      <c r="J364" s="296"/>
      <c r="K364" s="43"/>
      <c r="M364" s="2"/>
    </row>
    <row r="365" spans="1:13" s="21" customFormat="1" ht="12.75">
      <c r="A365" s="18"/>
      <c r="B365" s="297">
        <v>-8005126</v>
      </c>
      <c r="C365" s="298" t="s">
        <v>1138</v>
      </c>
      <c r="D365" s="298" t="s">
        <v>1166</v>
      </c>
      <c r="E365" s="299"/>
      <c r="F365" s="149"/>
      <c r="G365" s="300"/>
      <c r="H365" s="301">
        <v>0</v>
      </c>
      <c r="I365" s="302">
        <v>-16336.991836734695</v>
      </c>
      <c r="J365" s="303"/>
      <c r="K365" s="304"/>
      <c r="L365" s="304"/>
      <c r="M365" s="2">
        <v>490</v>
      </c>
    </row>
    <row r="366" spans="1:13" s="21" customFormat="1" ht="12.75">
      <c r="A366" s="19"/>
      <c r="B366" s="36"/>
      <c r="C366" s="305"/>
      <c r="D366" s="305"/>
      <c r="E366" s="305"/>
      <c r="F366" s="60"/>
      <c r="G366" s="306"/>
      <c r="H366" s="33"/>
      <c r="I366" s="296"/>
      <c r="J366" s="296"/>
      <c r="K366" s="43"/>
      <c r="M366" s="2"/>
    </row>
    <row r="367" spans="1:13" s="21" customFormat="1" ht="12.75">
      <c r="A367" s="19"/>
      <c r="B367" s="36"/>
      <c r="C367" s="305"/>
      <c r="D367" s="305"/>
      <c r="E367" s="305"/>
      <c r="F367" s="60"/>
      <c r="G367" s="306"/>
      <c r="H367" s="33"/>
      <c r="I367" s="296"/>
      <c r="J367" s="296"/>
      <c r="K367" s="43"/>
      <c r="M367" s="2"/>
    </row>
    <row r="368" spans="2:13" ht="12.75">
      <c r="B368" s="44"/>
      <c r="F368" s="82"/>
      <c r="G368" s="49"/>
      <c r="I368" s="307"/>
      <c r="M368" s="2"/>
    </row>
    <row r="369" spans="1:13" s="313" customFormat="1" ht="12.75">
      <c r="A369" s="308"/>
      <c r="B369" s="309">
        <v>-13675124.100000001</v>
      </c>
      <c r="C369" s="308" t="s">
        <v>1141</v>
      </c>
      <c r="D369" s="308" t="s">
        <v>1139</v>
      </c>
      <c r="E369" s="308"/>
      <c r="F369" s="310"/>
      <c r="G369" s="310"/>
      <c r="H369" s="285">
        <v>13675124.100000001</v>
      </c>
      <c r="I369" s="290">
        <v>-27350.2482</v>
      </c>
      <c r="J369" s="311"/>
      <c r="K369" s="312"/>
      <c r="M369" s="2">
        <v>500</v>
      </c>
    </row>
    <row r="370" spans="1:13" s="313" customFormat="1" ht="12.75">
      <c r="A370" s="308"/>
      <c r="B370" s="309">
        <v>2792616</v>
      </c>
      <c r="C370" s="308" t="s">
        <v>1141</v>
      </c>
      <c r="D370" s="308" t="s">
        <v>1142</v>
      </c>
      <c r="E370" s="308"/>
      <c r="F370" s="310"/>
      <c r="G370" s="310"/>
      <c r="H370" s="285">
        <v>10882508.100000001</v>
      </c>
      <c r="I370" s="290">
        <v>5699.216326530613</v>
      </c>
      <c r="J370" s="311"/>
      <c r="K370" s="312"/>
      <c r="M370" s="2">
        <v>490</v>
      </c>
    </row>
    <row r="371" spans="1:13" s="313" customFormat="1" ht="12.75">
      <c r="A371" s="308"/>
      <c r="B371" s="309">
        <v>3772468</v>
      </c>
      <c r="C371" s="308" t="s">
        <v>1141</v>
      </c>
      <c r="D371" s="308" t="s">
        <v>1165</v>
      </c>
      <c r="E371" s="308"/>
      <c r="F371" s="310"/>
      <c r="G371" s="310"/>
      <c r="H371" s="285"/>
      <c r="I371" s="290"/>
      <c r="J371" s="311"/>
      <c r="K371" s="312"/>
      <c r="M371" s="2"/>
    </row>
    <row r="372" spans="1:13" s="317" customFormat="1" ht="12.75">
      <c r="A372" s="314"/>
      <c r="B372" s="315">
        <v>-7110040.1000000015</v>
      </c>
      <c r="C372" s="314" t="s">
        <v>1141</v>
      </c>
      <c r="D372" s="314" t="s">
        <v>1166</v>
      </c>
      <c r="E372" s="314"/>
      <c r="F372" s="316"/>
      <c r="G372" s="316"/>
      <c r="H372" s="301">
        <v>0</v>
      </c>
      <c r="I372" s="302">
        <v>-14510.28591836735</v>
      </c>
      <c r="J372" s="302"/>
      <c r="M372" s="98">
        <v>490</v>
      </c>
    </row>
    <row r="373" spans="2:13" ht="12.75">
      <c r="B373" s="44"/>
      <c r="F373" s="82"/>
      <c r="G373" s="49"/>
      <c r="I373" s="307"/>
      <c r="M373" s="2"/>
    </row>
    <row r="374" spans="2:13" ht="12.75">
      <c r="B374" s="44"/>
      <c r="F374" s="82"/>
      <c r="G374" s="49"/>
      <c r="I374" s="307"/>
      <c r="M374" s="2"/>
    </row>
    <row r="375" spans="1:13" s="313" customFormat="1" ht="12.75" hidden="1">
      <c r="A375" s="308"/>
      <c r="B375" s="309"/>
      <c r="C375" s="308"/>
      <c r="D375" s="308"/>
      <c r="E375" s="308"/>
      <c r="F375" s="310"/>
      <c r="G375" s="310"/>
      <c r="H375" s="309"/>
      <c r="I375" s="290"/>
      <c r="K375" s="43"/>
      <c r="L375" s="21"/>
      <c r="M375" s="2"/>
    </row>
    <row r="376" spans="1:13" s="313" customFormat="1" ht="12.75" hidden="1">
      <c r="A376" s="308"/>
      <c r="B376" s="309"/>
      <c r="C376" s="308"/>
      <c r="D376" s="308"/>
      <c r="E376" s="308"/>
      <c r="F376" s="310"/>
      <c r="G376" s="310"/>
      <c r="H376" s="309"/>
      <c r="I376" s="290"/>
      <c r="K376" s="43"/>
      <c r="L376" s="21"/>
      <c r="M376" s="2"/>
    </row>
    <row r="377" spans="1:13" ht="12.75" hidden="1">
      <c r="A377" s="19"/>
      <c r="B377" s="9"/>
      <c r="F377" s="49"/>
      <c r="G377" s="49"/>
      <c r="H377" s="309"/>
      <c r="I377" s="26" t="e">
        <v>#DIV/0!</v>
      </c>
      <c r="M377" s="2"/>
    </row>
    <row r="378" spans="1:13" ht="12.75" hidden="1">
      <c r="A378" s="19"/>
      <c r="B378" s="9"/>
      <c r="F378" s="49"/>
      <c r="G378" s="49"/>
      <c r="H378" s="309"/>
      <c r="I378" s="26" t="e">
        <v>#DIV/0!</v>
      </c>
      <c r="M378" s="2"/>
    </row>
    <row r="379" spans="1:13" ht="12.75" hidden="1">
      <c r="A379" s="19"/>
      <c r="B379" s="9"/>
      <c r="F379" s="49"/>
      <c r="G379" s="49"/>
      <c r="H379" s="6">
        <v>0</v>
      </c>
      <c r="I379" s="26" t="e">
        <v>#DIV/0!</v>
      </c>
      <c r="M379" s="2"/>
    </row>
    <row r="380" spans="1:13" ht="12.75" hidden="1">
      <c r="A380" s="19"/>
      <c r="B380" s="9"/>
      <c r="F380" s="49"/>
      <c r="G380" s="49"/>
      <c r="H380" s="6">
        <v>0</v>
      </c>
      <c r="I380" s="26" t="e">
        <v>#DIV/0!</v>
      </c>
      <c r="M380" s="2"/>
    </row>
    <row r="381" spans="1:13" ht="12.75" hidden="1">
      <c r="A381" s="19"/>
      <c r="B381" s="9"/>
      <c r="F381" s="49"/>
      <c r="G381" s="49"/>
      <c r="H381" s="6">
        <v>0</v>
      </c>
      <c r="I381" s="26" t="e">
        <v>#DIV/0!</v>
      </c>
      <c r="M381" s="2"/>
    </row>
    <row r="382" spans="1:13" ht="12.75" hidden="1">
      <c r="A382" s="19"/>
      <c r="B382" s="9"/>
      <c r="F382" s="49"/>
      <c r="G382" s="49"/>
      <c r="H382" s="6">
        <v>0</v>
      </c>
      <c r="I382" s="26" t="e">
        <v>#DIV/0!</v>
      </c>
      <c r="M382" s="2"/>
    </row>
    <row r="383" spans="1:13" ht="12.75" hidden="1">
      <c r="A383" s="19"/>
      <c r="B383" s="9"/>
      <c r="F383" s="49"/>
      <c r="G383" s="49"/>
      <c r="H383" s="6">
        <v>0</v>
      </c>
      <c r="I383" s="26" t="e">
        <v>#DIV/0!</v>
      </c>
      <c r="M383" s="2"/>
    </row>
    <row r="384" spans="1:13" ht="12.75" hidden="1">
      <c r="A384" s="19"/>
      <c r="B384" s="9"/>
      <c r="F384" s="49"/>
      <c r="G384" s="49"/>
      <c r="H384" s="6">
        <v>0</v>
      </c>
      <c r="I384" s="26" t="e">
        <v>#DIV/0!</v>
      </c>
      <c r="M384" s="2"/>
    </row>
    <row r="385" spans="1:13" ht="12.75" hidden="1">
      <c r="A385" s="19"/>
      <c r="B385" s="9"/>
      <c r="F385" s="49"/>
      <c r="G385" s="49"/>
      <c r="H385" s="6">
        <v>0</v>
      </c>
      <c r="I385" s="26" t="e">
        <v>#DIV/0!</v>
      </c>
      <c r="M385" s="2"/>
    </row>
    <row r="386" spans="1:13" ht="12.75" hidden="1">
      <c r="A386" s="19"/>
      <c r="B386" s="9"/>
      <c r="F386" s="49"/>
      <c r="G386" s="49"/>
      <c r="H386" s="6">
        <v>0</v>
      </c>
      <c r="I386" s="26" t="e">
        <v>#DIV/0!</v>
      </c>
      <c r="M386" s="2"/>
    </row>
    <row r="387" spans="1:13" ht="12.75" hidden="1">
      <c r="A387" s="19"/>
      <c r="B387" s="9"/>
      <c r="F387" s="49"/>
      <c r="G387" s="49"/>
      <c r="H387" s="6">
        <v>0</v>
      </c>
      <c r="I387" s="26" t="e">
        <v>#DIV/0!</v>
      </c>
      <c r="M387" s="2"/>
    </row>
    <row r="388" spans="1:13" ht="12.75" hidden="1">
      <c r="A388" s="19"/>
      <c r="B388" s="9"/>
      <c r="F388" s="49"/>
      <c r="G388" s="49"/>
      <c r="H388" s="6">
        <v>0</v>
      </c>
      <c r="I388" s="26" t="e">
        <v>#DIV/0!</v>
      </c>
      <c r="M388" s="2"/>
    </row>
    <row r="389" spans="1:13" ht="12.75" hidden="1">
      <c r="A389" s="19"/>
      <c r="B389" s="9"/>
      <c r="F389" s="49"/>
      <c r="G389" s="49"/>
      <c r="H389" s="6">
        <v>0</v>
      </c>
      <c r="I389" s="26" t="e">
        <v>#DIV/0!</v>
      </c>
      <c r="M389" s="2"/>
    </row>
    <row r="390" spans="1:13" ht="12.75" hidden="1">
      <c r="A390" s="19"/>
      <c r="B390" s="9"/>
      <c r="F390" s="49"/>
      <c r="G390" s="49"/>
      <c r="H390" s="6">
        <v>0</v>
      </c>
      <c r="I390" s="26" t="e">
        <v>#DIV/0!</v>
      </c>
      <c r="M390" s="2"/>
    </row>
    <row r="391" spans="1:13" ht="12.75" hidden="1">
      <c r="A391" s="19"/>
      <c r="F391" s="49"/>
      <c r="G391" s="49"/>
      <c r="H391" s="6">
        <v>0</v>
      </c>
      <c r="I391" s="26" t="e">
        <v>#DIV/0!</v>
      </c>
      <c r="M391" s="2"/>
    </row>
    <row r="392" spans="1:13" ht="12.75" hidden="1">
      <c r="A392" s="19"/>
      <c r="B392" s="8"/>
      <c r="F392" s="49"/>
      <c r="G392" s="49"/>
      <c r="H392" s="6">
        <v>0</v>
      </c>
      <c r="I392" s="26" t="e">
        <v>#DIV/0!</v>
      </c>
      <c r="M392" s="2"/>
    </row>
    <row r="393" spans="1:13" ht="12.75" hidden="1">
      <c r="A393" s="19"/>
      <c r="F393" s="49"/>
      <c r="G393" s="49"/>
      <c r="H393" s="6">
        <v>0</v>
      </c>
      <c r="I393" s="26" t="e">
        <v>#DIV/0!</v>
      </c>
      <c r="M393" s="2"/>
    </row>
    <row r="394" spans="1:13" ht="12.75" hidden="1">
      <c r="A394" s="19"/>
      <c r="F394" s="49"/>
      <c r="G394" s="49"/>
      <c r="H394" s="6">
        <v>0</v>
      </c>
      <c r="I394" s="26" t="e">
        <v>#DIV/0!</v>
      </c>
      <c r="M394" s="2"/>
    </row>
    <row r="395" spans="1:13" ht="12.75" hidden="1">
      <c r="A395" s="19"/>
      <c r="F395" s="49"/>
      <c r="G395" s="49"/>
      <c r="H395" s="6">
        <v>0</v>
      </c>
      <c r="I395" s="26" t="e">
        <v>#DIV/0!</v>
      </c>
      <c r="M395" s="2"/>
    </row>
    <row r="396" spans="1:13" ht="12.75" hidden="1">
      <c r="A396" s="19"/>
      <c r="F396" s="49"/>
      <c r="G396" s="49"/>
      <c r="H396" s="6">
        <v>0</v>
      </c>
      <c r="I396" s="26" t="e">
        <v>#DIV/0!</v>
      </c>
      <c r="M396" s="2"/>
    </row>
    <row r="397" spans="1:13" ht="12.75" hidden="1">
      <c r="A397" s="19"/>
      <c r="F397" s="49"/>
      <c r="G397" s="49"/>
      <c r="H397" s="6">
        <v>0</v>
      </c>
      <c r="I397" s="26" t="e">
        <v>#DIV/0!</v>
      </c>
      <c r="M397" s="2"/>
    </row>
    <row r="398" spans="1:13" ht="12.75" hidden="1">
      <c r="A398" s="19"/>
      <c r="F398" s="49"/>
      <c r="G398" s="49"/>
      <c r="H398" s="6">
        <v>0</v>
      </c>
      <c r="I398" s="26" t="e">
        <v>#DIV/0!</v>
      </c>
      <c r="M398" s="2"/>
    </row>
    <row r="399" spans="1:13" ht="12.75" hidden="1">
      <c r="A399" s="19"/>
      <c r="F399" s="49"/>
      <c r="G399" s="49"/>
      <c r="H399" s="6">
        <v>0</v>
      </c>
      <c r="I399" s="26" t="e">
        <v>#DIV/0!</v>
      </c>
      <c r="M399" s="2"/>
    </row>
    <row r="400" spans="1:13" ht="12.75" hidden="1">
      <c r="A400" s="19"/>
      <c r="F400" s="49"/>
      <c r="G400" s="49"/>
      <c r="H400" s="6">
        <v>0</v>
      </c>
      <c r="I400" s="26" t="e">
        <v>#DIV/0!</v>
      </c>
      <c r="M400" s="2"/>
    </row>
    <row r="401" spans="1:13" ht="12.75" hidden="1">
      <c r="A401" s="19"/>
      <c r="F401" s="49"/>
      <c r="G401" s="49"/>
      <c r="H401" s="6">
        <v>0</v>
      </c>
      <c r="I401" s="26" t="e">
        <v>#DIV/0!</v>
      </c>
      <c r="M401" s="2"/>
    </row>
    <row r="402" spans="1:13" ht="12.75" hidden="1">
      <c r="A402" s="19"/>
      <c r="F402" s="49"/>
      <c r="G402" s="49"/>
      <c r="H402" s="6">
        <v>0</v>
      </c>
      <c r="I402" s="26" t="e">
        <v>#DIV/0!</v>
      </c>
      <c r="M402" s="2"/>
    </row>
    <row r="403" spans="1:13" ht="12.75" hidden="1">
      <c r="A403" s="19"/>
      <c r="F403" s="49"/>
      <c r="G403" s="49"/>
      <c r="H403" s="6">
        <v>0</v>
      </c>
      <c r="I403" s="26" t="e">
        <v>#DIV/0!</v>
      </c>
      <c r="M403" s="2"/>
    </row>
    <row r="404" spans="1:13" ht="12.75" hidden="1">
      <c r="A404" s="19"/>
      <c r="F404" s="49"/>
      <c r="G404" s="49"/>
      <c r="H404" s="6">
        <v>0</v>
      </c>
      <c r="I404" s="26" t="e">
        <v>#DIV/0!</v>
      </c>
      <c r="M404" s="2"/>
    </row>
    <row r="405" spans="1:13" ht="12.75" hidden="1">
      <c r="A405" s="19"/>
      <c r="F405" s="49"/>
      <c r="G405" s="49"/>
      <c r="H405" s="6">
        <v>0</v>
      </c>
      <c r="I405" s="26" t="e">
        <v>#DIV/0!</v>
      </c>
      <c r="M405" s="2"/>
    </row>
    <row r="406" spans="1:13" ht="12.75" hidden="1">
      <c r="A406" s="19"/>
      <c r="F406" s="49"/>
      <c r="G406" s="49"/>
      <c r="H406" s="6">
        <v>0</v>
      </c>
      <c r="I406" s="26" t="e">
        <v>#DIV/0!</v>
      </c>
      <c r="M406" s="2"/>
    </row>
    <row r="407" spans="1:13" ht="12.75" hidden="1">
      <c r="A407" s="19"/>
      <c r="F407" s="49"/>
      <c r="G407" s="49"/>
      <c r="H407" s="6">
        <v>0</v>
      </c>
      <c r="I407" s="26" t="e">
        <v>#DIV/0!</v>
      </c>
      <c r="M407" s="2"/>
    </row>
    <row r="408" spans="1:13" ht="12.75" hidden="1">
      <c r="A408" s="19"/>
      <c r="F408" s="49"/>
      <c r="G408" s="49"/>
      <c r="H408" s="6">
        <v>0</v>
      </c>
      <c r="I408" s="26" t="e">
        <v>#DIV/0!</v>
      </c>
      <c r="M408" s="2"/>
    </row>
    <row r="409" spans="1:13" ht="12.75" hidden="1">
      <c r="A409" s="19"/>
      <c r="F409" s="49"/>
      <c r="G409" s="49"/>
      <c r="H409" s="6">
        <v>0</v>
      </c>
      <c r="I409" s="26" t="e">
        <v>#DIV/0!</v>
      </c>
      <c r="M409" s="2"/>
    </row>
    <row r="410" spans="1:13" ht="12.75" hidden="1">
      <c r="A410" s="19"/>
      <c r="F410" s="49"/>
      <c r="G410" s="49"/>
      <c r="H410" s="6">
        <v>0</v>
      </c>
      <c r="I410" s="26" t="e">
        <v>#DIV/0!</v>
      </c>
      <c r="M410" s="2"/>
    </row>
    <row r="411" spans="1:13" ht="12.75" hidden="1">
      <c r="A411" s="19"/>
      <c r="F411" s="49"/>
      <c r="G411" s="49"/>
      <c r="H411" s="6">
        <v>0</v>
      </c>
      <c r="I411" s="26" t="e">
        <v>#DIV/0!</v>
      </c>
      <c r="M411" s="2"/>
    </row>
    <row r="412" spans="1:13" ht="12.75" hidden="1">
      <c r="A412" s="19"/>
      <c r="F412" s="49"/>
      <c r="G412" s="49"/>
      <c r="H412" s="6">
        <v>0</v>
      </c>
      <c r="I412" s="26" t="e">
        <v>#DIV/0!</v>
      </c>
      <c r="M412" s="2"/>
    </row>
    <row r="413" spans="1:13" ht="12.75" hidden="1">
      <c r="A413" s="19"/>
      <c r="F413" s="49"/>
      <c r="G413" s="49"/>
      <c r="H413" s="6">
        <v>0</v>
      </c>
      <c r="I413" s="26" t="e">
        <v>#DIV/0!</v>
      </c>
      <c r="M413" s="2"/>
    </row>
    <row r="414" spans="1:13" ht="12.75" hidden="1">
      <c r="A414" s="19"/>
      <c r="F414" s="49"/>
      <c r="G414" s="49"/>
      <c r="H414" s="6">
        <v>0</v>
      </c>
      <c r="I414" s="26" t="e">
        <v>#DIV/0!</v>
      </c>
      <c r="M414" s="2"/>
    </row>
    <row r="415" spans="1:13" ht="12.75" hidden="1">
      <c r="A415" s="19"/>
      <c r="F415" s="49"/>
      <c r="G415" s="49"/>
      <c r="H415" s="6">
        <v>0</v>
      </c>
      <c r="I415" s="26" t="e">
        <v>#DIV/0!</v>
      </c>
      <c r="M415" s="2"/>
    </row>
    <row r="416" spans="1:13" ht="12.75" hidden="1">
      <c r="A416" s="19"/>
      <c r="F416" s="49"/>
      <c r="G416" s="49"/>
      <c r="H416" s="6">
        <v>0</v>
      </c>
      <c r="I416" s="26" t="e">
        <v>#DIV/0!</v>
      </c>
      <c r="M416" s="2"/>
    </row>
    <row r="417" spans="1:13" ht="12.75" hidden="1">
      <c r="A417" s="19"/>
      <c r="F417" s="49"/>
      <c r="G417" s="49"/>
      <c r="H417" s="6">
        <v>0</v>
      </c>
      <c r="I417" s="26" t="e">
        <v>#DIV/0!</v>
      </c>
      <c r="M417" s="2"/>
    </row>
    <row r="418" spans="1:13" ht="12.75" hidden="1">
      <c r="A418" s="19"/>
      <c r="F418" s="49"/>
      <c r="G418" s="49"/>
      <c r="H418" s="6">
        <v>0</v>
      </c>
      <c r="I418" s="26" t="e">
        <v>#DIV/0!</v>
      </c>
      <c r="M418" s="2"/>
    </row>
    <row r="419" spans="1:13" ht="12.75" hidden="1">
      <c r="A419" s="19"/>
      <c r="F419" s="49"/>
      <c r="G419" s="49"/>
      <c r="H419" s="6">
        <v>0</v>
      </c>
      <c r="I419" s="26" t="e">
        <v>#DIV/0!</v>
      </c>
      <c r="M419" s="2"/>
    </row>
    <row r="420" spans="1:13" ht="12.75" hidden="1">
      <c r="A420" s="19"/>
      <c r="F420" s="49"/>
      <c r="G420" s="49"/>
      <c r="H420" s="6">
        <v>0</v>
      </c>
      <c r="I420" s="26" t="e">
        <v>#DIV/0!</v>
      </c>
      <c r="M420" s="2"/>
    </row>
    <row r="421" spans="1:13" ht="12.75" hidden="1">
      <c r="A421" s="19"/>
      <c r="F421" s="49"/>
      <c r="G421" s="49"/>
      <c r="H421" s="6">
        <v>0</v>
      </c>
      <c r="I421" s="26" t="e">
        <v>#DIV/0!</v>
      </c>
      <c r="M421" s="2"/>
    </row>
    <row r="422" spans="1:13" ht="12.75" hidden="1">
      <c r="A422" s="19"/>
      <c r="F422" s="49"/>
      <c r="G422" s="49"/>
      <c r="H422" s="6">
        <v>0</v>
      </c>
      <c r="I422" s="26" t="e">
        <v>#DIV/0!</v>
      </c>
      <c r="M422" s="2"/>
    </row>
    <row r="423" spans="1:13" ht="12.75" hidden="1">
      <c r="A423" s="19"/>
      <c r="F423" s="49"/>
      <c r="G423" s="49"/>
      <c r="H423" s="6">
        <v>0</v>
      </c>
      <c r="I423" s="26" t="e">
        <v>#DIV/0!</v>
      </c>
      <c r="M423" s="2"/>
    </row>
    <row r="424" spans="1:13" ht="12.75" hidden="1">
      <c r="A424" s="19"/>
      <c r="F424" s="49"/>
      <c r="G424" s="49"/>
      <c r="H424" s="6">
        <v>0</v>
      </c>
      <c r="I424" s="26" t="e">
        <v>#DIV/0!</v>
      </c>
      <c r="M424" s="2"/>
    </row>
    <row r="425" spans="1:13" ht="12.75" hidden="1">
      <c r="A425" s="19"/>
      <c r="F425" s="49"/>
      <c r="G425" s="49"/>
      <c r="H425" s="6">
        <v>0</v>
      </c>
      <c r="I425" s="26" t="e">
        <v>#DIV/0!</v>
      </c>
      <c r="M425" s="2"/>
    </row>
    <row r="426" spans="1:13" ht="12.75" hidden="1">
      <c r="A426" s="19"/>
      <c r="F426" s="49"/>
      <c r="G426" s="49"/>
      <c r="H426" s="6">
        <v>0</v>
      </c>
      <c r="I426" s="26" t="e">
        <v>#DIV/0!</v>
      </c>
      <c r="M426" s="2"/>
    </row>
    <row r="427" spans="1:13" ht="12.75" hidden="1">
      <c r="A427" s="19"/>
      <c r="F427" s="49"/>
      <c r="G427" s="49"/>
      <c r="H427" s="6">
        <v>0</v>
      </c>
      <c r="I427" s="26" t="e">
        <v>#DIV/0!</v>
      </c>
      <c r="M427" s="2"/>
    </row>
    <row r="428" spans="1:13" ht="12.75" hidden="1">
      <c r="A428" s="19"/>
      <c r="F428" s="49"/>
      <c r="G428" s="49"/>
      <c r="H428" s="6">
        <v>0</v>
      </c>
      <c r="I428" s="26" t="e">
        <v>#DIV/0!</v>
      </c>
      <c r="M428" s="2"/>
    </row>
    <row r="429" spans="1:13" ht="12.75" hidden="1">
      <c r="A429" s="19"/>
      <c r="F429" s="49"/>
      <c r="G429" s="49"/>
      <c r="H429" s="6">
        <v>0</v>
      </c>
      <c r="I429" s="26" t="e">
        <v>#DIV/0!</v>
      </c>
      <c r="M429" s="2"/>
    </row>
    <row r="430" spans="1:13" ht="12.75" hidden="1">
      <c r="A430" s="19"/>
      <c r="F430" s="49"/>
      <c r="G430" s="49"/>
      <c r="H430" s="6">
        <v>0</v>
      </c>
      <c r="I430" s="26" t="e">
        <v>#DIV/0!</v>
      </c>
      <c r="M430" s="2"/>
    </row>
    <row r="431" spans="1:13" ht="12.75" hidden="1">
      <c r="A431" s="19"/>
      <c r="F431" s="49"/>
      <c r="G431" s="49"/>
      <c r="H431" s="6">
        <v>0</v>
      </c>
      <c r="I431" s="26" t="e">
        <v>#DIV/0!</v>
      </c>
      <c r="M431" s="2"/>
    </row>
    <row r="432" spans="1:13" ht="12.75" hidden="1">
      <c r="A432" s="19"/>
      <c r="F432" s="49"/>
      <c r="G432" s="49"/>
      <c r="H432" s="6">
        <v>0</v>
      </c>
      <c r="I432" s="26" t="e">
        <v>#DIV/0!</v>
      </c>
      <c r="M432" s="2"/>
    </row>
    <row r="433" spans="1:13" ht="12.75" hidden="1">
      <c r="A433" s="19"/>
      <c r="F433" s="49"/>
      <c r="G433" s="49"/>
      <c r="H433" s="6">
        <v>0</v>
      </c>
      <c r="I433" s="26" t="e">
        <v>#DIV/0!</v>
      </c>
      <c r="M433" s="2"/>
    </row>
    <row r="434" spans="1:13" ht="12.75" hidden="1">
      <c r="A434" s="19"/>
      <c r="F434" s="49"/>
      <c r="G434" s="49"/>
      <c r="H434" s="6">
        <v>0</v>
      </c>
      <c r="I434" s="26" t="e">
        <v>#DIV/0!</v>
      </c>
      <c r="M434" s="2"/>
    </row>
    <row r="435" spans="1:13" ht="12.75" hidden="1">
      <c r="A435" s="19"/>
      <c r="F435" s="49"/>
      <c r="G435" s="49"/>
      <c r="H435" s="6">
        <v>0</v>
      </c>
      <c r="I435" s="26" t="e">
        <v>#DIV/0!</v>
      </c>
      <c r="M435" s="2"/>
    </row>
    <row r="436" spans="1:13" ht="12.75" hidden="1">
      <c r="A436" s="19"/>
      <c r="F436" s="49"/>
      <c r="G436" s="49"/>
      <c r="H436" s="6">
        <v>0</v>
      </c>
      <c r="I436" s="26" t="e">
        <v>#DIV/0!</v>
      </c>
      <c r="M436" s="2"/>
    </row>
    <row r="437" spans="1:13" ht="12.75" hidden="1">
      <c r="A437" s="19"/>
      <c r="F437" s="49"/>
      <c r="G437" s="49"/>
      <c r="H437" s="6">
        <v>0</v>
      </c>
      <c r="I437" s="26" t="e">
        <v>#DIV/0!</v>
      </c>
      <c r="M437" s="2"/>
    </row>
    <row r="438" spans="1:13" ht="12.75" hidden="1">
      <c r="A438" s="19"/>
      <c r="F438" s="49"/>
      <c r="G438" s="49"/>
      <c r="H438" s="6">
        <v>0</v>
      </c>
      <c r="I438" s="26" t="e">
        <v>#DIV/0!</v>
      </c>
      <c r="M438" s="2"/>
    </row>
    <row r="439" spans="1:13" ht="12.75" hidden="1">
      <c r="A439" s="19"/>
      <c r="F439" s="49"/>
      <c r="G439" s="49"/>
      <c r="H439" s="6">
        <v>0</v>
      </c>
      <c r="I439" s="26" t="e">
        <v>#DIV/0!</v>
      </c>
      <c r="M439" s="2"/>
    </row>
    <row r="440" spans="1:13" ht="12.75" hidden="1">
      <c r="A440" s="19"/>
      <c r="F440" s="49"/>
      <c r="G440" s="49"/>
      <c r="H440" s="6">
        <v>0</v>
      </c>
      <c r="I440" s="26" t="e">
        <v>#DIV/0!</v>
      </c>
      <c r="M440" s="2"/>
    </row>
    <row r="441" spans="1:13" ht="12.75" hidden="1">
      <c r="A441" s="19"/>
      <c r="F441" s="49"/>
      <c r="G441" s="49"/>
      <c r="H441" s="6">
        <v>0</v>
      </c>
      <c r="I441" s="26" t="e">
        <v>#DIV/0!</v>
      </c>
      <c r="M441" s="2"/>
    </row>
    <row r="442" spans="1:13" ht="12.75" hidden="1">
      <c r="A442" s="19"/>
      <c r="F442" s="49"/>
      <c r="G442" s="49"/>
      <c r="H442" s="6">
        <v>0</v>
      </c>
      <c r="I442" s="26" t="e">
        <v>#DIV/0!</v>
      </c>
      <c r="M442" s="2"/>
    </row>
    <row r="443" spans="1:13" ht="12.75" hidden="1">
      <c r="A443" s="19"/>
      <c r="F443" s="49"/>
      <c r="G443" s="49"/>
      <c r="H443" s="6">
        <v>0</v>
      </c>
      <c r="I443" s="26" t="e">
        <v>#DIV/0!</v>
      </c>
      <c r="M443" s="2"/>
    </row>
    <row r="444" spans="1:13" ht="12.75" hidden="1">
      <c r="A444" s="19"/>
      <c r="F444" s="49"/>
      <c r="G444" s="49"/>
      <c r="H444" s="6">
        <v>0</v>
      </c>
      <c r="I444" s="26" t="e">
        <v>#DIV/0!</v>
      </c>
      <c r="M444" s="2"/>
    </row>
    <row r="445" spans="1:13" ht="12.75" hidden="1">
      <c r="A445" s="19"/>
      <c r="F445" s="49"/>
      <c r="G445" s="49"/>
      <c r="H445" s="6">
        <v>0</v>
      </c>
      <c r="I445" s="26" t="e">
        <v>#DIV/0!</v>
      </c>
      <c r="M445" s="2"/>
    </row>
    <row r="446" spans="1:13" ht="12.75" hidden="1">
      <c r="A446" s="19"/>
      <c r="F446" s="49"/>
      <c r="G446" s="49"/>
      <c r="H446" s="6">
        <v>0</v>
      </c>
      <c r="I446" s="26" t="e">
        <v>#DIV/0!</v>
      </c>
      <c r="M446" s="2"/>
    </row>
    <row r="447" spans="1:13" ht="12.75" hidden="1">
      <c r="A447" s="19"/>
      <c r="F447" s="49"/>
      <c r="G447" s="49"/>
      <c r="H447" s="6">
        <v>0</v>
      </c>
      <c r="I447" s="26" t="e">
        <v>#DIV/0!</v>
      </c>
      <c r="M447" s="2"/>
    </row>
    <row r="448" spans="1:13" ht="12.75" hidden="1">
      <c r="A448" s="19"/>
      <c r="F448" s="49"/>
      <c r="G448" s="49"/>
      <c r="H448" s="6">
        <v>0</v>
      </c>
      <c r="I448" s="26" t="e">
        <v>#DIV/0!</v>
      </c>
      <c r="M448" s="2"/>
    </row>
    <row r="449" spans="1:13" ht="12.75" hidden="1">
      <c r="A449" s="19"/>
      <c r="F449" s="49"/>
      <c r="G449" s="49"/>
      <c r="H449" s="6">
        <v>0</v>
      </c>
      <c r="I449" s="26" t="e">
        <v>#DIV/0!</v>
      </c>
      <c r="M449" s="2"/>
    </row>
    <row r="450" spans="1:13" ht="12.75" hidden="1">
      <c r="A450" s="19"/>
      <c r="F450" s="49"/>
      <c r="G450" s="49"/>
      <c r="H450" s="6">
        <v>0</v>
      </c>
      <c r="I450" s="26" t="e">
        <v>#DIV/0!</v>
      </c>
      <c r="M450" s="2"/>
    </row>
    <row r="451" spans="1:13" ht="12.75" hidden="1">
      <c r="A451" s="19"/>
      <c r="F451" s="49"/>
      <c r="G451" s="49"/>
      <c r="H451" s="6">
        <v>0</v>
      </c>
      <c r="I451" s="26" t="e">
        <v>#DIV/0!</v>
      </c>
      <c r="M451" s="2"/>
    </row>
    <row r="452" spans="1:13" ht="12.75" hidden="1">
      <c r="A452" s="19"/>
      <c r="F452" s="49"/>
      <c r="G452" s="49"/>
      <c r="H452" s="6">
        <v>0</v>
      </c>
      <c r="I452" s="26" t="e">
        <v>#DIV/0!</v>
      </c>
      <c r="M452" s="2"/>
    </row>
    <row r="453" spans="1:13" ht="12.75" hidden="1">
      <c r="A453" s="19"/>
      <c r="F453" s="49"/>
      <c r="G453" s="49"/>
      <c r="H453" s="6">
        <v>0</v>
      </c>
      <c r="I453" s="26" t="e">
        <v>#DIV/0!</v>
      </c>
      <c r="M453" s="2"/>
    </row>
    <row r="454" spans="1:13" ht="12.75" hidden="1">
      <c r="A454" s="19"/>
      <c r="F454" s="49"/>
      <c r="G454" s="49"/>
      <c r="H454" s="6">
        <v>0</v>
      </c>
      <c r="I454" s="26" t="e">
        <v>#DIV/0!</v>
      </c>
      <c r="M454" s="2"/>
    </row>
    <row r="455" spans="1:13" ht="12.75" hidden="1">
      <c r="A455" s="19"/>
      <c r="F455" s="49"/>
      <c r="G455" s="49"/>
      <c r="H455" s="6">
        <v>0</v>
      </c>
      <c r="I455" s="26" t="e">
        <v>#DIV/0!</v>
      </c>
      <c r="M455" s="2"/>
    </row>
    <row r="456" spans="1:13" ht="12.75" hidden="1">
      <c r="A456" s="19"/>
      <c r="F456" s="49"/>
      <c r="G456" s="49"/>
      <c r="H456" s="6">
        <v>0</v>
      </c>
      <c r="I456" s="26" t="e">
        <v>#DIV/0!</v>
      </c>
      <c r="M456" s="2"/>
    </row>
    <row r="457" spans="1:13" ht="12.75" hidden="1">
      <c r="A457" s="19"/>
      <c r="F457" s="49"/>
      <c r="G457" s="49"/>
      <c r="H457" s="6">
        <v>0</v>
      </c>
      <c r="I457" s="26" t="e">
        <v>#DIV/0!</v>
      </c>
      <c r="M457" s="2"/>
    </row>
    <row r="458" spans="1:13" ht="12.75" hidden="1">
      <c r="A458" s="19"/>
      <c r="F458" s="49"/>
      <c r="G458" s="49"/>
      <c r="H458" s="6">
        <v>0</v>
      </c>
      <c r="I458" s="26" t="e">
        <v>#DIV/0!</v>
      </c>
      <c r="M458" s="2"/>
    </row>
    <row r="459" spans="1:13" ht="12.75" hidden="1">
      <c r="A459" s="19"/>
      <c r="F459" s="49"/>
      <c r="G459" s="49"/>
      <c r="H459" s="6">
        <v>0</v>
      </c>
      <c r="I459" s="26" t="e">
        <v>#DIV/0!</v>
      </c>
      <c r="M459" s="2"/>
    </row>
    <row r="460" spans="1:13" ht="12.75" hidden="1">
      <c r="A460" s="19"/>
      <c r="F460" s="49"/>
      <c r="G460" s="49"/>
      <c r="H460" s="6">
        <v>0</v>
      </c>
      <c r="I460" s="26" t="e">
        <v>#DIV/0!</v>
      </c>
      <c r="M460" s="2"/>
    </row>
    <row r="461" spans="1:13" ht="12.75" hidden="1">
      <c r="A461" s="19"/>
      <c r="F461" s="49"/>
      <c r="G461" s="49"/>
      <c r="H461" s="6">
        <v>0</v>
      </c>
      <c r="I461" s="26" t="e">
        <v>#DIV/0!</v>
      </c>
      <c r="M461" s="2"/>
    </row>
    <row r="462" spans="1:13" ht="12.75" hidden="1">
      <c r="A462" s="19"/>
      <c r="F462" s="49"/>
      <c r="G462" s="49"/>
      <c r="H462" s="6">
        <v>0</v>
      </c>
      <c r="I462" s="26" t="e">
        <v>#DIV/0!</v>
      </c>
      <c r="M462" s="2"/>
    </row>
    <row r="463" spans="1:13" ht="12.75" hidden="1">
      <c r="A463" s="19"/>
      <c r="F463" s="49"/>
      <c r="G463" s="49"/>
      <c r="H463" s="6">
        <v>0</v>
      </c>
      <c r="I463" s="26" t="e">
        <v>#DIV/0!</v>
      </c>
      <c r="M463" s="2"/>
    </row>
    <row r="464" spans="1:13" ht="12.75" hidden="1">
      <c r="A464" s="19"/>
      <c r="F464" s="49"/>
      <c r="G464" s="49"/>
      <c r="H464" s="6">
        <v>0</v>
      </c>
      <c r="I464" s="26" t="e">
        <v>#DIV/0!</v>
      </c>
      <c r="M464" s="2"/>
    </row>
    <row r="465" spans="1:13" ht="12.75" hidden="1">
      <c r="A465" s="19"/>
      <c r="F465" s="49"/>
      <c r="G465" s="49"/>
      <c r="H465" s="6">
        <v>0</v>
      </c>
      <c r="I465" s="26" t="e">
        <v>#DIV/0!</v>
      </c>
      <c r="M465" s="2"/>
    </row>
    <row r="466" spans="1:13" ht="12.75" hidden="1">
      <c r="A466" s="19"/>
      <c r="F466" s="49"/>
      <c r="G466" s="49"/>
      <c r="H466" s="6">
        <v>0</v>
      </c>
      <c r="I466" s="26" t="e">
        <v>#DIV/0!</v>
      </c>
      <c r="M466" s="2"/>
    </row>
    <row r="467" spans="1:13" ht="12.75" hidden="1">
      <c r="A467" s="19"/>
      <c r="F467" s="49"/>
      <c r="G467" s="49"/>
      <c r="H467" s="6">
        <v>0</v>
      </c>
      <c r="I467" s="26" t="e">
        <v>#DIV/0!</v>
      </c>
      <c r="M467" s="2"/>
    </row>
    <row r="468" spans="1:13" ht="12.75" hidden="1">
      <c r="A468" s="19"/>
      <c r="F468" s="49"/>
      <c r="G468" s="49"/>
      <c r="H468" s="6">
        <v>0</v>
      </c>
      <c r="I468" s="26" t="e">
        <v>#DIV/0!</v>
      </c>
      <c r="M468" s="2"/>
    </row>
    <row r="469" spans="1:13" ht="12.75" hidden="1">
      <c r="A469" s="19"/>
      <c r="F469" s="49"/>
      <c r="G469" s="49"/>
      <c r="H469" s="6">
        <v>0</v>
      </c>
      <c r="I469" s="26" t="e">
        <v>#DIV/0!</v>
      </c>
      <c r="M469" s="2"/>
    </row>
    <row r="470" spans="1:13" ht="12.75" hidden="1">
      <c r="A470" s="19"/>
      <c r="F470" s="49"/>
      <c r="G470" s="49"/>
      <c r="H470" s="6">
        <v>0</v>
      </c>
      <c r="I470" s="26" t="e">
        <v>#DIV/0!</v>
      </c>
      <c r="M470" s="2"/>
    </row>
    <row r="471" spans="1:13" ht="12.75" hidden="1">
      <c r="A471" s="19"/>
      <c r="F471" s="49"/>
      <c r="G471" s="49"/>
      <c r="H471" s="6">
        <v>0</v>
      </c>
      <c r="I471" s="26" t="e">
        <v>#DIV/0!</v>
      </c>
      <c r="M471" s="2"/>
    </row>
    <row r="472" spans="1:13" ht="12.75" hidden="1">
      <c r="A472" s="19"/>
      <c r="F472" s="49"/>
      <c r="G472" s="49"/>
      <c r="H472" s="6">
        <v>0</v>
      </c>
      <c r="I472" s="26" t="e">
        <v>#DIV/0!</v>
      </c>
      <c r="M472" s="2"/>
    </row>
    <row r="473" spans="1:13" ht="12.75" hidden="1">
      <c r="A473" s="19"/>
      <c r="F473" s="49"/>
      <c r="G473" s="49"/>
      <c r="H473" s="6">
        <v>0</v>
      </c>
      <c r="I473" s="26" t="e">
        <v>#DIV/0!</v>
      </c>
      <c r="M473" s="2"/>
    </row>
    <row r="474" spans="1:13" ht="12.75" hidden="1">
      <c r="A474" s="19"/>
      <c r="F474" s="49"/>
      <c r="G474" s="49"/>
      <c r="H474" s="6">
        <v>0</v>
      </c>
      <c r="I474" s="26" t="e">
        <v>#DIV/0!</v>
      </c>
      <c r="M474" s="2"/>
    </row>
    <row r="475" spans="1:13" ht="12.75" hidden="1">
      <c r="A475" s="19"/>
      <c r="F475" s="49"/>
      <c r="G475" s="49"/>
      <c r="H475" s="6">
        <v>0</v>
      </c>
      <c r="I475" s="26" t="e">
        <v>#DIV/0!</v>
      </c>
      <c r="M475" s="2"/>
    </row>
    <row r="476" spans="1:13" ht="12.75" hidden="1">
      <c r="A476" s="19"/>
      <c r="F476" s="49"/>
      <c r="G476" s="49"/>
      <c r="H476" s="6">
        <v>0</v>
      </c>
      <c r="I476" s="26" t="e">
        <v>#DIV/0!</v>
      </c>
      <c r="M476" s="2"/>
    </row>
    <row r="477" spans="1:13" ht="12.75" hidden="1">
      <c r="A477" s="19"/>
      <c r="F477" s="49"/>
      <c r="G477" s="49"/>
      <c r="H477" s="6">
        <v>0</v>
      </c>
      <c r="I477" s="26" t="e">
        <v>#DIV/0!</v>
      </c>
      <c r="M477" s="2"/>
    </row>
    <row r="478" spans="1:13" ht="12.75" hidden="1">
      <c r="A478" s="19"/>
      <c r="F478" s="49"/>
      <c r="G478" s="49"/>
      <c r="H478" s="6">
        <v>0</v>
      </c>
      <c r="I478" s="26" t="e">
        <v>#DIV/0!</v>
      </c>
      <c r="M478" s="2"/>
    </row>
    <row r="479" spans="1:13" ht="12.75" hidden="1">
      <c r="A479" s="19"/>
      <c r="F479" s="49"/>
      <c r="G479" s="49"/>
      <c r="H479" s="6">
        <v>0</v>
      </c>
      <c r="I479" s="26" t="e">
        <v>#DIV/0!</v>
      </c>
      <c r="M479" s="2"/>
    </row>
    <row r="480" spans="1:13" ht="12.75" hidden="1">
      <c r="A480" s="19"/>
      <c r="F480" s="49"/>
      <c r="G480" s="49"/>
      <c r="H480" s="6">
        <v>0</v>
      </c>
      <c r="I480" s="26" t="e">
        <v>#DIV/0!</v>
      </c>
      <c r="M480" s="2"/>
    </row>
    <row r="481" spans="1:13" ht="12.75" hidden="1">
      <c r="A481" s="19"/>
      <c r="F481" s="49"/>
      <c r="G481" s="49"/>
      <c r="H481" s="6">
        <v>0</v>
      </c>
      <c r="I481" s="26" t="e">
        <v>#DIV/0!</v>
      </c>
      <c r="M481" s="2"/>
    </row>
    <row r="482" spans="1:13" ht="12.75" hidden="1">
      <c r="A482" s="19"/>
      <c r="F482" s="49"/>
      <c r="G482" s="49"/>
      <c r="H482" s="6">
        <v>0</v>
      </c>
      <c r="I482" s="26" t="e">
        <v>#DIV/0!</v>
      </c>
      <c r="M482" s="2"/>
    </row>
    <row r="483" spans="1:13" ht="12.75" hidden="1">
      <c r="A483" s="19"/>
      <c r="F483" s="49"/>
      <c r="G483" s="49"/>
      <c r="H483" s="6">
        <v>0</v>
      </c>
      <c r="I483" s="26" t="e">
        <v>#DIV/0!</v>
      </c>
      <c r="M483" s="2"/>
    </row>
    <row r="484" spans="1:13" ht="12.75" hidden="1">
      <c r="A484" s="19"/>
      <c r="F484" s="49"/>
      <c r="G484" s="49"/>
      <c r="H484" s="6">
        <v>0</v>
      </c>
      <c r="I484" s="26" t="e">
        <v>#DIV/0!</v>
      </c>
      <c r="M484" s="2"/>
    </row>
    <row r="485" spans="1:13" ht="12.75" hidden="1">
      <c r="A485" s="19"/>
      <c r="F485" s="49"/>
      <c r="G485" s="49"/>
      <c r="H485" s="6">
        <v>0</v>
      </c>
      <c r="I485" s="26" t="e">
        <v>#DIV/0!</v>
      </c>
      <c r="M485" s="2"/>
    </row>
    <row r="486" spans="1:13" ht="12.75" hidden="1">
      <c r="A486" s="19"/>
      <c r="F486" s="49"/>
      <c r="G486" s="49"/>
      <c r="H486" s="6">
        <v>0</v>
      </c>
      <c r="I486" s="26" t="e">
        <v>#DIV/0!</v>
      </c>
      <c r="M486" s="2"/>
    </row>
    <row r="487" spans="1:13" ht="12.75" hidden="1">
      <c r="A487" s="19"/>
      <c r="F487" s="49"/>
      <c r="G487" s="49"/>
      <c r="H487" s="6">
        <v>0</v>
      </c>
      <c r="I487" s="26" t="e">
        <v>#DIV/0!</v>
      </c>
      <c r="M487" s="2"/>
    </row>
    <row r="488" spans="1:13" ht="12.75" hidden="1">
      <c r="A488" s="19"/>
      <c r="F488" s="49"/>
      <c r="G488" s="49"/>
      <c r="H488" s="6">
        <v>0</v>
      </c>
      <c r="I488" s="26" t="e">
        <v>#DIV/0!</v>
      </c>
      <c r="M488" s="2"/>
    </row>
    <row r="489" spans="1:13" ht="12.75" hidden="1">
      <c r="A489" s="19"/>
      <c r="F489" s="49"/>
      <c r="G489" s="49"/>
      <c r="H489" s="6">
        <v>0</v>
      </c>
      <c r="I489" s="26" t="e">
        <v>#DIV/0!</v>
      </c>
      <c r="M489" s="2"/>
    </row>
    <row r="490" spans="1:13" ht="12.75" hidden="1">
      <c r="A490" s="19"/>
      <c r="F490" s="49"/>
      <c r="G490" s="49"/>
      <c r="H490" s="6">
        <v>0</v>
      </c>
      <c r="I490" s="26" t="e">
        <v>#DIV/0!</v>
      </c>
      <c r="M490" s="2"/>
    </row>
    <row r="491" spans="1:13" ht="12.75" hidden="1">
      <c r="A491" s="19"/>
      <c r="F491" s="49"/>
      <c r="G491" s="49"/>
      <c r="H491" s="6">
        <v>0</v>
      </c>
      <c r="I491" s="26" t="e">
        <v>#DIV/0!</v>
      </c>
      <c r="M491" s="2"/>
    </row>
    <row r="492" spans="1:13" ht="12.75" hidden="1">
      <c r="A492" s="19"/>
      <c r="F492" s="49"/>
      <c r="G492" s="49"/>
      <c r="H492" s="6">
        <v>0</v>
      </c>
      <c r="I492" s="26" t="e">
        <v>#DIV/0!</v>
      </c>
      <c r="M492" s="2"/>
    </row>
    <row r="493" spans="1:13" ht="12.75" hidden="1">
      <c r="A493" s="19"/>
      <c r="F493" s="49"/>
      <c r="G493" s="49"/>
      <c r="H493" s="6">
        <v>0</v>
      </c>
      <c r="I493" s="26" t="e">
        <v>#DIV/0!</v>
      </c>
      <c r="M493" s="2"/>
    </row>
    <row r="494" spans="1:13" ht="12.75" hidden="1">
      <c r="A494" s="19"/>
      <c r="F494" s="49"/>
      <c r="G494" s="49"/>
      <c r="H494" s="6">
        <v>0</v>
      </c>
      <c r="I494" s="26" t="e">
        <v>#DIV/0!</v>
      </c>
      <c r="M494" s="2"/>
    </row>
    <row r="495" spans="1:13" ht="12.75" hidden="1">
      <c r="A495" s="19"/>
      <c r="F495" s="49"/>
      <c r="G495" s="49"/>
      <c r="H495" s="6">
        <v>0</v>
      </c>
      <c r="I495" s="26" t="e">
        <v>#DIV/0!</v>
      </c>
      <c r="M495" s="2"/>
    </row>
    <row r="496" spans="1:13" ht="12.75" hidden="1">
      <c r="A496" s="19"/>
      <c r="F496" s="49"/>
      <c r="G496" s="49"/>
      <c r="H496" s="6">
        <v>0</v>
      </c>
      <c r="I496" s="26" t="e">
        <v>#DIV/0!</v>
      </c>
      <c r="M496" s="2"/>
    </row>
    <row r="497" spans="1:13" ht="12.75" hidden="1">
      <c r="A497" s="19"/>
      <c r="F497" s="49"/>
      <c r="G497" s="49"/>
      <c r="H497" s="6">
        <v>0</v>
      </c>
      <c r="I497" s="26" t="e">
        <v>#DIV/0!</v>
      </c>
      <c r="M497" s="2"/>
    </row>
    <row r="498" spans="1:13" ht="12.75" hidden="1">
      <c r="A498" s="19"/>
      <c r="F498" s="49"/>
      <c r="G498" s="49"/>
      <c r="H498" s="6">
        <v>0</v>
      </c>
      <c r="I498" s="26" t="e">
        <v>#DIV/0!</v>
      </c>
      <c r="M498" s="2"/>
    </row>
    <row r="499" spans="1:13" ht="12.75" hidden="1">
      <c r="A499" s="19"/>
      <c r="F499" s="49"/>
      <c r="G499" s="49"/>
      <c r="H499" s="6">
        <v>0</v>
      </c>
      <c r="I499" s="26" t="e">
        <v>#DIV/0!</v>
      </c>
      <c r="M499" s="2"/>
    </row>
    <row r="500" spans="1:13" ht="12.75" hidden="1">
      <c r="A500" s="19"/>
      <c r="F500" s="49"/>
      <c r="G500" s="49"/>
      <c r="H500" s="6">
        <v>0</v>
      </c>
      <c r="I500" s="26" t="e">
        <v>#DIV/0!</v>
      </c>
      <c r="M500" s="2"/>
    </row>
    <row r="501" spans="1:13" ht="12.75" hidden="1">
      <c r="A501" s="19"/>
      <c r="F501" s="49"/>
      <c r="G501" s="49"/>
      <c r="H501" s="6">
        <v>0</v>
      </c>
      <c r="I501" s="26" t="e">
        <v>#DIV/0!</v>
      </c>
      <c r="M501" s="2"/>
    </row>
    <row r="502" spans="1:13" ht="12.75" hidden="1">
      <c r="A502" s="19"/>
      <c r="F502" s="49"/>
      <c r="G502" s="49"/>
      <c r="H502" s="6">
        <v>0</v>
      </c>
      <c r="I502" s="26" t="e">
        <v>#DIV/0!</v>
      </c>
      <c r="M502" s="2"/>
    </row>
    <row r="503" spans="1:13" ht="12.75" hidden="1">
      <c r="A503" s="19"/>
      <c r="F503" s="49"/>
      <c r="G503" s="49"/>
      <c r="H503" s="6">
        <v>0</v>
      </c>
      <c r="I503" s="26" t="e">
        <v>#DIV/0!</v>
      </c>
      <c r="M503" s="2"/>
    </row>
    <row r="504" spans="1:13" ht="12.75" hidden="1">
      <c r="A504" s="19"/>
      <c r="F504" s="49"/>
      <c r="G504" s="49"/>
      <c r="H504" s="6">
        <v>0</v>
      </c>
      <c r="I504" s="26" t="e">
        <v>#DIV/0!</v>
      </c>
      <c r="M504" s="2"/>
    </row>
    <row r="505" spans="1:13" ht="12.75" hidden="1">
      <c r="A505" s="19"/>
      <c r="F505" s="49"/>
      <c r="G505" s="49"/>
      <c r="H505" s="6">
        <v>0</v>
      </c>
      <c r="I505" s="26" t="e">
        <v>#DIV/0!</v>
      </c>
      <c r="M505" s="2"/>
    </row>
    <row r="506" spans="1:13" ht="12.75" hidden="1">
      <c r="A506" s="19"/>
      <c r="F506" s="49"/>
      <c r="G506" s="49"/>
      <c r="H506" s="6">
        <v>0</v>
      </c>
      <c r="I506" s="26" t="e">
        <v>#DIV/0!</v>
      </c>
      <c r="M506" s="2"/>
    </row>
    <row r="507" spans="1:13" ht="12.75" hidden="1">
      <c r="A507" s="19"/>
      <c r="F507" s="49"/>
      <c r="G507" s="49"/>
      <c r="H507" s="6">
        <v>0</v>
      </c>
      <c r="I507" s="26" t="e">
        <v>#DIV/0!</v>
      </c>
      <c r="M507" s="2"/>
    </row>
    <row r="508" spans="1:13" ht="12.75" hidden="1">
      <c r="A508" s="19"/>
      <c r="F508" s="49"/>
      <c r="G508" s="49"/>
      <c r="H508" s="6">
        <v>0</v>
      </c>
      <c r="I508" s="26" t="e">
        <v>#DIV/0!</v>
      </c>
      <c r="M508" s="2"/>
    </row>
    <row r="509" spans="1:13" ht="12.75" hidden="1">
      <c r="A509" s="19"/>
      <c r="F509" s="49"/>
      <c r="G509" s="49"/>
      <c r="H509" s="6">
        <v>0</v>
      </c>
      <c r="I509" s="26" t="e">
        <v>#DIV/0!</v>
      </c>
      <c r="M509" s="2"/>
    </row>
    <row r="510" spans="1:13" ht="12.75" hidden="1">
      <c r="A510" s="19"/>
      <c r="F510" s="49"/>
      <c r="G510" s="49"/>
      <c r="H510" s="6">
        <v>0</v>
      </c>
      <c r="I510" s="26" t="e">
        <v>#DIV/0!</v>
      </c>
      <c r="M510" s="2"/>
    </row>
    <row r="511" spans="1:13" ht="12.75" hidden="1">
      <c r="A511" s="19"/>
      <c r="F511" s="49"/>
      <c r="G511" s="49"/>
      <c r="H511" s="6">
        <v>0</v>
      </c>
      <c r="I511" s="26" t="e">
        <v>#DIV/0!</v>
      </c>
      <c r="M511" s="2"/>
    </row>
    <row r="512" spans="1:13" ht="12.75" hidden="1">
      <c r="A512" s="19"/>
      <c r="F512" s="49"/>
      <c r="G512" s="49"/>
      <c r="H512" s="6">
        <v>0</v>
      </c>
      <c r="I512" s="26" t="e">
        <v>#DIV/0!</v>
      </c>
      <c r="M512" s="2"/>
    </row>
    <row r="513" spans="1:13" ht="12.75" hidden="1">
      <c r="A513" s="19"/>
      <c r="F513" s="49"/>
      <c r="G513" s="49"/>
      <c r="H513" s="6">
        <v>0</v>
      </c>
      <c r="I513" s="26" t="e">
        <v>#DIV/0!</v>
      </c>
      <c r="M513" s="2"/>
    </row>
    <row r="514" spans="1:13" ht="12.75" hidden="1">
      <c r="A514" s="19"/>
      <c r="F514" s="49"/>
      <c r="G514" s="49"/>
      <c r="H514" s="6">
        <v>0</v>
      </c>
      <c r="I514" s="26" t="e">
        <v>#DIV/0!</v>
      </c>
      <c r="M514" s="2"/>
    </row>
    <row r="515" spans="1:13" ht="12.75" hidden="1">
      <c r="A515" s="19"/>
      <c r="F515" s="49"/>
      <c r="G515" s="49"/>
      <c r="H515" s="6">
        <v>0</v>
      </c>
      <c r="I515" s="26" t="e">
        <v>#DIV/0!</v>
      </c>
      <c r="M515" s="2"/>
    </row>
    <row r="516" spans="1:13" ht="12.75" hidden="1">
      <c r="A516" s="19"/>
      <c r="F516" s="49"/>
      <c r="G516" s="49"/>
      <c r="H516" s="6">
        <v>0</v>
      </c>
      <c r="I516" s="26" t="e">
        <v>#DIV/0!</v>
      </c>
      <c r="M516" s="2"/>
    </row>
    <row r="517" spans="1:13" ht="12.75" hidden="1">
      <c r="A517" s="19"/>
      <c r="F517" s="49"/>
      <c r="G517" s="49"/>
      <c r="H517" s="6">
        <v>0</v>
      </c>
      <c r="I517" s="26" t="e">
        <v>#DIV/0!</v>
      </c>
      <c r="M517" s="2"/>
    </row>
    <row r="518" spans="1:13" ht="12.75" hidden="1">
      <c r="A518" s="19"/>
      <c r="F518" s="49"/>
      <c r="G518" s="49"/>
      <c r="H518" s="6">
        <v>0</v>
      </c>
      <c r="I518" s="26" t="e">
        <v>#DIV/0!</v>
      </c>
      <c r="M518" s="2"/>
    </row>
    <row r="519" spans="1:13" ht="12.75" hidden="1">
      <c r="A519" s="19"/>
      <c r="F519" s="49"/>
      <c r="G519" s="49"/>
      <c r="H519" s="6">
        <v>0</v>
      </c>
      <c r="I519" s="26" t="e">
        <v>#DIV/0!</v>
      </c>
      <c r="M519" s="2"/>
    </row>
    <row r="520" spans="1:13" ht="12.75" hidden="1">
      <c r="A520" s="19"/>
      <c r="F520" s="49"/>
      <c r="G520" s="49"/>
      <c r="H520" s="6">
        <v>0</v>
      </c>
      <c r="I520" s="26" t="e">
        <v>#DIV/0!</v>
      </c>
      <c r="M520" s="2"/>
    </row>
    <row r="521" spans="1:13" ht="12.75" hidden="1">
      <c r="A521" s="19"/>
      <c r="F521" s="49"/>
      <c r="G521" s="49"/>
      <c r="H521" s="6">
        <v>0</v>
      </c>
      <c r="I521" s="26" t="e">
        <v>#DIV/0!</v>
      </c>
      <c r="M521" s="2"/>
    </row>
    <row r="522" spans="1:13" ht="12.75" hidden="1">
      <c r="A522" s="19"/>
      <c r="F522" s="49"/>
      <c r="G522" s="49"/>
      <c r="H522" s="6">
        <v>0</v>
      </c>
      <c r="I522" s="26" t="e">
        <v>#DIV/0!</v>
      </c>
      <c r="M522" s="2"/>
    </row>
    <row r="523" spans="1:13" ht="12.75" hidden="1">
      <c r="A523" s="19"/>
      <c r="F523" s="49"/>
      <c r="G523" s="49"/>
      <c r="H523" s="6">
        <v>0</v>
      </c>
      <c r="I523" s="26" t="e">
        <v>#DIV/0!</v>
      </c>
      <c r="M523" s="2"/>
    </row>
    <row r="524" spans="1:13" ht="12.75" hidden="1">
      <c r="A524" s="19"/>
      <c r="F524" s="49"/>
      <c r="G524" s="49"/>
      <c r="H524" s="6">
        <v>0</v>
      </c>
      <c r="I524" s="26" t="e">
        <v>#DIV/0!</v>
      </c>
      <c r="M524" s="2"/>
    </row>
    <row r="525" spans="1:13" ht="12.75" hidden="1">
      <c r="A525" s="19"/>
      <c r="F525" s="49"/>
      <c r="G525" s="49"/>
      <c r="H525" s="6">
        <v>0</v>
      </c>
      <c r="I525" s="26" t="e">
        <v>#DIV/0!</v>
      </c>
      <c r="M525" s="2"/>
    </row>
    <row r="526" spans="1:13" ht="12.75" hidden="1">
      <c r="A526" s="19"/>
      <c r="F526" s="49"/>
      <c r="G526" s="49"/>
      <c r="H526" s="6">
        <v>0</v>
      </c>
      <c r="I526" s="26" t="e">
        <v>#DIV/0!</v>
      </c>
      <c r="M526" s="2"/>
    </row>
    <row r="527" spans="1:13" ht="12.75" hidden="1">
      <c r="A527" s="19"/>
      <c r="F527" s="49"/>
      <c r="G527" s="49"/>
      <c r="H527" s="6">
        <v>0</v>
      </c>
      <c r="I527" s="26" t="e">
        <v>#DIV/0!</v>
      </c>
      <c r="M527" s="2"/>
    </row>
    <row r="528" spans="1:13" ht="12.75" hidden="1">
      <c r="A528" s="19"/>
      <c r="F528" s="49"/>
      <c r="G528" s="49"/>
      <c r="H528" s="6">
        <v>0</v>
      </c>
      <c r="I528" s="26" t="e">
        <v>#DIV/0!</v>
      </c>
      <c r="M528" s="2"/>
    </row>
    <row r="529" spans="1:13" ht="12.75" hidden="1">
      <c r="A529" s="19"/>
      <c r="F529" s="49"/>
      <c r="G529" s="49"/>
      <c r="H529" s="6">
        <v>0</v>
      </c>
      <c r="I529" s="26" t="e">
        <v>#DIV/0!</v>
      </c>
      <c r="M529" s="2"/>
    </row>
    <row r="530" spans="1:13" ht="12.75" hidden="1">
      <c r="A530" s="19"/>
      <c r="F530" s="49"/>
      <c r="G530" s="49"/>
      <c r="H530" s="6">
        <v>0</v>
      </c>
      <c r="I530" s="26" t="e">
        <v>#DIV/0!</v>
      </c>
      <c r="M530" s="2"/>
    </row>
    <row r="531" spans="1:13" ht="12.75" hidden="1">
      <c r="A531" s="19"/>
      <c r="F531" s="49"/>
      <c r="G531" s="49"/>
      <c r="H531" s="6">
        <v>0</v>
      </c>
      <c r="I531" s="26" t="e">
        <v>#DIV/0!</v>
      </c>
      <c r="M531" s="2"/>
    </row>
    <row r="532" spans="1:13" ht="12.75" hidden="1">
      <c r="A532" s="19"/>
      <c r="F532" s="49"/>
      <c r="G532" s="49"/>
      <c r="H532" s="6">
        <v>0</v>
      </c>
      <c r="I532" s="26" t="e">
        <v>#DIV/0!</v>
      </c>
      <c r="M532" s="2"/>
    </row>
    <row r="533" spans="1:13" ht="12.75" hidden="1">
      <c r="A533" s="19"/>
      <c r="F533" s="49"/>
      <c r="G533" s="49"/>
      <c r="H533" s="6">
        <v>0</v>
      </c>
      <c r="I533" s="26" t="e">
        <v>#DIV/0!</v>
      </c>
      <c r="M533" s="2"/>
    </row>
    <row r="534" spans="1:13" ht="12.75" hidden="1">
      <c r="A534" s="19"/>
      <c r="F534" s="49"/>
      <c r="G534" s="49"/>
      <c r="H534" s="6">
        <v>0</v>
      </c>
      <c r="I534" s="26" t="e">
        <v>#DIV/0!</v>
      </c>
      <c r="M534" s="2"/>
    </row>
    <row r="535" spans="1:13" ht="12.75" hidden="1">
      <c r="A535" s="19"/>
      <c r="F535" s="49"/>
      <c r="G535" s="49"/>
      <c r="H535" s="6">
        <v>0</v>
      </c>
      <c r="I535" s="26" t="e">
        <v>#DIV/0!</v>
      </c>
      <c r="M535" s="2"/>
    </row>
    <row r="536" spans="1:13" ht="12.75" hidden="1">
      <c r="A536" s="19"/>
      <c r="F536" s="49"/>
      <c r="G536" s="49"/>
      <c r="H536" s="6">
        <v>0</v>
      </c>
      <c r="I536" s="26" t="e">
        <v>#DIV/0!</v>
      </c>
      <c r="M536" s="2"/>
    </row>
    <row r="537" spans="1:13" ht="12.75" hidden="1">
      <c r="A537" s="19"/>
      <c r="F537" s="49"/>
      <c r="G537" s="49"/>
      <c r="H537" s="6">
        <v>0</v>
      </c>
      <c r="I537" s="26" t="e">
        <v>#DIV/0!</v>
      </c>
      <c r="M537" s="2"/>
    </row>
    <row r="538" spans="1:13" ht="12.75" hidden="1">
      <c r="A538" s="19"/>
      <c r="F538" s="49"/>
      <c r="G538" s="49"/>
      <c r="H538" s="6">
        <v>0</v>
      </c>
      <c r="I538" s="26" t="e">
        <v>#DIV/0!</v>
      </c>
      <c r="M538" s="2"/>
    </row>
    <row r="539" spans="1:13" ht="12.75" hidden="1">
      <c r="A539" s="19"/>
      <c r="F539" s="49"/>
      <c r="G539" s="49"/>
      <c r="H539" s="6">
        <v>0</v>
      </c>
      <c r="I539" s="26" t="e">
        <v>#DIV/0!</v>
      </c>
      <c r="M539" s="2"/>
    </row>
    <row r="540" spans="1:13" ht="12.75" hidden="1">
      <c r="A540" s="19"/>
      <c r="F540" s="49"/>
      <c r="G540" s="49"/>
      <c r="H540" s="6">
        <v>0</v>
      </c>
      <c r="I540" s="26" t="e">
        <v>#DIV/0!</v>
      </c>
      <c r="M540" s="2"/>
    </row>
    <row r="541" spans="1:13" ht="12.75" hidden="1">
      <c r="A541" s="19"/>
      <c r="F541" s="49"/>
      <c r="G541" s="49"/>
      <c r="H541" s="6">
        <v>0</v>
      </c>
      <c r="I541" s="26" t="e">
        <v>#DIV/0!</v>
      </c>
      <c r="M541" s="2"/>
    </row>
    <row r="542" spans="1:13" ht="12.75" hidden="1">
      <c r="A542" s="19"/>
      <c r="F542" s="49"/>
      <c r="G542" s="49"/>
      <c r="H542" s="6">
        <v>0</v>
      </c>
      <c r="I542" s="26" t="e">
        <v>#DIV/0!</v>
      </c>
      <c r="M542" s="2"/>
    </row>
    <row r="543" spans="1:13" ht="12.75" hidden="1">
      <c r="A543" s="19"/>
      <c r="F543" s="49"/>
      <c r="G543" s="49"/>
      <c r="H543" s="6">
        <v>0</v>
      </c>
      <c r="I543" s="26" t="e">
        <v>#DIV/0!</v>
      </c>
      <c r="M543" s="2"/>
    </row>
    <row r="544" spans="1:13" ht="12.75" hidden="1">
      <c r="A544" s="19"/>
      <c r="F544" s="49"/>
      <c r="G544" s="49"/>
      <c r="H544" s="6">
        <v>0</v>
      </c>
      <c r="I544" s="26" t="e">
        <v>#DIV/0!</v>
      </c>
      <c r="M544" s="2"/>
    </row>
    <row r="545" spans="1:13" ht="12.75" hidden="1">
      <c r="A545" s="19"/>
      <c r="F545" s="49"/>
      <c r="G545" s="49"/>
      <c r="H545" s="6">
        <v>0</v>
      </c>
      <c r="I545" s="26" t="e">
        <v>#DIV/0!</v>
      </c>
      <c r="M545" s="2"/>
    </row>
    <row r="546" spans="1:13" ht="12.75" hidden="1">
      <c r="A546" s="19"/>
      <c r="F546" s="49"/>
      <c r="G546" s="49"/>
      <c r="H546" s="6">
        <v>0</v>
      </c>
      <c r="I546" s="26" t="e">
        <v>#DIV/0!</v>
      </c>
      <c r="M546" s="2"/>
    </row>
    <row r="547" spans="1:13" ht="12.75" hidden="1">
      <c r="A547" s="19"/>
      <c r="F547" s="49"/>
      <c r="G547" s="49"/>
      <c r="H547" s="6">
        <v>0</v>
      </c>
      <c r="I547" s="26" t="e">
        <v>#DIV/0!</v>
      </c>
      <c r="M547" s="2"/>
    </row>
    <row r="548" spans="1:13" ht="12.75" hidden="1">
      <c r="A548" s="19"/>
      <c r="F548" s="49"/>
      <c r="G548" s="49"/>
      <c r="H548" s="6">
        <v>0</v>
      </c>
      <c r="I548" s="26" t="e">
        <v>#DIV/0!</v>
      </c>
      <c r="M548" s="2"/>
    </row>
    <row r="549" spans="1:13" ht="12.75" hidden="1">
      <c r="A549" s="19"/>
      <c r="F549" s="49"/>
      <c r="G549" s="49"/>
      <c r="H549" s="6">
        <v>0</v>
      </c>
      <c r="I549" s="26" t="e">
        <v>#DIV/0!</v>
      </c>
      <c r="M549" s="2"/>
    </row>
    <row r="550" spans="1:13" ht="12.75" hidden="1">
      <c r="A550" s="19"/>
      <c r="F550" s="49"/>
      <c r="G550" s="49"/>
      <c r="H550" s="6">
        <v>0</v>
      </c>
      <c r="I550" s="26" t="e">
        <v>#DIV/0!</v>
      </c>
      <c r="M550" s="2"/>
    </row>
    <row r="551" spans="1:13" ht="12.75" hidden="1">
      <c r="A551" s="19"/>
      <c r="F551" s="49"/>
      <c r="G551" s="49"/>
      <c r="H551" s="6">
        <v>0</v>
      </c>
      <c r="I551" s="26" t="e">
        <v>#DIV/0!</v>
      </c>
      <c r="M551" s="2"/>
    </row>
    <row r="552" spans="1:13" ht="12.75" hidden="1">
      <c r="A552" s="19"/>
      <c r="F552" s="49"/>
      <c r="G552" s="49"/>
      <c r="H552" s="6">
        <v>0</v>
      </c>
      <c r="I552" s="26" t="e">
        <v>#DIV/0!</v>
      </c>
      <c r="M552" s="2"/>
    </row>
    <row r="553" spans="1:13" ht="12.75" hidden="1">
      <c r="A553" s="19"/>
      <c r="F553" s="49"/>
      <c r="G553" s="49"/>
      <c r="H553" s="6">
        <v>0</v>
      </c>
      <c r="I553" s="26" t="e">
        <v>#DIV/0!</v>
      </c>
      <c r="M553" s="2"/>
    </row>
    <row r="554" spans="1:13" ht="12.75" hidden="1">
      <c r="A554" s="19"/>
      <c r="F554" s="49"/>
      <c r="G554" s="49"/>
      <c r="H554" s="6">
        <v>0</v>
      </c>
      <c r="I554" s="26" t="e">
        <v>#DIV/0!</v>
      </c>
      <c r="M554" s="2"/>
    </row>
    <row r="555" spans="1:13" ht="12.75" hidden="1">
      <c r="A555" s="19"/>
      <c r="F555" s="49"/>
      <c r="G555" s="49"/>
      <c r="H555" s="6">
        <v>0</v>
      </c>
      <c r="I555" s="26" t="e">
        <v>#DIV/0!</v>
      </c>
      <c r="M555" s="2"/>
    </row>
    <row r="556" spans="1:13" ht="12.75" hidden="1">
      <c r="A556" s="19"/>
      <c r="F556" s="49"/>
      <c r="G556" s="49"/>
      <c r="H556" s="6">
        <v>0</v>
      </c>
      <c r="I556" s="26" t="e">
        <v>#DIV/0!</v>
      </c>
      <c r="M556" s="2"/>
    </row>
    <row r="557" spans="1:13" ht="12.75" hidden="1">
      <c r="A557" s="19"/>
      <c r="F557" s="49"/>
      <c r="G557" s="49"/>
      <c r="H557" s="6">
        <v>0</v>
      </c>
      <c r="I557" s="26" t="e">
        <v>#DIV/0!</v>
      </c>
      <c r="M557" s="2"/>
    </row>
    <row r="558" spans="1:13" ht="12.75" hidden="1">
      <c r="A558" s="19"/>
      <c r="F558" s="49"/>
      <c r="G558" s="49"/>
      <c r="H558" s="6">
        <v>0</v>
      </c>
      <c r="I558" s="26" t="e">
        <v>#DIV/0!</v>
      </c>
      <c r="M558" s="2"/>
    </row>
    <row r="559" spans="1:13" ht="12.75" hidden="1">
      <c r="A559" s="19"/>
      <c r="F559" s="49"/>
      <c r="G559" s="49"/>
      <c r="H559" s="6">
        <v>0</v>
      </c>
      <c r="I559" s="26" t="e">
        <v>#DIV/0!</v>
      </c>
      <c r="M559" s="2"/>
    </row>
    <row r="560" spans="1:13" ht="12.75" hidden="1">
      <c r="A560" s="19"/>
      <c r="F560" s="49"/>
      <c r="G560" s="49"/>
      <c r="I560" s="307"/>
      <c r="M560" s="2"/>
    </row>
    <row r="561" spans="1:13" ht="12.75" hidden="1">
      <c r="A561" s="19"/>
      <c r="F561" s="49"/>
      <c r="G561" s="49"/>
      <c r="I561" s="307"/>
      <c r="M561" s="2"/>
    </row>
    <row r="562" spans="1:13" ht="12.75" hidden="1">
      <c r="A562" s="19"/>
      <c r="F562" s="49"/>
      <c r="G562" s="49"/>
      <c r="I562" s="307"/>
      <c r="M562" s="2"/>
    </row>
    <row r="563" spans="1:13" ht="12.75" hidden="1">
      <c r="A563" s="19"/>
      <c r="F563" s="49"/>
      <c r="G563" s="49"/>
      <c r="I563" s="307"/>
      <c r="M563" s="2"/>
    </row>
    <row r="564" spans="1:13" ht="12.75" hidden="1">
      <c r="A564" s="19"/>
      <c r="F564" s="49"/>
      <c r="G564" s="49"/>
      <c r="I564" s="307"/>
      <c r="M564" s="2"/>
    </row>
    <row r="565" spans="1:13" ht="12.75" hidden="1">
      <c r="A565" s="19"/>
      <c r="F565" s="49"/>
      <c r="G565" s="49"/>
      <c r="I565" s="307"/>
      <c r="M565" s="2"/>
    </row>
    <row r="566" spans="1:13" ht="12.75" hidden="1">
      <c r="A566" s="19"/>
      <c r="F566" s="49"/>
      <c r="G566" s="49"/>
      <c r="I566" s="307"/>
      <c r="M566" s="2"/>
    </row>
    <row r="567" spans="1:13" ht="12.75" hidden="1">
      <c r="A567" s="19"/>
      <c r="F567" s="49"/>
      <c r="G567" s="49"/>
      <c r="I567" s="307"/>
      <c r="M567" s="2"/>
    </row>
    <row r="568" spans="1:13" ht="12.75" hidden="1">
      <c r="A568" s="19"/>
      <c r="F568" s="49"/>
      <c r="G568" s="49"/>
      <c r="I568" s="307"/>
      <c r="M568" s="2"/>
    </row>
    <row r="569" spans="1:13" ht="12.75" hidden="1">
      <c r="A569" s="19"/>
      <c r="F569" s="49"/>
      <c r="G569" s="49"/>
      <c r="I569" s="307"/>
      <c r="M569" s="2"/>
    </row>
    <row r="570" spans="1:13" ht="12.75" hidden="1">
      <c r="A570" s="19"/>
      <c r="F570" s="49"/>
      <c r="G570" s="49"/>
      <c r="I570" s="307"/>
      <c r="M570" s="2"/>
    </row>
    <row r="571" spans="1:13" ht="12.75" hidden="1">
      <c r="A571" s="19"/>
      <c r="F571" s="49"/>
      <c r="G571" s="49"/>
      <c r="I571" s="307"/>
      <c r="M571" s="2"/>
    </row>
    <row r="572" spans="1:13" ht="12.75" hidden="1">
      <c r="A572" s="19"/>
      <c r="F572" s="49"/>
      <c r="G572" s="49"/>
      <c r="I572" s="307"/>
      <c r="M572" s="2"/>
    </row>
    <row r="573" spans="1:13" ht="12.75" hidden="1">
      <c r="A573" s="19"/>
      <c r="F573" s="49"/>
      <c r="G573" s="49"/>
      <c r="I573" s="307"/>
      <c r="M573" s="2"/>
    </row>
    <row r="574" spans="1:13" ht="12.75" hidden="1">
      <c r="A574" s="19"/>
      <c r="F574" s="49"/>
      <c r="G574" s="49"/>
      <c r="I574" s="307"/>
      <c r="M574" s="2"/>
    </row>
    <row r="575" spans="1:13" ht="12.75" hidden="1">
      <c r="A575" s="19"/>
      <c r="F575" s="49"/>
      <c r="G575" s="49"/>
      <c r="I575" s="307"/>
      <c r="M575" s="2"/>
    </row>
    <row r="576" spans="1:13" ht="12.75" hidden="1">
      <c r="A576" s="19"/>
      <c r="F576" s="49"/>
      <c r="G576" s="49"/>
      <c r="I576" s="307"/>
      <c r="M576" s="2"/>
    </row>
    <row r="577" spans="1:13" ht="12.75" hidden="1">
      <c r="A577" s="19"/>
      <c r="F577" s="49"/>
      <c r="G577" s="49"/>
      <c r="I577" s="307"/>
      <c r="M577" s="2"/>
    </row>
    <row r="578" spans="1:13" ht="12.75" hidden="1">
      <c r="A578" s="19"/>
      <c r="F578" s="49"/>
      <c r="G578" s="49"/>
      <c r="I578" s="307"/>
      <c r="M578" s="2"/>
    </row>
    <row r="579" spans="1:13" ht="12.75" hidden="1">
      <c r="A579" s="19"/>
      <c r="F579" s="49"/>
      <c r="G579" s="49"/>
      <c r="I579" s="307"/>
      <c r="M579" s="2"/>
    </row>
    <row r="580" spans="1:13" ht="12.75" hidden="1">
      <c r="A580" s="19"/>
      <c r="F580" s="49"/>
      <c r="G580" s="49"/>
      <c r="I580" s="307"/>
      <c r="M580" s="2"/>
    </row>
    <row r="581" spans="1:13" ht="12.75" hidden="1">
      <c r="A581" s="19"/>
      <c r="F581" s="49"/>
      <c r="G581" s="49"/>
      <c r="I581" s="307"/>
      <c r="M581" s="2"/>
    </row>
    <row r="582" spans="1:13" ht="12.75" hidden="1">
      <c r="A582" s="19"/>
      <c r="F582" s="49"/>
      <c r="G582" s="49"/>
      <c r="I582" s="307"/>
      <c r="M582" s="2"/>
    </row>
    <row r="583" spans="1:13" ht="12.75" hidden="1">
      <c r="A583" s="19"/>
      <c r="F583" s="49"/>
      <c r="G583" s="49"/>
      <c r="I583" s="307"/>
      <c r="M583" s="2"/>
    </row>
    <row r="584" spans="1:13" ht="12.75" hidden="1">
      <c r="A584" s="19"/>
      <c r="F584" s="49"/>
      <c r="G584" s="49"/>
      <c r="I584" s="307"/>
      <c r="M584" s="2"/>
    </row>
    <row r="585" spans="1:13" ht="12.75" hidden="1">
      <c r="A585" s="19"/>
      <c r="F585" s="49"/>
      <c r="G585" s="49"/>
      <c r="I585" s="307"/>
      <c r="M585" s="2"/>
    </row>
    <row r="586" spans="1:13" ht="12.75" hidden="1">
      <c r="A586" s="19"/>
      <c r="F586" s="49"/>
      <c r="G586" s="49"/>
      <c r="I586" s="307"/>
      <c r="M586" s="2"/>
    </row>
    <row r="587" spans="1:13" ht="12.75" hidden="1">
      <c r="A587" s="19"/>
      <c r="F587" s="49"/>
      <c r="G587" s="49"/>
      <c r="I587" s="307"/>
      <c r="M587" s="2"/>
    </row>
    <row r="588" spans="1:13" ht="12.75" hidden="1">
      <c r="A588" s="19"/>
      <c r="F588" s="49"/>
      <c r="G588" s="49"/>
      <c r="I588" s="307"/>
      <c r="M588" s="2"/>
    </row>
    <row r="589" spans="1:13" ht="12.75" hidden="1">
      <c r="A589" s="19"/>
      <c r="F589" s="49"/>
      <c r="G589" s="49"/>
      <c r="I589" s="307"/>
      <c r="M589" s="2"/>
    </row>
    <row r="590" spans="1:13" ht="12.75" hidden="1">
      <c r="A590" s="19"/>
      <c r="F590" s="49"/>
      <c r="G590" s="49"/>
      <c r="I590" s="307"/>
      <c r="M590" s="2"/>
    </row>
    <row r="591" spans="1:13" ht="12.75" hidden="1">
      <c r="A591" s="19"/>
      <c r="F591" s="49"/>
      <c r="G591" s="49"/>
      <c r="I591" s="307"/>
      <c r="M591" s="2"/>
    </row>
    <row r="592" spans="1:13" ht="12.75" hidden="1">
      <c r="A592" s="19"/>
      <c r="F592" s="49"/>
      <c r="G592" s="49"/>
      <c r="I592" s="307"/>
      <c r="M592" s="2"/>
    </row>
    <row r="593" spans="1:13" ht="12.75" hidden="1">
      <c r="A593" s="19"/>
      <c r="F593" s="49"/>
      <c r="G593" s="49"/>
      <c r="I593" s="307"/>
      <c r="M593" s="2"/>
    </row>
    <row r="594" spans="1:13" ht="12.75" hidden="1">
      <c r="A594" s="19"/>
      <c r="F594" s="49"/>
      <c r="G594" s="49"/>
      <c r="I594" s="307"/>
      <c r="M594" s="2"/>
    </row>
    <row r="595" spans="1:13" ht="12.75" hidden="1">
      <c r="A595" s="19"/>
      <c r="F595" s="49"/>
      <c r="G595" s="49"/>
      <c r="I595" s="307"/>
      <c r="M595" s="2"/>
    </row>
    <row r="596" spans="1:13" ht="12.75" hidden="1">
      <c r="A596" s="19"/>
      <c r="F596" s="49"/>
      <c r="G596" s="49"/>
      <c r="I596" s="307"/>
      <c r="M596" s="2"/>
    </row>
    <row r="597" spans="1:13" ht="12.75" hidden="1">
      <c r="A597" s="19"/>
      <c r="F597" s="49"/>
      <c r="G597" s="49"/>
      <c r="I597" s="307"/>
      <c r="M597" s="2"/>
    </row>
    <row r="598" spans="1:13" ht="12.75" hidden="1">
      <c r="A598" s="19"/>
      <c r="F598" s="49"/>
      <c r="G598" s="49"/>
      <c r="I598" s="307"/>
      <c r="M598" s="2"/>
    </row>
    <row r="599" spans="1:13" ht="12.75" hidden="1">
      <c r="A599" s="19"/>
      <c r="F599" s="49"/>
      <c r="G599" s="49"/>
      <c r="I599" s="307"/>
      <c r="M599" s="2"/>
    </row>
    <row r="600" spans="1:13" ht="12.75" hidden="1">
      <c r="A600" s="19"/>
      <c r="F600" s="49"/>
      <c r="G600" s="49"/>
      <c r="I600" s="307"/>
      <c r="M600" s="2"/>
    </row>
    <row r="601" spans="1:13" ht="12.75" hidden="1">
      <c r="A601" s="19"/>
      <c r="F601" s="49"/>
      <c r="G601" s="49"/>
      <c r="I601" s="307"/>
      <c r="M601" s="2"/>
    </row>
    <row r="602" spans="1:13" ht="12.75" hidden="1">
      <c r="A602" s="19"/>
      <c r="F602" s="49"/>
      <c r="G602" s="49"/>
      <c r="I602" s="307"/>
      <c r="M602" s="2"/>
    </row>
    <row r="603" spans="1:13" ht="12.75" hidden="1">
      <c r="A603" s="19"/>
      <c r="F603" s="49"/>
      <c r="G603" s="49"/>
      <c r="I603" s="307"/>
      <c r="M603" s="2"/>
    </row>
    <row r="604" spans="1:13" ht="12.75" hidden="1">
      <c r="A604" s="19"/>
      <c r="F604" s="49"/>
      <c r="G604" s="49"/>
      <c r="I604" s="307"/>
      <c r="M604" s="2"/>
    </row>
    <row r="605" spans="1:13" ht="12.75" hidden="1">
      <c r="A605" s="19"/>
      <c r="F605" s="49"/>
      <c r="G605" s="49"/>
      <c r="I605" s="307"/>
      <c r="M605" s="2"/>
    </row>
    <row r="606" spans="1:13" ht="12.75" hidden="1">
      <c r="A606" s="19"/>
      <c r="F606" s="49"/>
      <c r="G606" s="49"/>
      <c r="I606" s="307"/>
      <c r="M606" s="2"/>
    </row>
    <row r="607" spans="1:13" ht="12.75" hidden="1">
      <c r="A607" s="19"/>
      <c r="F607" s="49"/>
      <c r="G607" s="49"/>
      <c r="I607" s="307"/>
      <c r="M607" s="2"/>
    </row>
    <row r="608" spans="1:13" ht="12.75" hidden="1">
      <c r="A608" s="19"/>
      <c r="F608" s="49"/>
      <c r="G608" s="49"/>
      <c r="I608" s="307"/>
      <c r="M608" s="2"/>
    </row>
    <row r="609" spans="1:13" ht="12.75" hidden="1">
      <c r="A609" s="19"/>
      <c r="F609" s="49"/>
      <c r="G609" s="49"/>
      <c r="I609" s="307"/>
      <c r="M609" s="2"/>
    </row>
    <row r="610" spans="1:13" ht="12.75" hidden="1">
      <c r="A610" s="19"/>
      <c r="F610" s="49"/>
      <c r="G610" s="49"/>
      <c r="I610" s="307"/>
      <c r="M610" s="2"/>
    </row>
    <row r="611" spans="1:13" ht="12.75" hidden="1">
      <c r="A611" s="19"/>
      <c r="F611" s="49"/>
      <c r="G611" s="49"/>
      <c r="I611" s="307"/>
      <c r="M611" s="2"/>
    </row>
    <row r="612" spans="1:13" ht="12.75" hidden="1">
      <c r="A612" s="19"/>
      <c r="F612" s="49"/>
      <c r="G612" s="49"/>
      <c r="I612" s="307"/>
      <c r="M612" s="2"/>
    </row>
    <row r="613" spans="1:13" ht="12.75" hidden="1">
      <c r="A613" s="19"/>
      <c r="F613" s="49"/>
      <c r="G613" s="49"/>
      <c r="I613" s="307"/>
      <c r="M613" s="2"/>
    </row>
    <row r="614" spans="1:13" ht="12.75" hidden="1">
      <c r="A614" s="19"/>
      <c r="F614" s="49"/>
      <c r="G614" s="49"/>
      <c r="I614" s="307"/>
      <c r="M614" s="2"/>
    </row>
    <row r="615" spans="1:13" ht="12.75" hidden="1">
      <c r="A615" s="19"/>
      <c r="F615" s="49"/>
      <c r="G615" s="49"/>
      <c r="I615" s="307"/>
      <c r="M615" s="2"/>
    </row>
    <row r="616" spans="1:13" ht="12.75" hidden="1">
      <c r="A616" s="19"/>
      <c r="F616" s="49"/>
      <c r="G616" s="49"/>
      <c r="I616" s="307"/>
      <c r="M616" s="2"/>
    </row>
    <row r="617" spans="1:13" ht="12.75" hidden="1">
      <c r="A617" s="19"/>
      <c r="F617" s="49"/>
      <c r="G617" s="49"/>
      <c r="I617" s="307"/>
      <c r="M617" s="2"/>
    </row>
    <row r="618" spans="1:13" ht="12.75" hidden="1">
      <c r="A618" s="19"/>
      <c r="F618" s="49"/>
      <c r="G618" s="49"/>
      <c r="I618" s="307"/>
      <c r="M618" s="2"/>
    </row>
    <row r="619" spans="1:13" ht="12.75" hidden="1">
      <c r="A619" s="19"/>
      <c r="F619" s="49"/>
      <c r="G619" s="49"/>
      <c r="I619" s="307"/>
      <c r="M619" s="2"/>
    </row>
    <row r="620" spans="1:13" ht="12.75" hidden="1">
      <c r="A620" s="19"/>
      <c r="F620" s="49"/>
      <c r="G620" s="49"/>
      <c r="I620" s="307"/>
      <c r="M620" s="2"/>
    </row>
    <row r="621" spans="1:13" ht="12.75" hidden="1">
      <c r="A621" s="19"/>
      <c r="F621" s="49"/>
      <c r="G621" s="49"/>
      <c r="I621" s="307"/>
      <c r="M621" s="2"/>
    </row>
    <row r="622" spans="1:13" ht="12.75" hidden="1">
      <c r="A622" s="19"/>
      <c r="F622" s="49"/>
      <c r="G622" s="49"/>
      <c r="I622" s="307"/>
      <c r="M622" s="2"/>
    </row>
    <row r="623" spans="1:13" ht="12.75" hidden="1">
      <c r="A623" s="19"/>
      <c r="F623" s="49"/>
      <c r="G623" s="49"/>
      <c r="I623" s="307"/>
      <c r="M623" s="2"/>
    </row>
    <row r="624" spans="1:13" ht="12.75" hidden="1">
      <c r="A624" s="19"/>
      <c r="F624" s="49"/>
      <c r="G624" s="49"/>
      <c r="I624" s="307"/>
      <c r="M624" s="2"/>
    </row>
    <row r="625" spans="1:13" ht="12.75" hidden="1">
      <c r="A625" s="19"/>
      <c r="F625" s="49"/>
      <c r="G625" s="49"/>
      <c r="I625" s="307"/>
      <c r="M625" s="2"/>
    </row>
    <row r="626" spans="1:13" ht="12.75" hidden="1">
      <c r="A626" s="19"/>
      <c r="F626" s="49"/>
      <c r="G626" s="49"/>
      <c r="I626" s="307"/>
      <c r="M626" s="2"/>
    </row>
    <row r="627" spans="1:13" ht="12.75" hidden="1">
      <c r="A627" s="19"/>
      <c r="F627" s="49"/>
      <c r="G627" s="49"/>
      <c r="I627" s="307"/>
      <c r="M627" s="2"/>
    </row>
    <row r="628" spans="1:13" ht="12.75" hidden="1">
      <c r="A628" s="19"/>
      <c r="F628" s="49"/>
      <c r="G628" s="49"/>
      <c r="I628" s="307"/>
      <c r="M628" s="2"/>
    </row>
    <row r="629" spans="1:13" s="313" customFormat="1" ht="12.75" hidden="1">
      <c r="A629" s="308"/>
      <c r="B629" s="309"/>
      <c r="C629" s="308"/>
      <c r="D629" s="308"/>
      <c r="E629" s="308"/>
      <c r="F629" s="310"/>
      <c r="G629" s="310"/>
      <c r="H629" s="309"/>
      <c r="I629" s="290"/>
      <c r="K629" s="43"/>
      <c r="L629" s="21"/>
      <c r="M629" s="2"/>
    </row>
    <row r="630" spans="1:13" s="313" customFormat="1" ht="12.75" hidden="1">
      <c r="A630" s="308"/>
      <c r="B630" s="309"/>
      <c r="C630" s="308"/>
      <c r="D630" s="308"/>
      <c r="E630" s="308"/>
      <c r="F630" s="310"/>
      <c r="G630" s="310"/>
      <c r="H630" s="309"/>
      <c r="I630" s="290"/>
      <c r="K630" s="43"/>
      <c r="L630" s="21"/>
      <c r="M630" s="2"/>
    </row>
    <row r="631" spans="2:13" ht="12.75" hidden="1">
      <c r="B631" s="9"/>
      <c r="F631" s="49"/>
      <c r="G631" s="49"/>
      <c r="H631" s="309"/>
      <c r="I631" s="26" t="e">
        <v>#DIV/0!</v>
      </c>
      <c r="M631" s="2"/>
    </row>
    <row r="632" spans="2:13" ht="12.75" hidden="1">
      <c r="B632" s="9"/>
      <c r="F632" s="49"/>
      <c r="G632" s="49"/>
      <c r="H632" s="309"/>
      <c r="I632" s="26" t="e">
        <v>#DIV/0!</v>
      </c>
      <c r="M632" s="2"/>
    </row>
    <row r="633" spans="2:13" ht="12.75" hidden="1">
      <c r="B633" s="9"/>
      <c r="F633" s="49"/>
      <c r="G633" s="49"/>
      <c r="H633" s="6">
        <v>0</v>
      </c>
      <c r="I633" s="26" t="e">
        <v>#DIV/0!</v>
      </c>
      <c r="M633" s="2"/>
    </row>
    <row r="634" spans="2:13" ht="12.75" hidden="1">
      <c r="B634" s="9"/>
      <c r="F634" s="49"/>
      <c r="G634" s="49"/>
      <c r="H634" s="6">
        <v>0</v>
      </c>
      <c r="I634" s="26" t="e">
        <v>#DIV/0!</v>
      </c>
      <c r="M634" s="2"/>
    </row>
    <row r="635" spans="2:13" ht="12.75" hidden="1">
      <c r="B635" s="9"/>
      <c r="F635" s="49"/>
      <c r="G635" s="49"/>
      <c r="H635" s="6">
        <v>0</v>
      </c>
      <c r="I635" s="26" t="e">
        <v>#DIV/0!</v>
      </c>
      <c r="M635" s="2"/>
    </row>
    <row r="636" spans="2:13" ht="12.75" hidden="1">
      <c r="B636" s="9"/>
      <c r="F636" s="49"/>
      <c r="G636" s="49"/>
      <c r="H636" s="6">
        <v>0</v>
      </c>
      <c r="I636" s="26" t="e">
        <v>#DIV/0!</v>
      </c>
      <c r="M636" s="2"/>
    </row>
    <row r="637" spans="2:13" ht="12.75" hidden="1">
      <c r="B637" s="9"/>
      <c r="F637" s="49"/>
      <c r="G637" s="49"/>
      <c r="H637" s="6">
        <v>0</v>
      </c>
      <c r="I637" s="26" t="e">
        <v>#DIV/0!</v>
      </c>
      <c r="M637" s="2"/>
    </row>
    <row r="638" spans="2:13" ht="12.75" hidden="1">
      <c r="B638" s="9"/>
      <c r="F638" s="49"/>
      <c r="G638" s="49"/>
      <c r="H638" s="6">
        <v>0</v>
      </c>
      <c r="I638" s="26" t="e">
        <v>#DIV/0!</v>
      </c>
      <c r="M638" s="2"/>
    </row>
    <row r="639" spans="2:13" ht="12.75" hidden="1">
      <c r="B639" s="9"/>
      <c r="F639" s="49"/>
      <c r="G639" s="49"/>
      <c r="H639" s="6">
        <v>0</v>
      </c>
      <c r="I639" s="26" t="e">
        <v>#DIV/0!</v>
      </c>
      <c r="M639" s="2"/>
    </row>
    <row r="640" spans="2:13" ht="12.75" hidden="1">
      <c r="B640" s="9"/>
      <c r="F640" s="49"/>
      <c r="G640" s="49"/>
      <c r="H640" s="6">
        <v>0</v>
      </c>
      <c r="I640" s="26" t="e">
        <v>#DIV/0!</v>
      </c>
      <c r="M640" s="2"/>
    </row>
    <row r="641" spans="2:13" ht="12.75" hidden="1">
      <c r="B641" s="9"/>
      <c r="F641" s="49"/>
      <c r="G641" s="49"/>
      <c r="H641" s="6">
        <v>0</v>
      </c>
      <c r="I641" s="26" t="e">
        <v>#DIV/0!</v>
      </c>
      <c r="M641" s="2"/>
    </row>
    <row r="642" spans="2:13" ht="12.75" hidden="1">
      <c r="B642" s="9"/>
      <c r="F642" s="49"/>
      <c r="G642" s="49"/>
      <c r="H642" s="6">
        <v>0</v>
      </c>
      <c r="I642" s="26" t="e">
        <v>#DIV/0!</v>
      </c>
      <c r="M642" s="2"/>
    </row>
    <row r="643" spans="2:13" ht="12.75" hidden="1">
      <c r="B643" s="9"/>
      <c r="F643" s="49"/>
      <c r="G643" s="49"/>
      <c r="H643" s="6">
        <v>0</v>
      </c>
      <c r="I643" s="26" t="e">
        <v>#DIV/0!</v>
      </c>
      <c r="M643" s="2"/>
    </row>
    <row r="644" spans="2:13" ht="12.75" hidden="1">
      <c r="B644" s="9"/>
      <c r="F644" s="49"/>
      <c r="G644" s="49"/>
      <c r="H644" s="6">
        <v>0</v>
      </c>
      <c r="I644" s="26" t="e">
        <v>#DIV/0!</v>
      </c>
      <c r="M644" s="2"/>
    </row>
    <row r="645" spans="6:13" ht="12.75" hidden="1">
      <c r="F645" s="49"/>
      <c r="G645" s="49"/>
      <c r="H645" s="6">
        <v>0</v>
      </c>
      <c r="I645" s="26" t="e">
        <v>#DIV/0!</v>
      </c>
      <c r="M645" s="2"/>
    </row>
    <row r="646" spans="2:13" ht="12.75" hidden="1">
      <c r="B646" s="8"/>
      <c r="F646" s="49"/>
      <c r="G646" s="49"/>
      <c r="H646" s="6">
        <v>0</v>
      </c>
      <c r="I646" s="26" t="e">
        <v>#DIV/0!</v>
      </c>
      <c r="M646" s="2"/>
    </row>
    <row r="647" spans="6:13" ht="12.75" hidden="1">
      <c r="F647" s="49"/>
      <c r="G647" s="49"/>
      <c r="H647" s="6">
        <v>0</v>
      </c>
      <c r="I647" s="26" t="e">
        <v>#DIV/0!</v>
      </c>
      <c r="M647" s="2"/>
    </row>
    <row r="648" spans="6:13" ht="12.75" hidden="1">
      <c r="F648" s="49"/>
      <c r="G648" s="49"/>
      <c r="H648" s="6">
        <v>0</v>
      </c>
      <c r="I648" s="26" t="e">
        <v>#DIV/0!</v>
      </c>
      <c r="M648" s="2"/>
    </row>
    <row r="649" spans="6:13" ht="12.75" hidden="1">
      <c r="F649" s="49"/>
      <c r="G649" s="49"/>
      <c r="H649" s="6">
        <v>0</v>
      </c>
      <c r="I649" s="26" t="e">
        <v>#DIV/0!</v>
      </c>
      <c r="M649" s="2"/>
    </row>
    <row r="650" spans="6:13" ht="12.75" hidden="1">
      <c r="F650" s="49"/>
      <c r="G650" s="49"/>
      <c r="H650" s="6">
        <v>0</v>
      </c>
      <c r="I650" s="26" t="e">
        <v>#DIV/0!</v>
      </c>
      <c r="M650" s="2"/>
    </row>
    <row r="651" spans="6:13" ht="12.75" hidden="1">
      <c r="F651" s="49"/>
      <c r="G651" s="49"/>
      <c r="H651" s="6">
        <v>0</v>
      </c>
      <c r="I651" s="26" t="e">
        <v>#DIV/0!</v>
      </c>
      <c r="M651" s="2"/>
    </row>
    <row r="652" spans="6:13" ht="12.75" hidden="1">
      <c r="F652" s="49"/>
      <c r="G652" s="49"/>
      <c r="H652" s="6">
        <v>0</v>
      </c>
      <c r="I652" s="26" t="e">
        <v>#DIV/0!</v>
      </c>
      <c r="M652" s="2"/>
    </row>
    <row r="653" spans="6:13" ht="12.75" hidden="1">
      <c r="F653" s="49"/>
      <c r="G653" s="49"/>
      <c r="H653" s="6">
        <v>0</v>
      </c>
      <c r="I653" s="26" t="e">
        <v>#DIV/0!</v>
      </c>
      <c r="M653" s="2"/>
    </row>
    <row r="654" spans="6:13" ht="12.75" hidden="1">
      <c r="F654" s="49"/>
      <c r="G654" s="49"/>
      <c r="H654" s="6">
        <v>0</v>
      </c>
      <c r="I654" s="26" t="e">
        <v>#DIV/0!</v>
      </c>
      <c r="M654" s="2"/>
    </row>
    <row r="655" spans="6:13" ht="12.75" hidden="1">
      <c r="F655" s="49"/>
      <c r="G655" s="49"/>
      <c r="H655" s="6">
        <v>0</v>
      </c>
      <c r="I655" s="26" t="e">
        <v>#DIV/0!</v>
      </c>
      <c r="M655" s="2"/>
    </row>
    <row r="656" spans="6:13" ht="12.75" hidden="1">
      <c r="F656" s="49"/>
      <c r="G656" s="49"/>
      <c r="H656" s="6">
        <v>0</v>
      </c>
      <c r="I656" s="26" t="e">
        <v>#DIV/0!</v>
      </c>
      <c r="M656" s="2"/>
    </row>
    <row r="657" spans="6:13" ht="12.75" hidden="1">
      <c r="F657" s="49"/>
      <c r="G657" s="49"/>
      <c r="H657" s="6">
        <v>0</v>
      </c>
      <c r="I657" s="26" t="e">
        <v>#DIV/0!</v>
      </c>
      <c r="M657" s="2"/>
    </row>
    <row r="658" spans="6:13" ht="12.75" hidden="1">
      <c r="F658" s="49"/>
      <c r="G658" s="49"/>
      <c r="H658" s="6">
        <v>0</v>
      </c>
      <c r="I658" s="26" t="e">
        <v>#DIV/0!</v>
      </c>
      <c r="M658" s="2"/>
    </row>
    <row r="659" spans="6:13" ht="12.75" hidden="1">
      <c r="F659" s="49"/>
      <c r="G659" s="49"/>
      <c r="H659" s="6">
        <v>0</v>
      </c>
      <c r="I659" s="26" t="e">
        <v>#DIV/0!</v>
      </c>
      <c r="M659" s="2"/>
    </row>
    <row r="660" spans="6:13" ht="12.75" hidden="1">
      <c r="F660" s="49"/>
      <c r="G660" s="49"/>
      <c r="H660" s="6">
        <v>0</v>
      </c>
      <c r="I660" s="26" t="e">
        <v>#DIV/0!</v>
      </c>
      <c r="M660" s="2"/>
    </row>
    <row r="661" spans="6:13" ht="12.75" hidden="1">
      <c r="F661" s="49"/>
      <c r="G661" s="49"/>
      <c r="H661" s="6">
        <v>0</v>
      </c>
      <c r="I661" s="26" t="e">
        <v>#DIV/0!</v>
      </c>
      <c r="M661" s="2"/>
    </row>
    <row r="662" spans="6:13" ht="12.75" hidden="1">
      <c r="F662" s="49"/>
      <c r="G662" s="49"/>
      <c r="H662" s="6">
        <v>0</v>
      </c>
      <c r="I662" s="26" t="e">
        <v>#DIV/0!</v>
      </c>
      <c r="M662" s="2"/>
    </row>
    <row r="663" spans="6:13" ht="12.75" hidden="1">
      <c r="F663" s="49"/>
      <c r="G663" s="49"/>
      <c r="H663" s="6">
        <v>0</v>
      </c>
      <c r="I663" s="26" t="e">
        <v>#DIV/0!</v>
      </c>
      <c r="M663" s="2"/>
    </row>
    <row r="664" spans="6:13" ht="12.75" hidden="1">
      <c r="F664" s="49"/>
      <c r="G664" s="49"/>
      <c r="H664" s="6">
        <v>0</v>
      </c>
      <c r="I664" s="26" t="e">
        <v>#DIV/0!</v>
      </c>
      <c r="M664" s="2"/>
    </row>
    <row r="665" spans="6:13" ht="12.75" hidden="1">
      <c r="F665" s="49"/>
      <c r="G665" s="49"/>
      <c r="H665" s="6">
        <v>0</v>
      </c>
      <c r="I665" s="26" t="e">
        <v>#DIV/0!</v>
      </c>
      <c r="M665" s="2"/>
    </row>
    <row r="666" spans="6:13" ht="12.75" hidden="1">
      <c r="F666" s="49"/>
      <c r="G666" s="49"/>
      <c r="H666" s="6">
        <v>0</v>
      </c>
      <c r="I666" s="26" t="e">
        <v>#DIV/0!</v>
      </c>
      <c r="M666" s="2"/>
    </row>
    <row r="667" spans="6:13" ht="12.75" hidden="1">
      <c r="F667" s="49"/>
      <c r="G667" s="49"/>
      <c r="H667" s="6">
        <v>0</v>
      </c>
      <c r="I667" s="26" t="e">
        <v>#DIV/0!</v>
      </c>
      <c r="M667" s="2"/>
    </row>
    <row r="668" spans="6:13" ht="12.75" hidden="1">
      <c r="F668" s="49"/>
      <c r="G668" s="49"/>
      <c r="H668" s="6">
        <v>0</v>
      </c>
      <c r="I668" s="26" t="e">
        <v>#DIV/0!</v>
      </c>
      <c r="M668" s="2"/>
    </row>
    <row r="669" spans="6:13" ht="12.75" hidden="1">
      <c r="F669" s="49"/>
      <c r="G669" s="49"/>
      <c r="H669" s="6">
        <v>0</v>
      </c>
      <c r="I669" s="26" t="e">
        <v>#DIV/0!</v>
      </c>
      <c r="M669" s="2"/>
    </row>
    <row r="670" spans="6:13" ht="12.75" hidden="1">
      <c r="F670" s="49"/>
      <c r="G670" s="49"/>
      <c r="H670" s="6">
        <v>0</v>
      </c>
      <c r="I670" s="26" t="e">
        <v>#DIV/0!</v>
      </c>
      <c r="M670" s="2"/>
    </row>
    <row r="671" spans="6:13" ht="12.75" hidden="1">
      <c r="F671" s="49"/>
      <c r="G671" s="49"/>
      <c r="H671" s="6">
        <v>0</v>
      </c>
      <c r="I671" s="26" t="e">
        <v>#DIV/0!</v>
      </c>
      <c r="M671" s="2"/>
    </row>
    <row r="672" spans="6:13" ht="12.75" hidden="1">
      <c r="F672" s="49"/>
      <c r="G672" s="49"/>
      <c r="H672" s="6">
        <v>0</v>
      </c>
      <c r="I672" s="26" t="e">
        <v>#DIV/0!</v>
      </c>
      <c r="M672" s="2"/>
    </row>
    <row r="673" spans="6:13" ht="12.75" hidden="1">
      <c r="F673" s="49"/>
      <c r="G673" s="49"/>
      <c r="H673" s="6">
        <v>0</v>
      </c>
      <c r="I673" s="26" t="e">
        <v>#DIV/0!</v>
      </c>
      <c r="M673" s="2"/>
    </row>
    <row r="674" spans="6:13" ht="12.75" hidden="1">
      <c r="F674" s="49"/>
      <c r="G674" s="49"/>
      <c r="H674" s="6">
        <v>0</v>
      </c>
      <c r="I674" s="26" t="e">
        <v>#DIV/0!</v>
      </c>
      <c r="M674" s="2"/>
    </row>
    <row r="675" spans="6:13" ht="12.75" hidden="1">
      <c r="F675" s="49"/>
      <c r="G675" s="49"/>
      <c r="H675" s="6">
        <v>0</v>
      </c>
      <c r="I675" s="26" t="e">
        <v>#DIV/0!</v>
      </c>
      <c r="M675" s="2"/>
    </row>
    <row r="676" spans="6:13" ht="12.75" hidden="1">
      <c r="F676" s="49"/>
      <c r="G676" s="49"/>
      <c r="H676" s="6">
        <v>0</v>
      </c>
      <c r="I676" s="26" t="e">
        <v>#DIV/0!</v>
      </c>
      <c r="M676" s="2"/>
    </row>
    <row r="677" spans="6:13" ht="12.75" hidden="1">
      <c r="F677" s="49"/>
      <c r="G677" s="49"/>
      <c r="H677" s="6">
        <v>0</v>
      </c>
      <c r="I677" s="26" t="e">
        <v>#DIV/0!</v>
      </c>
      <c r="M677" s="2"/>
    </row>
    <row r="678" spans="6:13" ht="12.75" hidden="1">
      <c r="F678" s="49"/>
      <c r="G678" s="49"/>
      <c r="H678" s="6">
        <v>0</v>
      </c>
      <c r="I678" s="26" t="e">
        <v>#DIV/0!</v>
      </c>
      <c r="M678" s="2"/>
    </row>
    <row r="679" spans="6:13" ht="12.75" hidden="1">
      <c r="F679" s="49"/>
      <c r="G679" s="49"/>
      <c r="H679" s="6">
        <v>0</v>
      </c>
      <c r="I679" s="26" t="e">
        <v>#DIV/0!</v>
      </c>
      <c r="M679" s="2"/>
    </row>
    <row r="680" spans="6:13" ht="12.75" hidden="1">
      <c r="F680" s="49"/>
      <c r="G680" s="49"/>
      <c r="H680" s="6">
        <v>0</v>
      </c>
      <c r="I680" s="26" t="e">
        <v>#DIV/0!</v>
      </c>
      <c r="M680" s="2"/>
    </row>
    <row r="681" spans="6:13" ht="12.75" hidden="1">
      <c r="F681" s="49"/>
      <c r="G681" s="49"/>
      <c r="H681" s="6">
        <v>0</v>
      </c>
      <c r="I681" s="26" t="e">
        <v>#DIV/0!</v>
      </c>
      <c r="M681" s="2"/>
    </row>
    <row r="682" spans="6:13" ht="12.75" hidden="1">
      <c r="F682" s="49"/>
      <c r="G682" s="49"/>
      <c r="H682" s="6">
        <v>0</v>
      </c>
      <c r="I682" s="26" t="e">
        <v>#DIV/0!</v>
      </c>
      <c r="M682" s="2"/>
    </row>
    <row r="683" spans="6:13" ht="12.75" hidden="1">
      <c r="F683" s="49"/>
      <c r="G683" s="49"/>
      <c r="H683" s="6">
        <v>0</v>
      </c>
      <c r="I683" s="26" t="e">
        <v>#DIV/0!</v>
      </c>
      <c r="M683" s="2"/>
    </row>
    <row r="684" spans="6:13" ht="12.75" hidden="1">
      <c r="F684" s="49"/>
      <c r="G684" s="49"/>
      <c r="H684" s="6">
        <v>0</v>
      </c>
      <c r="I684" s="26" t="e">
        <v>#DIV/0!</v>
      </c>
      <c r="M684" s="2"/>
    </row>
    <row r="685" spans="6:13" ht="12.75" hidden="1">
      <c r="F685" s="49"/>
      <c r="G685" s="49"/>
      <c r="H685" s="6">
        <v>0</v>
      </c>
      <c r="I685" s="26" t="e">
        <v>#DIV/0!</v>
      </c>
      <c r="M685" s="2"/>
    </row>
    <row r="686" spans="6:13" ht="12.75" hidden="1">
      <c r="F686" s="49"/>
      <c r="G686" s="49"/>
      <c r="H686" s="6">
        <v>0</v>
      </c>
      <c r="I686" s="26" t="e">
        <v>#DIV/0!</v>
      </c>
      <c r="M686" s="2"/>
    </row>
    <row r="687" spans="6:13" ht="12.75" hidden="1">
      <c r="F687" s="49"/>
      <c r="G687" s="49"/>
      <c r="H687" s="6">
        <v>0</v>
      </c>
      <c r="I687" s="26" t="e">
        <v>#DIV/0!</v>
      </c>
      <c r="M687" s="2"/>
    </row>
    <row r="688" spans="6:13" ht="12.75" hidden="1">
      <c r="F688" s="49"/>
      <c r="G688" s="49"/>
      <c r="H688" s="6">
        <v>0</v>
      </c>
      <c r="I688" s="26" t="e">
        <v>#DIV/0!</v>
      </c>
      <c r="M688" s="2"/>
    </row>
    <row r="689" spans="6:13" ht="12.75" hidden="1">
      <c r="F689" s="49"/>
      <c r="G689" s="49"/>
      <c r="H689" s="6">
        <v>0</v>
      </c>
      <c r="I689" s="26" t="e">
        <v>#DIV/0!</v>
      </c>
      <c r="M689" s="2"/>
    </row>
    <row r="690" spans="6:13" ht="12.75" hidden="1">
      <c r="F690" s="49"/>
      <c r="G690" s="49"/>
      <c r="H690" s="6">
        <v>0</v>
      </c>
      <c r="I690" s="26" t="e">
        <v>#DIV/0!</v>
      </c>
      <c r="M690" s="2"/>
    </row>
    <row r="691" spans="6:13" ht="12.75" hidden="1">
      <c r="F691" s="49"/>
      <c r="G691" s="49"/>
      <c r="H691" s="6">
        <v>0</v>
      </c>
      <c r="I691" s="26" t="e">
        <v>#DIV/0!</v>
      </c>
      <c r="M691" s="2"/>
    </row>
    <row r="692" spans="6:13" ht="12.75" hidden="1">
      <c r="F692" s="49"/>
      <c r="G692" s="49"/>
      <c r="H692" s="6">
        <v>0</v>
      </c>
      <c r="I692" s="26" t="e">
        <v>#DIV/0!</v>
      </c>
      <c r="M692" s="2"/>
    </row>
    <row r="693" spans="6:13" ht="12.75" hidden="1">
      <c r="F693" s="49"/>
      <c r="G693" s="49"/>
      <c r="H693" s="6">
        <v>0</v>
      </c>
      <c r="I693" s="26" t="e">
        <v>#DIV/0!</v>
      </c>
      <c r="M693" s="2"/>
    </row>
    <row r="694" spans="6:13" ht="12.75" hidden="1">
      <c r="F694" s="49"/>
      <c r="G694" s="49"/>
      <c r="H694" s="6">
        <v>0</v>
      </c>
      <c r="I694" s="26" t="e">
        <v>#DIV/0!</v>
      </c>
      <c r="M694" s="2"/>
    </row>
    <row r="695" spans="6:13" ht="12.75" hidden="1">
      <c r="F695" s="49"/>
      <c r="G695" s="49"/>
      <c r="H695" s="6">
        <v>0</v>
      </c>
      <c r="I695" s="26" t="e">
        <v>#DIV/0!</v>
      </c>
      <c r="M695" s="2"/>
    </row>
    <row r="696" spans="6:13" ht="12.75" hidden="1">
      <c r="F696" s="49"/>
      <c r="G696" s="49"/>
      <c r="H696" s="6">
        <v>0</v>
      </c>
      <c r="I696" s="26" t="e">
        <v>#DIV/0!</v>
      </c>
      <c r="M696" s="2"/>
    </row>
    <row r="697" spans="6:13" ht="12.75" hidden="1">
      <c r="F697" s="49"/>
      <c r="G697" s="49"/>
      <c r="H697" s="6">
        <v>0</v>
      </c>
      <c r="I697" s="26" t="e">
        <v>#DIV/0!</v>
      </c>
      <c r="M697" s="2"/>
    </row>
    <row r="698" spans="6:13" ht="12.75" hidden="1">
      <c r="F698" s="49"/>
      <c r="G698" s="49"/>
      <c r="H698" s="6">
        <v>0</v>
      </c>
      <c r="I698" s="26" t="e">
        <v>#DIV/0!</v>
      </c>
      <c r="M698" s="2"/>
    </row>
    <row r="699" spans="6:13" ht="12.75" hidden="1">
      <c r="F699" s="49"/>
      <c r="G699" s="49"/>
      <c r="H699" s="6">
        <v>0</v>
      </c>
      <c r="I699" s="26" t="e">
        <v>#DIV/0!</v>
      </c>
      <c r="M699" s="2"/>
    </row>
    <row r="700" spans="6:13" ht="12.75" hidden="1">
      <c r="F700" s="49"/>
      <c r="G700" s="49"/>
      <c r="H700" s="6">
        <v>0</v>
      </c>
      <c r="I700" s="26" t="e">
        <v>#DIV/0!</v>
      </c>
      <c r="M700" s="2"/>
    </row>
    <row r="701" spans="6:13" ht="12.75" hidden="1">
      <c r="F701" s="49"/>
      <c r="G701" s="49"/>
      <c r="H701" s="6">
        <v>0</v>
      </c>
      <c r="I701" s="26" t="e">
        <v>#DIV/0!</v>
      </c>
      <c r="M701" s="2"/>
    </row>
    <row r="702" spans="6:13" ht="12.75" hidden="1">
      <c r="F702" s="49"/>
      <c r="G702" s="49"/>
      <c r="H702" s="6">
        <v>0</v>
      </c>
      <c r="I702" s="26" t="e">
        <v>#DIV/0!</v>
      </c>
      <c r="M702" s="2"/>
    </row>
    <row r="703" spans="6:13" ht="12.75" hidden="1">
      <c r="F703" s="49"/>
      <c r="G703" s="49"/>
      <c r="H703" s="6">
        <v>0</v>
      </c>
      <c r="I703" s="26" t="e">
        <v>#DIV/0!</v>
      </c>
      <c r="M703" s="2"/>
    </row>
    <row r="704" spans="6:13" ht="12.75" hidden="1">
      <c r="F704" s="49"/>
      <c r="G704" s="49"/>
      <c r="H704" s="6">
        <v>0</v>
      </c>
      <c r="I704" s="26" t="e">
        <v>#DIV/0!</v>
      </c>
      <c r="M704" s="2"/>
    </row>
    <row r="705" spans="6:13" ht="12.75" hidden="1">
      <c r="F705" s="49"/>
      <c r="G705" s="49"/>
      <c r="H705" s="6">
        <v>0</v>
      </c>
      <c r="I705" s="26" t="e">
        <v>#DIV/0!</v>
      </c>
      <c r="M705" s="2"/>
    </row>
    <row r="706" spans="6:13" ht="12.75" hidden="1">
      <c r="F706" s="49"/>
      <c r="G706" s="49"/>
      <c r="H706" s="6">
        <v>0</v>
      </c>
      <c r="I706" s="26" t="e">
        <v>#DIV/0!</v>
      </c>
      <c r="M706" s="2"/>
    </row>
    <row r="707" spans="6:13" ht="12.75" hidden="1">
      <c r="F707" s="49"/>
      <c r="G707" s="49"/>
      <c r="H707" s="6">
        <v>0</v>
      </c>
      <c r="I707" s="26" t="e">
        <v>#DIV/0!</v>
      </c>
      <c r="M707" s="2"/>
    </row>
    <row r="708" spans="6:13" ht="12.75" hidden="1">
      <c r="F708" s="49"/>
      <c r="G708" s="49"/>
      <c r="H708" s="6">
        <v>0</v>
      </c>
      <c r="I708" s="26" t="e">
        <v>#DIV/0!</v>
      </c>
      <c r="M708" s="2"/>
    </row>
    <row r="709" spans="6:13" ht="12.75" hidden="1">
      <c r="F709" s="49"/>
      <c r="G709" s="49"/>
      <c r="H709" s="6">
        <v>0</v>
      </c>
      <c r="I709" s="26" t="e">
        <v>#DIV/0!</v>
      </c>
      <c r="M709" s="2"/>
    </row>
    <row r="710" spans="6:13" ht="12.75" hidden="1">
      <c r="F710" s="49"/>
      <c r="G710" s="49"/>
      <c r="H710" s="6">
        <v>0</v>
      </c>
      <c r="I710" s="26" t="e">
        <v>#DIV/0!</v>
      </c>
      <c r="M710" s="2"/>
    </row>
    <row r="711" spans="6:13" ht="12.75" hidden="1">
      <c r="F711" s="49"/>
      <c r="G711" s="49"/>
      <c r="H711" s="6">
        <v>0</v>
      </c>
      <c r="I711" s="26" t="e">
        <v>#DIV/0!</v>
      </c>
      <c r="M711" s="2"/>
    </row>
    <row r="712" spans="6:13" ht="12.75" hidden="1">
      <c r="F712" s="49"/>
      <c r="G712" s="49"/>
      <c r="H712" s="6">
        <v>0</v>
      </c>
      <c r="I712" s="26" t="e">
        <v>#DIV/0!</v>
      </c>
      <c r="M712" s="2"/>
    </row>
    <row r="713" spans="6:13" ht="12.75" hidden="1">
      <c r="F713" s="49"/>
      <c r="G713" s="49"/>
      <c r="H713" s="6">
        <v>0</v>
      </c>
      <c r="I713" s="26" t="e">
        <v>#DIV/0!</v>
      </c>
      <c r="M713" s="2"/>
    </row>
    <row r="714" spans="6:13" ht="12.75" hidden="1">
      <c r="F714" s="49"/>
      <c r="G714" s="49"/>
      <c r="H714" s="6">
        <v>0</v>
      </c>
      <c r="I714" s="26" t="e">
        <v>#DIV/0!</v>
      </c>
      <c r="M714" s="2"/>
    </row>
    <row r="715" spans="6:13" ht="12.75" hidden="1">
      <c r="F715" s="49"/>
      <c r="G715" s="49"/>
      <c r="H715" s="6">
        <v>0</v>
      </c>
      <c r="I715" s="26" t="e">
        <v>#DIV/0!</v>
      </c>
      <c r="M715" s="2"/>
    </row>
    <row r="716" spans="6:13" ht="12.75" hidden="1">
      <c r="F716" s="49"/>
      <c r="G716" s="49"/>
      <c r="H716" s="6">
        <v>0</v>
      </c>
      <c r="I716" s="26" t="e">
        <v>#DIV/0!</v>
      </c>
      <c r="M716" s="2"/>
    </row>
    <row r="717" spans="6:13" ht="12.75" hidden="1">
      <c r="F717" s="49"/>
      <c r="G717" s="49"/>
      <c r="H717" s="6">
        <v>0</v>
      </c>
      <c r="I717" s="26" t="e">
        <v>#DIV/0!</v>
      </c>
      <c r="M717" s="2"/>
    </row>
    <row r="718" spans="6:13" ht="12.75" hidden="1">
      <c r="F718" s="49"/>
      <c r="G718" s="49"/>
      <c r="H718" s="6">
        <v>0</v>
      </c>
      <c r="I718" s="26" t="e">
        <v>#DIV/0!</v>
      </c>
      <c r="M718" s="2"/>
    </row>
    <row r="719" spans="6:13" ht="12.75" hidden="1">
      <c r="F719" s="49"/>
      <c r="G719" s="49"/>
      <c r="H719" s="6">
        <v>0</v>
      </c>
      <c r="I719" s="26" t="e">
        <v>#DIV/0!</v>
      </c>
      <c r="M719" s="2"/>
    </row>
    <row r="720" spans="6:13" ht="12.75" hidden="1">
      <c r="F720" s="49"/>
      <c r="G720" s="49"/>
      <c r="H720" s="6">
        <v>0</v>
      </c>
      <c r="I720" s="26" t="e">
        <v>#DIV/0!</v>
      </c>
      <c r="M720" s="2"/>
    </row>
    <row r="721" spans="6:13" ht="12.75" hidden="1">
      <c r="F721" s="49"/>
      <c r="G721" s="49"/>
      <c r="H721" s="6">
        <v>0</v>
      </c>
      <c r="I721" s="26" t="e">
        <v>#DIV/0!</v>
      </c>
      <c r="M721" s="2"/>
    </row>
    <row r="722" spans="6:13" ht="12.75" hidden="1">
      <c r="F722" s="49"/>
      <c r="G722" s="49"/>
      <c r="H722" s="6">
        <v>0</v>
      </c>
      <c r="I722" s="26" t="e">
        <v>#DIV/0!</v>
      </c>
      <c r="M722" s="2"/>
    </row>
    <row r="723" spans="6:13" ht="12.75" hidden="1">
      <c r="F723" s="49"/>
      <c r="G723" s="49"/>
      <c r="H723" s="6">
        <v>0</v>
      </c>
      <c r="I723" s="26" t="e">
        <v>#DIV/0!</v>
      </c>
      <c r="M723" s="2"/>
    </row>
    <row r="724" spans="6:13" ht="12.75" hidden="1">
      <c r="F724" s="49"/>
      <c r="G724" s="49"/>
      <c r="H724" s="6">
        <v>0</v>
      </c>
      <c r="I724" s="26" t="e">
        <v>#DIV/0!</v>
      </c>
      <c r="M724" s="2"/>
    </row>
    <row r="725" spans="6:13" ht="12.75" hidden="1">
      <c r="F725" s="49"/>
      <c r="G725" s="49"/>
      <c r="H725" s="6">
        <v>0</v>
      </c>
      <c r="I725" s="26" t="e">
        <v>#DIV/0!</v>
      </c>
      <c r="M725" s="2"/>
    </row>
    <row r="726" spans="6:13" ht="12.75" hidden="1">
      <c r="F726" s="49"/>
      <c r="G726" s="49"/>
      <c r="H726" s="6">
        <v>0</v>
      </c>
      <c r="I726" s="26" t="e">
        <v>#DIV/0!</v>
      </c>
      <c r="M726" s="2"/>
    </row>
    <row r="727" spans="6:13" ht="12.75" hidden="1">
      <c r="F727" s="49"/>
      <c r="G727" s="49"/>
      <c r="H727" s="6">
        <v>0</v>
      </c>
      <c r="I727" s="26" t="e">
        <v>#DIV/0!</v>
      </c>
      <c r="M727" s="2"/>
    </row>
    <row r="728" spans="6:13" ht="12.75" hidden="1">
      <c r="F728" s="49"/>
      <c r="G728" s="49"/>
      <c r="H728" s="6">
        <v>0</v>
      </c>
      <c r="I728" s="26" t="e">
        <v>#DIV/0!</v>
      </c>
      <c r="M728" s="2"/>
    </row>
    <row r="729" spans="6:13" ht="12.75" hidden="1">
      <c r="F729" s="49"/>
      <c r="G729" s="49"/>
      <c r="H729" s="6">
        <v>0</v>
      </c>
      <c r="I729" s="26" t="e">
        <v>#DIV/0!</v>
      </c>
      <c r="M729" s="2"/>
    </row>
    <row r="730" spans="6:13" ht="12.75" hidden="1">
      <c r="F730" s="49"/>
      <c r="G730" s="49"/>
      <c r="H730" s="6">
        <v>0</v>
      </c>
      <c r="I730" s="26" t="e">
        <v>#DIV/0!</v>
      </c>
      <c r="M730" s="2"/>
    </row>
    <row r="731" spans="6:13" ht="12.75" hidden="1">
      <c r="F731" s="49"/>
      <c r="G731" s="49"/>
      <c r="H731" s="6">
        <v>0</v>
      </c>
      <c r="I731" s="26" t="e">
        <v>#DIV/0!</v>
      </c>
      <c r="M731" s="2"/>
    </row>
    <row r="732" spans="6:13" ht="12.75" hidden="1">
      <c r="F732" s="49"/>
      <c r="G732" s="49"/>
      <c r="H732" s="6">
        <v>0</v>
      </c>
      <c r="I732" s="26" t="e">
        <v>#DIV/0!</v>
      </c>
      <c r="M732" s="2"/>
    </row>
    <row r="733" spans="6:13" ht="12.75" hidden="1">
      <c r="F733" s="49"/>
      <c r="G733" s="49"/>
      <c r="H733" s="6">
        <v>0</v>
      </c>
      <c r="I733" s="26" t="e">
        <v>#DIV/0!</v>
      </c>
      <c r="M733" s="2"/>
    </row>
    <row r="734" spans="6:13" ht="12.75" hidden="1">
      <c r="F734" s="49"/>
      <c r="G734" s="49"/>
      <c r="H734" s="6">
        <v>0</v>
      </c>
      <c r="I734" s="26" t="e">
        <v>#DIV/0!</v>
      </c>
      <c r="M734" s="2"/>
    </row>
    <row r="735" spans="6:13" ht="12.75" hidden="1">
      <c r="F735" s="49"/>
      <c r="G735" s="49"/>
      <c r="H735" s="6">
        <v>0</v>
      </c>
      <c r="I735" s="26" t="e">
        <v>#DIV/0!</v>
      </c>
      <c r="M735" s="2"/>
    </row>
    <row r="736" spans="6:13" ht="12.75" hidden="1">
      <c r="F736" s="49"/>
      <c r="G736" s="49"/>
      <c r="H736" s="6">
        <v>0</v>
      </c>
      <c r="I736" s="26" t="e">
        <v>#DIV/0!</v>
      </c>
      <c r="M736" s="2"/>
    </row>
    <row r="737" spans="6:13" ht="12.75" hidden="1">
      <c r="F737" s="49"/>
      <c r="G737" s="49"/>
      <c r="H737" s="6">
        <v>0</v>
      </c>
      <c r="I737" s="26" t="e">
        <v>#DIV/0!</v>
      </c>
      <c r="M737" s="2"/>
    </row>
    <row r="738" spans="6:13" ht="12.75" hidden="1">
      <c r="F738" s="49"/>
      <c r="G738" s="49"/>
      <c r="H738" s="6">
        <v>0</v>
      </c>
      <c r="I738" s="26" t="e">
        <v>#DIV/0!</v>
      </c>
      <c r="M738" s="2"/>
    </row>
    <row r="739" spans="6:13" ht="12.75" hidden="1">
      <c r="F739" s="49"/>
      <c r="G739" s="49"/>
      <c r="H739" s="6">
        <v>0</v>
      </c>
      <c r="I739" s="26" t="e">
        <v>#DIV/0!</v>
      </c>
      <c r="M739" s="2"/>
    </row>
    <row r="740" spans="6:13" ht="12.75" hidden="1">
      <c r="F740" s="49"/>
      <c r="G740" s="49"/>
      <c r="H740" s="6">
        <v>0</v>
      </c>
      <c r="I740" s="26" t="e">
        <v>#DIV/0!</v>
      </c>
      <c r="M740" s="2"/>
    </row>
    <row r="741" spans="6:13" ht="12.75" hidden="1">
      <c r="F741" s="49"/>
      <c r="G741" s="49"/>
      <c r="H741" s="6">
        <v>0</v>
      </c>
      <c r="I741" s="26" t="e">
        <v>#DIV/0!</v>
      </c>
      <c r="M741" s="2"/>
    </row>
    <row r="742" spans="6:13" ht="12.75" hidden="1">
      <c r="F742" s="49"/>
      <c r="G742" s="49"/>
      <c r="H742" s="6">
        <v>0</v>
      </c>
      <c r="I742" s="26" t="e">
        <v>#DIV/0!</v>
      </c>
      <c r="M742" s="2"/>
    </row>
    <row r="743" spans="6:13" ht="12.75" hidden="1">
      <c r="F743" s="49"/>
      <c r="G743" s="49"/>
      <c r="H743" s="6">
        <v>0</v>
      </c>
      <c r="I743" s="26" t="e">
        <v>#DIV/0!</v>
      </c>
      <c r="M743" s="2"/>
    </row>
    <row r="744" spans="6:13" ht="12.75" hidden="1">
      <c r="F744" s="49"/>
      <c r="G744" s="49"/>
      <c r="H744" s="6">
        <v>0</v>
      </c>
      <c r="I744" s="26" t="e">
        <v>#DIV/0!</v>
      </c>
      <c r="M744" s="2"/>
    </row>
    <row r="745" spans="6:13" ht="12.75" hidden="1">
      <c r="F745" s="49"/>
      <c r="G745" s="49"/>
      <c r="H745" s="6">
        <v>0</v>
      </c>
      <c r="I745" s="26" t="e">
        <v>#DIV/0!</v>
      </c>
      <c r="M745" s="2"/>
    </row>
    <row r="746" spans="6:13" ht="12.75" hidden="1">
      <c r="F746" s="49"/>
      <c r="G746" s="49"/>
      <c r="H746" s="6">
        <v>0</v>
      </c>
      <c r="I746" s="26" t="e">
        <v>#DIV/0!</v>
      </c>
      <c r="M746" s="2"/>
    </row>
    <row r="747" spans="6:13" ht="12.75" hidden="1">
      <c r="F747" s="49"/>
      <c r="G747" s="49"/>
      <c r="H747" s="6">
        <v>0</v>
      </c>
      <c r="I747" s="26" t="e">
        <v>#DIV/0!</v>
      </c>
      <c r="M747" s="2"/>
    </row>
    <row r="748" spans="6:13" ht="12.75" hidden="1">
      <c r="F748" s="49"/>
      <c r="G748" s="49"/>
      <c r="H748" s="6">
        <v>0</v>
      </c>
      <c r="I748" s="26" t="e">
        <v>#DIV/0!</v>
      </c>
      <c r="M748" s="2"/>
    </row>
    <row r="749" spans="6:13" ht="12.75" hidden="1">
      <c r="F749" s="49"/>
      <c r="G749" s="49"/>
      <c r="H749" s="6">
        <v>0</v>
      </c>
      <c r="I749" s="26" t="e">
        <v>#DIV/0!</v>
      </c>
      <c r="M749" s="2"/>
    </row>
    <row r="750" spans="6:13" ht="12.75" hidden="1">
      <c r="F750" s="49"/>
      <c r="G750" s="49"/>
      <c r="H750" s="6">
        <v>0</v>
      </c>
      <c r="I750" s="26" t="e">
        <v>#DIV/0!</v>
      </c>
      <c r="M750" s="2"/>
    </row>
    <row r="751" spans="6:13" ht="12.75" hidden="1">
      <c r="F751" s="49"/>
      <c r="G751" s="49"/>
      <c r="H751" s="6">
        <v>0</v>
      </c>
      <c r="I751" s="26" t="e">
        <v>#DIV/0!</v>
      </c>
      <c r="M751" s="2"/>
    </row>
    <row r="752" spans="6:13" ht="12.75" hidden="1">
      <c r="F752" s="49"/>
      <c r="G752" s="49"/>
      <c r="H752" s="6">
        <v>0</v>
      </c>
      <c r="I752" s="26" t="e">
        <v>#DIV/0!</v>
      </c>
      <c r="M752" s="2"/>
    </row>
    <row r="753" spans="6:13" ht="12.75" hidden="1">
      <c r="F753" s="49"/>
      <c r="G753" s="49"/>
      <c r="H753" s="6">
        <v>0</v>
      </c>
      <c r="I753" s="26" t="e">
        <v>#DIV/0!</v>
      </c>
      <c r="M753" s="2"/>
    </row>
    <row r="754" spans="6:13" ht="12.75" hidden="1">
      <c r="F754" s="49"/>
      <c r="G754" s="49"/>
      <c r="H754" s="6">
        <v>0</v>
      </c>
      <c r="I754" s="26" t="e">
        <v>#DIV/0!</v>
      </c>
      <c r="M754" s="2"/>
    </row>
    <row r="755" spans="6:13" ht="12.75" hidden="1">
      <c r="F755" s="49"/>
      <c r="G755" s="49"/>
      <c r="H755" s="6">
        <v>0</v>
      </c>
      <c r="I755" s="26" t="e">
        <v>#DIV/0!</v>
      </c>
      <c r="M755" s="2"/>
    </row>
    <row r="756" spans="6:13" ht="12.75" hidden="1">
      <c r="F756" s="49"/>
      <c r="G756" s="49"/>
      <c r="H756" s="6">
        <v>0</v>
      </c>
      <c r="I756" s="26" t="e">
        <v>#DIV/0!</v>
      </c>
      <c r="M756" s="2"/>
    </row>
    <row r="757" spans="6:13" ht="12.75" hidden="1">
      <c r="F757" s="49"/>
      <c r="G757" s="49"/>
      <c r="H757" s="6">
        <v>0</v>
      </c>
      <c r="I757" s="26" t="e">
        <v>#DIV/0!</v>
      </c>
      <c r="M757" s="2"/>
    </row>
    <row r="758" spans="6:13" ht="12.75" hidden="1">
      <c r="F758" s="49"/>
      <c r="G758" s="49"/>
      <c r="H758" s="6">
        <v>0</v>
      </c>
      <c r="I758" s="26" t="e">
        <v>#DIV/0!</v>
      </c>
      <c r="M758" s="2"/>
    </row>
    <row r="759" spans="6:13" ht="12.75" hidden="1">
      <c r="F759" s="49"/>
      <c r="G759" s="49"/>
      <c r="H759" s="6">
        <v>0</v>
      </c>
      <c r="I759" s="26" t="e">
        <v>#DIV/0!</v>
      </c>
      <c r="M759" s="2"/>
    </row>
    <row r="760" spans="6:13" ht="12.75" hidden="1">
      <c r="F760" s="49"/>
      <c r="G760" s="49"/>
      <c r="H760" s="6">
        <v>0</v>
      </c>
      <c r="I760" s="26" t="e">
        <v>#DIV/0!</v>
      </c>
      <c r="M760" s="2"/>
    </row>
    <row r="761" spans="6:13" ht="12.75" hidden="1">
      <c r="F761" s="49"/>
      <c r="G761" s="49"/>
      <c r="H761" s="6">
        <v>0</v>
      </c>
      <c r="I761" s="26" t="e">
        <v>#DIV/0!</v>
      </c>
      <c r="M761" s="2"/>
    </row>
    <row r="762" spans="6:13" ht="12.75" hidden="1">
      <c r="F762" s="49"/>
      <c r="G762" s="49"/>
      <c r="H762" s="6">
        <v>0</v>
      </c>
      <c r="I762" s="26" t="e">
        <v>#DIV/0!</v>
      </c>
      <c r="M762" s="2"/>
    </row>
    <row r="763" spans="6:13" ht="12.75" hidden="1">
      <c r="F763" s="49"/>
      <c r="G763" s="49"/>
      <c r="H763" s="6">
        <v>0</v>
      </c>
      <c r="I763" s="26" t="e">
        <v>#DIV/0!</v>
      </c>
      <c r="M763" s="2"/>
    </row>
    <row r="764" spans="6:13" ht="12.75" hidden="1">
      <c r="F764" s="49"/>
      <c r="G764" s="49"/>
      <c r="H764" s="6">
        <v>0</v>
      </c>
      <c r="I764" s="26" t="e">
        <v>#DIV/0!</v>
      </c>
      <c r="M764" s="2"/>
    </row>
    <row r="765" spans="6:13" ht="12.75" hidden="1">
      <c r="F765" s="49"/>
      <c r="G765" s="49"/>
      <c r="H765" s="6">
        <v>0</v>
      </c>
      <c r="I765" s="26" t="e">
        <v>#DIV/0!</v>
      </c>
      <c r="M765" s="2"/>
    </row>
    <row r="766" spans="6:13" ht="12.75" hidden="1">
      <c r="F766" s="49"/>
      <c r="G766" s="49"/>
      <c r="H766" s="6">
        <v>0</v>
      </c>
      <c r="I766" s="26" t="e">
        <v>#DIV/0!</v>
      </c>
      <c r="M766" s="2"/>
    </row>
    <row r="767" spans="6:13" ht="12.75" hidden="1">
      <c r="F767" s="49"/>
      <c r="G767" s="49"/>
      <c r="H767" s="6">
        <v>0</v>
      </c>
      <c r="I767" s="26" t="e">
        <v>#DIV/0!</v>
      </c>
      <c r="M767" s="2"/>
    </row>
    <row r="768" spans="6:13" ht="12.75" hidden="1">
      <c r="F768" s="49"/>
      <c r="G768" s="49"/>
      <c r="H768" s="6">
        <v>0</v>
      </c>
      <c r="I768" s="26" t="e">
        <v>#DIV/0!</v>
      </c>
      <c r="M768" s="2"/>
    </row>
    <row r="769" spans="6:13" ht="12.75" hidden="1">
      <c r="F769" s="49"/>
      <c r="G769" s="49"/>
      <c r="H769" s="6">
        <v>0</v>
      </c>
      <c r="I769" s="26" t="e">
        <v>#DIV/0!</v>
      </c>
      <c r="M769" s="2"/>
    </row>
    <row r="770" spans="6:13" ht="12.75" hidden="1">
      <c r="F770" s="49"/>
      <c r="G770" s="49"/>
      <c r="H770" s="6">
        <v>0</v>
      </c>
      <c r="I770" s="26" t="e">
        <v>#DIV/0!</v>
      </c>
      <c r="M770" s="2"/>
    </row>
    <row r="771" spans="6:13" ht="12.75" hidden="1">
      <c r="F771" s="49"/>
      <c r="G771" s="49"/>
      <c r="H771" s="6">
        <v>0</v>
      </c>
      <c r="I771" s="26" t="e">
        <v>#DIV/0!</v>
      </c>
      <c r="M771" s="2"/>
    </row>
    <row r="772" spans="6:13" ht="12.75" hidden="1">
      <c r="F772" s="49"/>
      <c r="G772" s="49"/>
      <c r="H772" s="6">
        <v>0</v>
      </c>
      <c r="I772" s="26" t="e">
        <v>#DIV/0!</v>
      </c>
      <c r="M772" s="2"/>
    </row>
    <row r="773" spans="6:13" ht="12.75" hidden="1">
      <c r="F773" s="49"/>
      <c r="G773" s="49"/>
      <c r="H773" s="6">
        <v>0</v>
      </c>
      <c r="I773" s="26" t="e">
        <v>#DIV/0!</v>
      </c>
      <c r="M773" s="2"/>
    </row>
    <row r="774" spans="6:13" ht="12.75" hidden="1">
      <c r="F774" s="49"/>
      <c r="G774" s="49"/>
      <c r="H774" s="6">
        <v>0</v>
      </c>
      <c r="I774" s="26" t="e">
        <v>#DIV/0!</v>
      </c>
      <c r="M774" s="2"/>
    </row>
    <row r="775" spans="6:13" ht="12.75" hidden="1">
      <c r="F775" s="49"/>
      <c r="G775" s="49"/>
      <c r="H775" s="6">
        <v>0</v>
      </c>
      <c r="I775" s="26" t="e">
        <v>#DIV/0!</v>
      </c>
      <c r="M775" s="2"/>
    </row>
    <row r="776" spans="6:13" ht="12.75" hidden="1">
      <c r="F776" s="49"/>
      <c r="G776" s="49"/>
      <c r="H776" s="6">
        <v>0</v>
      </c>
      <c r="I776" s="26" t="e">
        <v>#DIV/0!</v>
      </c>
      <c r="M776" s="2"/>
    </row>
    <row r="777" spans="6:13" ht="12.75" hidden="1">
      <c r="F777" s="49"/>
      <c r="G777" s="49"/>
      <c r="H777" s="6">
        <v>0</v>
      </c>
      <c r="I777" s="26" t="e">
        <v>#DIV/0!</v>
      </c>
      <c r="M777" s="2"/>
    </row>
    <row r="778" spans="6:13" ht="12.75" hidden="1">
      <c r="F778" s="49"/>
      <c r="G778" s="49"/>
      <c r="H778" s="6">
        <v>0</v>
      </c>
      <c r="I778" s="26" t="e">
        <v>#DIV/0!</v>
      </c>
      <c r="M778" s="2"/>
    </row>
    <row r="779" spans="6:13" ht="12.75" hidden="1">
      <c r="F779" s="49"/>
      <c r="G779" s="49"/>
      <c r="H779" s="6">
        <v>0</v>
      </c>
      <c r="I779" s="26" t="e">
        <v>#DIV/0!</v>
      </c>
      <c r="M779" s="2"/>
    </row>
    <row r="780" spans="6:13" ht="12.75" hidden="1">
      <c r="F780" s="49"/>
      <c r="G780" s="49"/>
      <c r="H780" s="6">
        <v>0</v>
      </c>
      <c r="I780" s="26" t="e">
        <v>#DIV/0!</v>
      </c>
      <c r="M780" s="2"/>
    </row>
    <row r="781" spans="6:13" ht="12.75" hidden="1">
      <c r="F781" s="49"/>
      <c r="G781" s="49"/>
      <c r="H781" s="6">
        <v>0</v>
      </c>
      <c r="I781" s="26" t="e">
        <v>#DIV/0!</v>
      </c>
      <c r="M781" s="2"/>
    </row>
    <row r="782" spans="6:13" ht="12.75" hidden="1">
      <c r="F782" s="49"/>
      <c r="G782" s="49"/>
      <c r="H782" s="6">
        <v>0</v>
      </c>
      <c r="I782" s="26" t="e">
        <v>#DIV/0!</v>
      </c>
      <c r="M782" s="2"/>
    </row>
    <row r="783" spans="6:13" ht="12.75" hidden="1">
      <c r="F783" s="49"/>
      <c r="G783" s="49"/>
      <c r="H783" s="6">
        <v>0</v>
      </c>
      <c r="I783" s="26" t="e">
        <v>#DIV/0!</v>
      </c>
      <c r="M783" s="2"/>
    </row>
    <row r="784" spans="6:13" ht="12.75" hidden="1">
      <c r="F784" s="49"/>
      <c r="G784" s="49"/>
      <c r="H784" s="6">
        <v>0</v>
      </c>
      <c r="I784" s="26" t="e">
        <v>#DIV/0!</v>
      </c>
      <c r="M784" s="2"/>
    </row>
    <row r="785" spans="6:13" ht="12.75" hidden="1">
      <c r="F785" s="49"/>
      <c r="G785" s="49"/>
      <c r="H785" s="6">
        <v>0</v>
      </c>
      <c r="I785" s="26" t="e">
        <v>#DIV/0!</v>
      </c>
      <c r="M785" s="2"/>
    </row>
    <row r="786" spans="6:13" ht="12.75" hidden="1">
      <c r="F786" s="49"/>
      <c r="G786" s="49"/>
      <c r="H786" s="6">
        <v>0</v>
      </c>
      <c r="I786" s="26" t="e">
        <v>#DIV/0!</v>
      </c>
      <c r="M786" s="2"/>
    </row>
    <row r="787" spans="6:13" ht="12.75" hidden="1">
      <c r="F787" s="49"/>
      <c r="G787" s="49"/>
      <c r="H787" s="6">
        <v>0</v>
      </c>
      <c r="I787" s="26" t="e">
        <v>#DIV/0!</v>
      </c>
      <c r="M787" s="2"/>
    </row>
    <row r="788" spans="6:13" ht="12.75" hidden="1">
      <c r="F788" s="49"/>
      <c r="G788" s="49"/>
      <c r="H788" s="6">
        <v>0</v>
      </c>
      <c r="I788" s="26" t="e">
        <v>#DIV/0!</v>
      </c>
      <c r="M788" s="2"/>
    </row>
    <row r="789" spans="6:13" ht="12.75" hidden="1">
      <c r="F789" s="49"/>
      <c r="G789" s="49"/>
      <c r="H789" s="6">
        <v>0</v>
      </c>
      <c r="I789" s="26" t="e">
        <v>#DIV/0!</v>
      </c>
      <c r="M789" s="2"/>
    </row>
    <row r="790" spans="6:13" ht="12.75" hidden="1">
      <c r="F790" s="49"/>
      <c r="G790" s="49"/>
      <c r="H790" s="6">
        <v>0</v>
      </c>
      <c r="I790" s="26" t="e">
        <v>#DIV/0!</v>
      </c>
      <c r="M790" s="2"/>
    </row>
    <row r="791" spans="6:13" ht="12.75" hidden="1">
      <c r="F791" s="49"/>
      <c r="G791" s="49"/>
      <c r="H791" s="6">
        <v>0</v>
      </c>
      <c r="I791" s="26" t="e">
        <v>#DIV/0!</v>
      </c>
      <c r="M791" s="2"/>
    </row>
    <row r="792" spans="6:13" ht="12.75" hidden="1">
      <c r="F792" s="49"/>
      <c r="G792" s="49"/>
      <c r="H792" s="6">
        <v>0</v>
      </c>
      <c r="I792" s="26" t="e">
        <v>#DIV/0!</v>
      </c>
      <c r="M792" s="2"/>
    </row>
    <row r="793" spans="6:13" ht="12.75" hidden="1">
      <c r="F793" s="49"/>
      <c r="G793" s="49"/>
      <c r="H793" s="6">
        <v>0</v>
      </c>
      <c r="I793" s="26" t="e">
        <v>#DIV/0!</v>
      </c>
      <c r="M793" s="2"/>
    </row>
    <row r="794" spans="6:13" ht="12.75" hidden="1">
      <c r="F794" s="49"/>
      <c r="G794" s="49"/>
      <c r="H794" s="6">
        <v>0</v>
      </c>
      <c r="I794" s="26" t="e">
        <v>#DIV/0!</v>
      </c>
      <c r="M794" s="2"/>
    </row>
    <row r="795" spans="6:13" ht="12.75" hidden="1">
      <c r="F795" s="49"/>
      <c r="G795" s="49"/>
      <c r="H795" s="6">
        <v>0</v>
      </c>
      <c r="I795" s="26" t="e">
        <v>#DIV/0!</v>
      </c>
      <c r="M795" s="2"/>
    </row>
    <row r="796" spans="6:13" ht="12.75" hidden="1">
      <c r="F796" s="49"/>
      <c r="G796" s="49"/>
      <c r="H796" s="6">
        <v>0</v>
      </c>
      <c r="I796" s="26" t="e">
        <v>#DIV/0!</v>
      </c>
      <c r="M796" s="2"/>
    </row>
    <row r="797" spans="6:13" ht="12.75" hidden="1">
      <c r="F797" s="49"/>
      <c r="G797" s="49"/>
      <c r="H797" s="6">
        <v>0</v>
      </c>
      <c r="I797" s="26" t="e">
        <v>#DIV/0!</v>
      </c>
      <c r="M797" s="2"/>
    </row>
    <row r="798" spans="6:13" ht="12.75" hidden="1">
      <c r="F798" s="49"/>
      <c r="G798" s="49"/>
      <c r="H798" s="6">
        <v>0</v>
      </c>
      <c r="I798" s="26" t="e">
        <v>#DIV/0!</v>
      </c>
      <c r="M798" s="2"/>
    </row>
    <row r="799" spans="6:13" ht="12.75" hidden="1">
      <c r="F799" s="49"/>
      <c r="G799" s="49"/>
      <c r="H799" s="6">
        <v>0</v>
      </c>
      <c r="I799" s="26" t="e">
        <v>#DIV/0!</v>
      </c>
      <c r="M799" s="2"/>
    </row>
    <row r="800" spans="6:13" ht="12.75" hidden="1">
      <c r="F800" s="49"/>
      <c r="G800" s="49"/>
      <c r="H800" s="6">
        <v>0</v>
      </c>
      <c r="I800" s="26" t="e">
        <v>#DIV/0!</v>
      </c>
      <c r="M800" s="2"/>
    </row>
    <row r="801" spans="6:13" ht="12.75" hidden="1">
      <c r="F801" s="49"/>
      <c r="G801" s="49"/>
      <c r="H801" s="6">
        <v>0</v>
      </c>
      <c r="I801" s="26" t="e">
        <v>#DIV/0!</v>
      </c>
      <c r="M801" s="2"/>
    </row>
    <row r="802" spans="6:13" ht="12.75" hidden="1">
      <c r="F802" s="49"/>
      <c r="G802" s="49"/>
      <c r="H802" s="6">
        <v>0</v>
      </c>
      <c r="I802" s="26" t="e">
        <v>#DIV/0!</v>
      </c>
      <c r="M802" s="2"/>
    </row>
    <row r="803" spans="6:13" ht="12.75" hidden="1">
      <c r="F803" s="49"/>
      <c r="G803" s="49"/>
      <c r="H803" s="6">
        <v>0</v>
      </c>
      <c r="I803" s="26" t="e">
        <v>#DIV/0!</v>
      </c>
      <c r="M803" s="2"/>
    </row>
    <row r="804" spans="6:13" ht="12.75" hidden="1">
      <c r="F804" s="49"/>
      <c r="G804" s="49"/>
      <c r="H804" s="6">
        <v>0</v>
      </c>
      <c r="I804" s="26" t="e">
        <v>#DIV/0!</v>
      </c>
      <c r="M804" s="2"/>
    </row>
    <row r="805" spans="6:13" ht="12.75" hidden="1">
      <c r="F805" s="49"/>
      <c r="G805" s="49"/>
      <c r="H805" s="6">
        <v>0</v>
      </c>
      <c r="I805" s="26" t="e">
        <v>#DIV/0!</v>
      </c>
      <c r="M805" s="2"/>
    </row>
    <row r="806" spans="6:13" ht="12.75" hidden="1">
      <c r="F806" s="49"/>
      <c r="G806" s="49"/>
      <c r="H806" s="6">
        <v>0</v>
      </c>
      <c r="I806" s="26" t="e">
        <v>#DIV/0!</v>
      </c>
      <c r="M806" s="2"/>
    </row>
    <row r="807" spans="6:13" ht="12.75" hidden="1">
      <c r="F807" s="49"/>
      <c r="G807" s="49"/>
      <c r="H807" s="6">
        <v>0</v>
      </c>
      <c r="I807" s="26" t="e">
        <v>#DIV/0!</v>
      </c>
      <c r="M807" s="2"/>
    </row>
    <row r="808" spans="6:13" ht="12.75" hidden="1">
      <c r="F808" s="49"/>
      <c r="G808" s="49"/>
      <c r="H808" s="6">
        <v>0</v>
      </c>
      <c r="I808" s="26" t="e">
        <v>#DIV/0!</v>
      </c>
      <c r="M808" s="2"/>
    </row>
    <row r="809" spans="6:13" ht="12.75" hidden="1">
      <c r="F809" s="49"/>
      <c r="G809" s="49"/>
      <c r="H809" s="6">
        <v>0</v>
      </c>
      <c r="I809" s="26" t="e">
        <v>#DIV/0!</v>
      </c>
      <c r="M809" s="2"/>
    </row>
    <row r="810" spans="6:13" ht="12.75" hidden="1">
      <c r="F810" s="49"/>
      <c r="G810" s="49"/>
      <c r="H810" s="6">
        <v>0</v>
      </c>
      <c r="I810" s="26" t="e">
        <v>#DIV/0!</v>
      </c>
      <c r="M810" s="2"/>
    </row>
    <row r="811" spans="6:13" ht="12.75" hidden="1">
      <c r="F811" s="49"/>
      <c r="G811" s="49"/>
      <c r="H811" s="6">
        <v>0</v>
      </c>
      <c r="I811" s="26" t="e">
        <v>#DIV/0!</v>
      </c>
      <c r="M811" s="2"/>
    </row>
    <row r="812" spans="6:13" ht="12.75" hidden="1">
      <c r="F812" s="49"/>
      <c r="G812" s="49"/>
      <c r="H812" s="6">
        <v>0</v>
      </c>
      <c r="I812" s="26" t="e">
        <v>#DIV/0!</v>
      </c>
      <c r="M812" s="2"/>
    </row>
    <row r="813" spans="6:13" ht="12.75" hidden="1">
      <c r="F813" s="49"/>
      <c r="G813" s="49"/>
      <c r="H813" s="6">
        <v>0</v>
      </c>
      <c r="I813" s="26" t="e">
        <v>#DIV/0!</v>
      </c>
      <c r="M813" s="2"/>
    </row>
    <row r="814" spans="6:13" ht="12.75" hidden="1">
      <c r="F814" s="49"/>
      <c r="G814" s="49"/>
      <c r="I814" s="307"/>
      <c r="M814" s="2"/>
    </row>
    <row r="815" spans="6:13" ht="12.75" hidden="1">
      <c r="F815" s="49"/>
      <c r="G815" s="49"/>
      <c r="I815" s="307"/>
      <c r="M815" s="2"/>
    </row>
    <row r="816" spans="6:13" ht="12.75" hidden="1">
      <c r="F816" s="49"/>
      <c r="G816" s="49"/>
      <c r="I816" s="307"/>
      <c r="M816" s="2"/>
    </row>
    <row r="817" spans="6:13" ht="12.75" hidden="1">
      <c r="F817" s="49"/>
      <c r="G817" s="49"/>
      <c r="I817" s="307"/>
      <c r="M817" s="2"/>
    </row>
    <row r="818" spans="6:13" ht="12.75" hidden="1">
      <c r="F818" s="49"/>
      <c r="G818" s="49"/>
      <c r="I818" s="307"/>
      <c r="M818" s="2"/>
    </row>
    <row r="819" spans="6:13" ht="12.75" hidden="1">
      <c r="F819" s="49"/>
      <c r="G819" s="49"/>
      <c r="I819" s="307"/>
      <c r="M819" s="2"/>
    </row>
    <row r="820" spans="6:13" ht="12.75" hidden="1">
      <c r="F820" s="49"/>
      <c r="G820" s="49"/>
      <c r="I820" s="307"/>
      <c r="M820" s="2"/>
    </row>
    <row r="821" spans="6:13" ht="12.75" hidden="1">
      <c r="F821" s="49"/>
      <c r="G821" s="49"/>
      <c r="I821" s="307"/>
      <c r="M821" s="2"/>
    </row>
    <row r="822" spans="6:13" ht="12.75" hidden="1">
      <c r="F822" s="49"/>
      <c r="G822" s="49"/>
      <c r="I822" s="307"/>
      <c r="M822" s="2"/>
    </row>
    <row r="823" spans="6:13" ht="12.75" hidden="1">
      <c r="F823" s="49"/>
      <c r="G823" s="49"/>
      <c r="I823" s="307"/>
      <c r="M823" s="2"/>
    </row>
    <row r="824" spans="6:13" ht="12.75" hidden="1">
      <c r="F824" s="49"/>
      <c r="G824" s="49"/>
      <c r="I824" s="307"/>
      <c r="M824" s="2"/>
    </row>
    <row r="825" spans="6:13" ht="12.75" hidden="1">
      <c r="F825" s="49"/>
      <c r="G825" s="49"/>
      <c r="I825" s="307"/>
      <c r="M825" s="2"/>
    </row>
    <row r="826" spans="6:13" ht="12.75" hidden="1">
      <c r="F826" s="49"/>
      <c r="G826" s="49"/>
      <c r="I826" s="307"/>
      <c r="M826" s="2"/>
    </row>
    <row r="827" spans="6:13" ht="12.75" hidden="1">
      <c r="F827" s="49"/>
      <c r="G827" s="49"/>
      <c r="I827" s="307"/>
      <c r="M827" s="2"/>
    </row>
    <row r="828" spans="6:13" ht="12.75" hidden="1">
      <c r="F828" s="49"/>
      <c r="G828" s="49"/>
      <c r="I828" s="307"/>
      <c r="M828" s="2"/>
    </row>
    <row r="829" spans="6:13" ht="12.75" hidden="1">
      <c r="F829" s="49"/>
      <c r="G829" s="49"/>
      <c r="I829" s="307"/>
      <c r="M829" s="2"/>
    </row>
    <row r="830" spans="6:13" ht="12.75" hidden="1">
      <c r="F830" s="49"/>
      <c r="G830" s="49"/>
      <c r="I830" s="307"/>
      <c r="M830" s="2"/>
    </row>
    <row r="831" spans="6:13" ht="12.75" hidden="1">
      <c r="F831" s="49"/>
      <c r="G831" s="49"/>
      <c r="I831" s="307"/>
      <c r="M831" s="2"/>
    </row>
    <row r="832" spans="6:13" ht="12.75" hidden="1">
      <c r="F832" s="49"/>
      <c r="G832" s="49"/>
      <c r="I832" s="307"/>
      <c r="M832" s="2"/>
    </row>
    <row r="833" spans="6:13" ht="12.75" hidden="1">
      <c r="F833" s="49"/>
      <c r="G833" s="49"/>
      <c r="I833" s="307"/>
      <c r="M833" s="2"/>
    </row>
    <row r="834" spans="6:13" ht="12.75" hidden="1">
      <c r="F834" s="49"/>
      <c r="G834" s="49"/>
      <c r="I834" s="307"/>
      <c r="M834" s="2"/>
    </row>
    <row r="835" spans="6:13" ht="12.75" hidden="1">
      <c r="F835" s="49"/>
      <c r="G835" s="49"/>
      <c r="I835" s="307"/>
      <c r="M835" s="2"/>
    </row>
    <row r="836" spans="6:13" ht="12.75" hidden="1">
      <c r="F836" s="49"/>
      <c r="G836" s="49"/>
      <c r="I836" s="307"/>
      <c r="M836" s="2"/>
    </row>
    <row r="837" spans="6:13" ht="12.75" hidden="1">
      <c r="F837" s="49"/>
      <c r="G837" s="49"/>
      <c r="I837" s="307"/>
      <c r="M837" s="2"/>
    </row>
    <row r="838" spans="6:13" ht="12.75" hidden="1">
      <c r="F838" s="49"/>
      <c r="G838" s="49"/>
      <c r="I838" s="307"/>
      <c r="M838" s="2"/>
    </row>
    <row r="839" spans="6:13" ht="12.75" hidden="1">
      <c r="F839" s="49"/>
      <c r="G839" s="49"/>
      <c r="I839" s="307"/>
      <c r="M839" s="2"/>
    </row>
    <row r="840" spans="6:13" ht="12.75" hidden="1">
      <c r="F840" s="49"/>
      <c r="G840" s="49"/>
      <c r="I840" s="307"/>
      <c r="M840" s="2"/>
    </row>
    <row r="841" spans="6:13" ht="12.75" hidden="1">
      <c r="F841" s="49"/>
      <c r="G841" s="49"/>
      <c r="I841" s="307"/>
      <c r="M841" s="2"/>
    </row>
    <row r="842" spans="6:13" ht="12.75" hidden="1">
      <c r="F842" s="49"/>
      <c r="G842" s="49"/>
      <c r="I842" s="307"/>
      <c r="M842" s="2"/>
    </row>
    <row r="843" spans="6:13" ht="12.75" hidden="1">
      <c r="F843" s="49"/>
      <c r="G843" s="49"/>
      <c r="I843" s="307"/>
      <c r="M843" s="2"/>
    </row>
    <row r="844" spans="6:13" ht="12.75" hidden="1">
      <c r="F844" s="49"/>
      <c r="G844" s="49"/>
      <c r="I844" s="307"/>
      <c r="M844" s="2"/>
    </row>
    <row r="845" spans="6:13" ht="12.75" hidden="1">
      <c r="F845" s="49"/>
      <c r="G845" s="49"/>
      <c r="I845" s="307"/>
      <c r="M845" s="2"/>
    </row>
    <row r="846" spans="6:13" ht="12.75" hidden="1">
      <c r="F846" s="49"/>
      <c r="G846" s="49"/>
      <c r="I846" s="307"/>
      <c r="M846" s="2"/>
    </row>
    <row r="847" spans="6:13" ht="12.75" hidden="1">
      <c r="F847" s="49"/>
      <c r="G847" s="49"/>
      <c r="I847" s="307"/>
      <c r="M847" s="2"/>
    </row>
    <row r="848" spans="6:13" ht="12.75" hidden="1">
      <c r="F848" s="49"/>
      <c r="G848" s="49"/>
      <c r="I848" s="307"/>
      <c r="M848" s="2"/>
    </row>
    <row r="849" spans="6:13" ht="12.75" hidden="1">
      <c r="F849" s="49"/>
      <c r="G849" s="49"/>
      <c r="I849" s="307"/>
      <c r="M849" s="2"/>
    </row>
    <row r="850" spans="6:13" ht="12.75" hidden="1">
      <c r="F850" s="49"/>
      <c r="G850" s="49"/>
      <c r="I850" s="307"/>
      <c r="M850" s="2"/>
    </row>
    <row r="851" spans="6:13" ht="12.75" hidden="1">
      <c r="F851" s="49"/>
      <c r="G851" s="49"/>
      <c r="I851" s="307"/>
      <c r="M851" s="2"/>
    </row>
    <row r="852" spans="6:13" ht="12.75" hidden="1">
      <c r="F852" s="49"/>
      <c r="G852" s="49"/>
      <c r="I852" s="307"/>
      <c r="M852" s="2"/>
    </row>
    <row r="853" spans="6:13" ht="12.75" hidden="1">
      <c r="F853" s="49"/>
      <c r="G853" s="49"/>
      <c r="I853" s="307"/>
      <c r="M853" s="2"/>
    </row>
    <row r="854" spans="6:13" ht="12.75" hidden="1">
      <c r="F854" s="49"/>
      <c r="G854" s="49"/>
      <c r="I854" s="307"/>
      <c r="M854" s="2"/>
    </row>
    <row r="855" spans="6:13" ht="12.75" hidden="1">
      <c r="F855" s="49"/>
      <c r="G855" s="49"/>
      <c r="I855" s="307"/>
      <c r="M855" s="2"/>
    </row>
    <row r="856" spans="6:13" ht="12.75" hidden="1">
      <c r="F856" s="49"/>
      <c r="G856" s="49"/>
      <c r="I856" s="307"/>
      <c r="M856" s="2"/>
    </row>
    <row r="857" spans="6:13" ht="12.75" hidden="1">
      <c r="F857" s="49"/>
      <c r="G857" s="49"/>
      <c r="I857" s="307"/>
      <c r="M857" s="2"/>
    </row>
    <row r="858" spans="6:13" ht="12.75" hidden="1">
      <c r="F858" s="49"/>
      <c r="G858" s="49"/>
      <c r="I858" s="307"/>
      <c r="M858" s="2"/>
    </row>
    <row r="859" spans="6:13" ht="12.75" hidden="1">
      <c r="F859" s="49"/>
      <c r="G859" s="49"/>
      <c r="I859" s="307"/>
      <c r="M859" s="2"/>
    </row>
    <row r="860" spans="6:13" ht="12.75" hidden="1">
      <c r="F860" s="49"/>
      <c r="G860" s="49"/>
      <c r="I860" s="307"/>
      <c r="M860" s="2"/>
    </row>
    <row r="861" spans="6:13" ht="12.75" hidden="1">
      <c r="F861" s="49"/>
      <c r="G861" s="49"/>
      <c r="I861" s="307"/>
      <c r="M861" s="2"/>
    </row>
    <row r="862" spans="6:13" ht="12.75" hidden="1">
      <c r="F862" s="49"/>
      <c r="G862" s="49"/>
      <c r="I862" s="307"/>
      <c r="M862" s="2"/>
    </row>
    <row r="863" spans="6:13" ht="12.75" hidden="1">
      <c r="F863" s="49"/>
      <c r="G863" s="49"/>
      <c r="I863" s="307"/>
      <c r="M863" s="2"/>
    </row>
    <row r="864" spans="6:13" ht="12.75" hidden="1">
      <c r="F864" s="49"/>
      <c r="G864" s="49"/>
      <c r="I864" s="307"/>
      <c r="M864" s="2"/>
    </row>
    <row r="865" spans="6:13" ht="12.75" hidden="1">
      <c r="F865" s="49"/>
      <c r="G865" s="49"/>
      <c r="I865" s="307"/>
      <c r="M865" s="2"/>
    </row>
    <row r="866" spans="6:13" ht="12.75" hidden="1">
      <c r="F866" s="49"/>
      <c r="G866" s="49"/>
      <c r="I866" s="307"/>
      <c r="M866" s="2"/>
    </row>
    <row r="867" spans="6:13" ht="12.75" hidden="1">
      <c r="F867" s="49"/>
      <c r="G867" s="49"/>
      <c r="I867" s="307"/>
      <c r="M867" s="2"/>
    </row>
    <row r="868" spans="6:13" ht="12.75" hidden="1">
      <c r="F868" s="49"/>
      <c r="G868" s="49"/>
      <c r="I868" s="307"/>
      <c r="M868" s="2"/>
    </row>
    <row r="869" spans="6:13" ht="12.75" hidden="1">
      <c r="F869" s="49"/>
      <c r="G869" s="49"/>
      <c r="I869" s="307"/>
      <c r="M869" s="2"/>
    </row>
    <row r="870" spans="6:13" ht="12.75" hidden="1">
      <c r="F870" s="49"/>
      <c r="G870" s="49"/>
      <c r="I870" s="307"/>
      <c r="M870" s="2"/>
    </row>
    <row r="871" spans="6:13" ht="12.75" hidden="1">
      <c r="F871" s="49"/>
      <c r="G871" s="49"/>
      <c r="I871" s="307"/>
      <c r="M871" s="2"/>
    </row>
    <row r="872" spans="6:13" ht="12.75" hidden="1">
      <c r="F872" s="49"/>
      <c r="G872" s="49"/>
      <c r="I872" s="307"/>
      <c r="M872" s="2"/>
    </row>
    <row r="873" spans="6:13" ht="12.75" hidden="1">
      <c r="F873" s="49"/>
      <c r="G873" s="49"/>
      <c r="I873" s="307"/>
      <c r="M873" s="2"/>
    </row>
    <row r="874" spans="6:13" ht="12.75" hidden="1">
      <c r="F874" s="49"/>
      <c r="G874" s="49"/>
      <c r="I874" s="307"/>
      <c r="M874" s="2"/>
    </row>
    <row r="875" spans="6:13" ht="12.75" hidden="1">
      <c r="F875" s="49"/>
      <c r="G875" s="49"/>
      <c r="I875" s="307"/>
      <c r="M875" s="2"/>
    </row>
    <row r="876" spans="6:13" ht="12.75" hidden="1">
      <c r="F876" s="49"/>
      <c r="G876" s="49"/>
      <c r="I876" s="307"/>
      <c r="M876" s="2"/>
    </row>
    <row r="877" spans="6:13" ht="12.75" hidden="1">
      <c r="F877" s="49"/>
      <c r="G877" s="49"/>
      <c r="I877" s="307"/>
      <c r="M877" s="2"/>
    </row>
    <row r="878" spans="6:13" ht="12.75" hidden="1">
      <c r="F878" s="49"/>
      <c r="G878" s="49"/>
      <c r="I878" s="307"/>
      <c r="M878" s="2"/>
    </row>
    <row r="879" spans="6:13" ht="12.75" hidden="1">
      <c r="F879" s="49"/>
      <c r="G879" s="49"/>
      <c r="I879" s="307"/>
      <c r="M879" s="2"/>
    </row>
    <row r="880" spans="6:13" ht="12.75" hidden="1">
      <c r="F880" s="49"/>
      <c r="G880" s="49"/>
      <c r="I880" s="307"/>
      <c r="M880" s="2"/>
    </row>
    <row r="881" spans="6:13" ht="12.75" hidden="1">
      <c r="F881" s="49"/>
      <c r="G881" s="49"/>
      <c r="I881" s="307"/>
      <c r="M881" s="2"/>
    </row>
    <row r="882" spans="6:13" ht="12.75" hidden="1">
      <c r="F882" s="49"/>
      <c r="G882" s="49"/>
      <c r="I882" s="307"/>
      <c r="M882" s="2"/>
    </row>
    <row r="883" spans="6:13" ht="12.75">
      <c r="F883" s="49"/>
      <c r="G883" s="49"/>
      <c r="I883" s="307"/>
      <c r="M883" s="2"/>
    </row>
    <row r="884" spans="6:13" ht="12.75" hidden="1">
      <c r="F884" s="49"/>
      <c r="G884" s="49"/>
      <c r="I884" s="307"/>
      <c r="M884" s="2">
        <v>500</v>
      </c>
    </row>
    <row r="885" spans="6:13" ht="12.75" hidden="1">
      <c r="F885" s="49"/>
      <c r="G885" s="49"/>
      <c r="I885" s="307"/>
      <c r="M885" s="2">
        <v>500</v>
      </c>
    </row>
    <row r="886" spans="6:13" ht="12.75" hidden="1">
      <c r="F886" s="49"/>
      <c r="G886" s="49"/>
      <c r="I886" s="307"/>
      <c r="M886" s="2">
        <v>500</v>
      </c>
    </row>
    <row r="887" spans="6:13" ht="12.75" hidden="1">
      <c r="F887" s="49"/>
      <c r="G887" s="49"/>
      <c r="I887" s="307"/>
      <c r="M887" s="2">
        <v>500</v>
      </c>
    </row>
    <row r="888" spans="6:13" ht="12.75" hidden="1">
      <c r="F888" s="49"/>
      <c r="G888" s="49"/>
      <c r="I888" s="307"/>
      <c r="M888" s="2">
        <v>500</v>
      </c>
    </row>
    <row r="889" spans="6:13" ht="12.75" hidden="1">
      <c r="F889" s="49"/>
      <c r="G889" s="49"/>
      <c r="I889" s="307"/>
      <c r="M889" s="2">
        <v>500</v>
      </c>
    </row>
    <row r="890" spans="6:13" ht="12.75" hidden="1">
      <c r="F890" s="49"/>
      <c r="G890" s="49"/>
      <c r="I890" s="307"/>
      <c r="M890" s="2">
        <v>500</v>
      </c>
    </row>
    <row r="891" spans="6:13" ht="12.75" hidden="1">
      <c r="F891" s="49"/>
      <c r="G891" s="49"/>
      <c r="I891" s="307"/>
      <c r="M891" s="2">
        <v>500</v>
      </c>
    </row>
    <row r="892" spans="6:13" ht="12.75" hidden="1">
      <c r="F892" s="49"/>
      <c r="G892" s="49"/>
      <c r="I892" s="307"/>
      <c r="M892" s="2">
        <v>500</v>
      </c>
    </row>
    <row r="893" spans="6:13" ht="12.75" hidden="1">
      <c r="F893" s="49"/>
      <c r="G893" s="49"/>
      <c r="I893" s="307"/>
      <c r="M893" s="2">
        <v>500</v>
      </c>
    </row>
    <row r="894" spans="6:13" ht="12.75" hidden="1">
      <c r="F894" s="49"/>
      <c r="G894" s="49"/>
      <c r="I894" s="307"/>
      <c r="M894" s="2">
        <v>500</v>
      </c>
    </row>
    <row r="895" spans="6:13" ht="12.75" hidden="1">
      <c r="F895" s="49"/>
      <c r="G895" s="49"/>
      <c r="I895" s="307"/>
      <c r="M895" s="2">
        <v>500</v>
      </c>
    </row>
    <row r="896" spans="6:13" ht="12.75" hidden="1">
      <c r="F896" s="49"/>
      <c r="G896" s="49"/>
      <c r="I896" s="307"/>
      <c r="M896" s="2">
        <v>500</v>
      </c>
    </row>
    <row r="897" spans="6:13" ht="12.75" hidden="1">
      <c r="F897" s="49"/>
      <c r="G897" s="49"/>
      <c r="I897" s="307"/>
      <c r="M897" s="2">
        <v>500</v>
      </c>
    </row>
    <row r="898" spans="1:13" s="323" customFormat="1" ht="12.75">
      <c r="A898" s="318"/>
      <c r="B898" s="319">
        <v>-6784493</v>
      </c>
      <c r="C898" s="320" t="s">
        <v>1143</v>
      </c>
      <c r="D898" s="318" t="s">
        <v>1144</v>
      </c>
      <c r="E898" s="318"/>
      <c r="F898" s="321"/>
      <c r="G898" s="321"/>
      <c r="H898" s="319">
        <v>6784493</v>
      </c>
      <c r="I898" s="322">
        <v>-13568.986</v>
      </c>
      <c r="K898" s="312"/>
      <c r="L898" s="313"/>
      <c r="M898" s="2">
        <v>500</v>
      </c>
    </row>
    <row r="899" spans="1:13" s="323" customFormat="1" ht="12.75">
      <c r="A899" s="318"/>
      <c r="B899" s="319">
        <v>0</v>
      </c>
      <c r="C899" s="320" t="s">
        <v>1143</v>
      </c>
      <c r="D899" s="318" t="s">
        <v>1142</v>
      </c>
      <c r="E899" s="318"/>
      <c r="F899" s="321"/>
      <c r="G899" s="321"/>
      <c r="H899" s="319">
        <v>0</v>
      </c>
      <c r="I899" s="322">
        <v>0</v>
      </c>
      <c r="K899" s="312"/>
      <c r="L899" s="313"/>
      <c r="M899" s="2">
        <v>490</v>
      </c>
    </row>
    <row r="900" spans="1:13" s="323" customFormat="1" ht="12.75">
      <c r="A900" s="318"/>
      <c r="B900" s="319">
        <v>5946571</v>
      </c>
      <c r="C900" s="320" t="s">
        <v>1143</v>
      </c>
      <c r="D900" s="318" t="s">
        <v>1165</v>
      </c>
      <c r="E900" s="318"/>
      <c r="F900" s="321"/>
      <c r="G900" s="321"/>
      <c r="H900" s="319">
        <v>-5946571</v>
      </c>
      <c r="I900" s="322">
        <v>12086.526422764227</v>
      </c>
      <c r="K900" s="312"/>
      <c r="L900" s="313"/>
      <c r="M900" s="43">
        <v>492</v>
      </c>
    </row>
    <row r="901" spans="1:13" s="328" customFormat="1" ht="12.75">
      <c r="A901" s="324"/>
      <c r="B901" s="325">
        <v>-837922</v>
      </c>
      <c r="C901" s="324" t="s">
        <v>1143</v>
      </c>
      <c r="D901" s="324" t="s">
        <v>1166</v>
      </c>
      <c r="E901" s="324"/>
      <c r="F901" s="326"/>
      <c r="G901" s="326"/>
      <c r="H901" s="325">
        <v>837922</v>
      </c>
      <c r="I901" s="327">
        <v>-1710.0448979591836</v>
      </c>
      <c r="K901" s="317"/>
      <c r="L901" s="317"/>
      <c r="M901" s="98">
        <v>490</v>
      </c>
    </row>
    <row r="902" spans="2:13" ht="12.75">
      <c r="B902" s="44"/>
      <c r="F902" s="82"/>
      <c r="G902" s="49"/>
      <c r="I902" s="307"/>
      <c r="M902" s="2"/>
    </row>
    <row r="903" spans="1:13" s="313" customFormat="1" ht="12.75" hidden="1">
      <c r="A903" s="308"/>
      <c r="B903" s="309"/>
      <c r="C903" s="308"/>
      <c r="D903" s="308"/>
      <c r="E903" s="308"/>
      <c r="F903" s="310"/>
      <c r="G903" s="310"/>
      <c r="H903" s="309"/>
      <c r="I903" s="290"/>
      <c r="K903" s="43"/>
      <c r="L903" s="21"/>
      <c r="M903" s="2"/>
    </row>
    <row r="904" spans="1:13" s="313" customFormat="1" ht="12.75" hidden="1">
      <c r="A904" s="308"/>
      <c r="B904" s="309"/>
      <c r="C904" s="308"/>
      <c r="D904" s="308"/>
      <c r="E904" s="308"/>
      <c r="F904" s="310"/>
      <c r="G904" s="310"/>
      <c r="H904" s="309"/>
      <c r="I904" s="290"/>
      <c r="K904" s="43"/>
      <c r="L904" s="21"/>
      <c r="M904" s="2"/>
    </row>
    <row r="905" spans="1:13" ht="12.75" hidden="1">
      <c r="A905" s="19"/>
      <c r="B905" s="9"/>
      <c r="F905" s="49"/>
      <c r="G905" s="49"/>
      <c r="H905" s="309"/>
      <c r="I905" s="26" t="e">
        <v>#DIV/0!</v>
      </c>
      <c r="M905" s="2"/>
    </row>
    <row r="906" spans="1:13" ht="12.75" hidden="1">
      <c r="A906" s="19"/>
      <c r="B906" s="9"/>
      <c r="F906" s="49"/>
      <c r="G906" s="49"/>
      <c r="H906" s="309"/>
      <c r="I906" s="26" t="e">
        <v>#DIV/0!</v>
      </c>
      <c r="M906" s="2"/>
    </row>
    <row r="907" spans="1:13" ht="12.75" hidden="1">
      <c r="A907" s="19"/>
      <c r="B907" s="9"/>
      <c r="F907" s="49"/>
      <c r="G907" s="49"/>
      <c r="H907" s="6">
        <v>0</v>
      </c>
      <c r="I907" s="26" t="e">
        <v>#DIV/0!</v>
      </c>
      <c r="M907" s="2"/>
    </row>
    <row r="908" spans="1:13" ht="12.75" hidden="1">
      <c r="A908" s="19"/>
      <c r="B908" s="9"/>
      <c r="F908" s="49"/>
      <c r="G908" s="49"/>
      <c r="H908" s="6">
        <v>0</v>
      </c>
      <c r="I908" s="26" t="e">
        <v>#DIV/0!</v>
      </c>
      <c r="M908" s="2"/>
    </row>
    <row r="909" spans="1:13" ht="12.75" hidden="1">
      <c r="A909" s="19"/>
      <c r="B909" s="9"/>
      <c r="F909" s="49"/>
      <c r="G909" s="49"/>
      <c r="H909" s="6">
        <v>0</v>
      </c>
      <c r="I909" s="26" t="e">
        <v>#DIV/0!</v>
      </c>
      <c r="M909" s="2"/>
    </row>
    <row r="910" spans="1:13" ht="12.75" hidden="1">
      <c r="A910" s="19"/>
      <c r="B910" s="9"/>
      <c r="F910" s="49"/>
      <c r="G910" s="49"/>
      <c r="H910" s="6">
        <v>0</v>
      </c>
      <c r="I910" s="26" t="e">
        <v>#DIV/0!</v>
      </c>
      <c r="M910" s="2"/>
    </row>
    <row r="911" spans="1:13" ht="12.75" hidden="1">
      <c r="A911" s="19"/>
      <c r="B911" s="9"/>
      <c r="F911" s="49"/>
      <c r="G911" s="49"/>
      <c r="H911" s="6">
        <v>0</v>
      </c>
      <c r="I911" s="26" t="e">
        <v>#DIV/0!</v>
      </c>
      <c r="M911" s="2"/>
    </row>
    <row r="912" spans="1:13" ht="12.75" hidden="1">
      <c r="A912" s="19"/>
      <c r="B912" s="9"/>
      <c r="F912" s="49"/>
      <c r="G912" s="49"/>
      <c r="H912" s="6">
        <v>0</v>
      </c>
      <c r="I912" s="26" t="e">
        <v>#DIV/0!</v>
      </c>
      <c r="M912" s="2"/>
    </row>
    <row r="913" spans="1:13" ht="12.75" hidden="1">
      <c r="A913" s="19"/>
      <c r="B913" s="9"/>
      <c r="F913" s="49"/>
      <c r="G913" s="49"/>
      <c r="H913" s="6">
        <v>0</v>
      </c>
      <c r="I913" s="26" t="e">
        <v>#DIV/0!</v>
      </c>
      <c r="M913" s="2"/>
    </row>
    <row r="914" spans="1:13" ht="12.75" hidden="1">
      <c r="A914" s="19"/>
      <c r="B914" s="9"/>
      <c r="F914" s="49"/>
      <c r="G914" s="49"/>
      <c r="H914" s="6">
        <v>0</v>
      </c>
      <c r="I914" s="26" t="e">
        <v>#DIV/0!</v>
      </c>
      <c r="M914" s="2"/>
    </row>
    <row r="915" spans="1:13" ht="12.75" hidden="1">
      <c r="A915" s="19"/>
      <c r="B915" s="9"/>
      <c r="F915" s="49"/>
      <c r="G915" s="49"/>
      <c r="H915" s="6">
        <v>0</v>
      </c>
      <c r="I915" s="26" t="e">
        <v>#DIV/0!</v>
      </c>
      <c r="M915" s="2"/>
    </row>
    <row r="916" spans="1:13" ht="12.75" hidden="1">
      <c r="A916" s="19"/>
      <c r="B916" s="9"/>
      <c r="F916" s="49"/>
      <c r="G916" s="49"/>
      <c r="H916" s="6">
        <v>0</v>
      </c>
      <c r="I916" s="26" t="e">
        <v>#DIV/0!</v>
      </c>
      <c r="M916" s="2"/>
    </row>
    <row r="917" spans="1:13" ht="12.75" hidden="1">
      <c r="A917" s="19"/>
      <c r="B917" s="9"/>
      <c r="F917" s="49"/>
      <c r="G917" s="49"/>
      <c r="H917" s="6">
        <v>0</v>
      </c>
      <c r="I917" s="26" t="e">
        <v>#DIV/0!</v>
      </c>
      <c r="M917" s="2"/>
    </row>
    <row r="918" spans="1:13" ht="12.75" hidden="1">
      <c r="A918" s="19"/>
      <c r="B918" s="9"/>
      <c r="F918" s="49"/>
      <c r="G918" s="49"/>
      <c r="H918" s="6">
        <v>0</v>
      </c>
      <c r="I918" s="26" t="e">
        <v>#DIV/0!</v>
      </c>
      <c r="M918" s="2"/>
    </row>
    <row r="919" spans="1:13" ht="12.75" hidden="1">
      <c r="A919" s="19"/>
      <c r="F919" s="49"/>
      <c r="G919" s="49"/>
      <c r="H919" s="6">
        <v>0</v>
      </c>
      <c r="I919" s="26" t="e">
        <v>#DIV/0!</v>
      </c>
      <c r="M919" s="2"/>
    </row>
    <row r="920" spans="1:13" ht="12.75" hidden="1">
      <c r="A920" s="19"/>
      <c r="B920" s="8"/>
      <c r="F920" s="49"/>
      <c r="G920" s="49"/>
      <c r="H920" s="6">
        <v>0</v>
      </c>
      <c r="I920" s="26" t="e">
        <v>#DIV/0!</v>
      </c>
      <c r="M920" s="2"/>
    </row>
    <row r="921" spans="1:13" ht="12.75" hidden="1">
      <c r="A921" s="19"/>
      <c r="F921" s="49"/>
      <c r="G921" s="49"/>
      <c r="H921" s="6">
        <v>0</v>
      </c>
      <c r="I921" s="26" t="e">
        <v>#DIV/0!</v>
      </c>
      <c r="M921" s="2"/>
    </row>
    <row r="922" spans="1:13" ht="12.75" hidden="1">
      <c r="A922" s="19"/>
      <c r="F922" s="49"/>
      <c r="G922" s="49"/>
      <c r="H922" s="6">
        <v>0</v>
      </c>
      <c r="I922" s="26" t="e">
        <v>#DIV/0!</v>
      </c>
      <c r="M922" s="2"/>
    </row>
    <row r="923" spans="1:13" ht="12.75" hidden="1">
      <c r="A923" s="19"/>
      <c r="F923" s="49"/>
      <c r="G923" s="49"/>
      <c r="H923" s="6">
        <v>0</v>
      </c>
      <c r="I923" s="26" t="e">
        <v>#DIV/0!</v>
      </c>
      <c r="M923" s="2"/>
    </row>
    <row r="924" spans="1:13" ht="12.75" hidden="1">
      <c r="A924" s="19"/>
      <c r="F924" s="49"/>
      <c r="G924" s="49"/>
      <c r="H924" s="6">
        <v>0</v>
      </c>
      <c r="I924" s="26" t="e">
        <v>#DIV/0!</v>
      </c>
      <c r="M924" s="2"/>
    </row>
    <row r="925" spans="1:13" ht="12.75" hidden="1">
      <c r="A925" s="19"/>
      <c r="F925" s="49"/>
      <c r="G925" s="49"/>
      <c r="H925" s="6">
        <v>0</v>
      </c>
      <c r="I925" s="26" t="e">
        <v>#DIV/0!</v>
      </c>
      <c r="M925" s="2"/>
    </row>
    <row r="926" spans="1:13" ht="12.75" hidden="1">
      <c r="A926" s="19"/>
      <c r="F926" s="49"/>
      <c r="G926" s="49"/>
      <c r="H926" s="6">
        <v>0</v>
      </c>
      <c r="I926" s="26" t="e">
        <v>#DIV/0!</v>
      </c>
      <c r="M926" s="2"/>
    </row>
    <row r="927" spans="1:13" ht="12.75" hidden="1">
      <c r="A927" s="19"/>
      <c r="F927" s="49"/>
      <c r="G927" s="49"/>
      <c r="H927" s="6">
        <v>0</v>
      </c>
      <c r="I927" s="26" t="e">
        <v>#DIV/0!</v>
      </c>
      <c r="M927" s="2"/>
    </row>
    <row r="928" spans="1:13" ht="12.75" hidden="1">
      <c r="A928" s="19"/>
      <c r="F928" s="49"/>
      <c r="G928" s="49"/>
      <c r="H928" s="6">
        <v>0</v>
      </c>
      <c r="I928" s="26" t="e">
        <v>#DIV/0!</v>
      </c>
      <c r="M928" s="2"/>
    </row>
    <row r="929" spans="1:13" ht="12.75" hidden="1">
      <c r="A929" s="19"/>
      <c r="F929" s="49"/>
      <c r="G929" s="49"/>
      <c r="H929" s="6">
        <v>0</v>
      </c>
      <c r="I929" s="26" t="e">
        <v>#DIV/0!</v>
      </c>
      <c r="M929" s="2"/>
    </row>
    <row r="930" spans="1:13" ht="12.75" hidden="1">
      <c r="A930" s="19"/>
      <c r="F930" s="49"/>
      <c r="G930" s="49"/>
      <c r="H930" s="6">
        <v>0</v>
      </c>
      <c r="I930" s="26" t="e">
        <v>#DIV/0!</v>
      </c>
      <c r="M930" s="2"/>
    </row>
    <row r="931" spans="1:13" ht="12.75" hidden="1">
      <c r="A931" s="19"/>
      <c r="F931" s="49"/>
      <c r="G931" s="49"/>
      <c r="H931" s="6">
        <v>0</v>
      </c>
      <c r="I931" s="26" t="e">
        <v>#DIV/0!</v>
      </c>
      <c r="M931" s="2"/>
    </row>
    <row r="932" spans="1:13" ht="12.75" hidden="1">
      <c r="A932" s="19"/>
      <c r="F932" s="49"/>
      <c r="G932" s="49"/>
      <c r="H932" s="6">
        <v>0</v>
      </c>
      <c r="I932" s="26" t="e">
        <v>#DIV/0!</v>
      </c>
      <c r="M932" s="2"/>
    </row>
    <row r="933" spans="1:13" ht="12.75" hidden="1">
      <c r="A933" s="19"/>
      <c r="F933" s="49"/>
      <c r="G933" s="49"/>
      <c r="H933" s="6">
        <v>0</v>
      </c>
      <c r="I933" s="26" t="e">
        <v>#DIV/0!</v>
      </c>
      <c r="M933" s="2"/>
    </row>
    <row r="934" spans="1:13" ht="12.75" hidden="1">
      <c r="A934" s="19"/>
      <c r="F934" s="49"/>
      <c r="G934" s="49"/>
      <c r="H934" s="6">
        <v>0</v>
      </c>
      <c r="I934" s="26" t="e">
        <v>#DIV/0!</v>
      </c>
      <c r="M934" s="2"/>
    </row>
    <row r="935" spans="1:13" ht="12.75" hidden="1">
      <c r="A935" s="19"/>
      <c r="F935" s="49"/>
      <c r="G935" s="49"/>
      <c r="H935" s="6">
        <v>0</v>
      </c>
      <c r="I935" s="26" t="e">
        <v>#DIV/0!</v>
      </c>
      <c r="M935" s="2"/>
    </row>
    <row r="936" spans="1:13" ht="12.75" hidden="1">
      <c r="A936" s="19"/>
      <c r="F936" s="49"/>
      <c r="G936" s="49"/>
      <c r="H936" s="6">
        <v>0</v>
      </c>
      <c r="I936" s="26" t="e">
        <v>#DIV/0!</v>
      </c>
      <c r="M936" s="2"/>
    </row>
    <row r="937" spans="1:13" ht="12.75" hidden="1">
      <c r="A937" s="19"/>
      <c r="F937" s="49"/>
      <c r="G937" s="49"/>
      <c r="H937" s="6">
        <v>0</v>
      </c>
      <c r="I937" s="26" t="e">
        <v>#DIV/0!</v>
      </c>
      <c r="M937" s="2"/>
    </row>
    <row r="938" spans="1:13" ht="12.75" hidden="1">
      <c r="A938" s="19"/>
      <c r="F938" s="49"/>
      <c r="G938" s="49"/>
      <c r="H938" s="6">
        <v>0</v>
      </c>
      <c r="I938" s="26" t="e">
        <v>#DIV/0!</v>
      </c>
      <c r="M938" s="2"/>
    </row>
    <row r="939" spans="1:13" ht="12.75" hidden="1">
      <c r="A939" s="19"/>
      <c r="F939" s="49"/>
      <c r="G939" s="49"/>
      <c r="H939" s="6">
        <v>0</v>
      </c>
      <c r="I939" s="26" t="e">
        <v>#DIV/0!</v>
      </c>
      <c r="M939" s="2"/>
    </row>
    <row r="940" spans="1:13" ht="12.75" hidden="1">
      <c r="A940" s="19"/>
      <c r="F940" s="49"/>
      <c r="G940" s="49"/>
      <c r="H940" s="6">
        <v>0</v>
      </c>
      <c r="I940" s="26" t="e">
        <v>#DIV/0!</v>
      </c>
      <c r="M940" s="2"/>
    </row>
    <row r="941" spans="1:13" ht="12.75" hidden="1">
      <c r="A941" s="19"/>
      <c r="F941" s="49"/>
      <c r="G941" s="49"/>
      <c r="H941" s="6">
        <v>0</v>
      </c>
      <c r="I941" s="26" t="e">
        <v>#DIV/0!</v>
      </c>
      <c r="M941" s="2"/>
    </row>
    <row r="942" spans="1:13" ht="12.75" hidden="1">
      <c r="A942" s="19"/>
      <c r="F942" s="49"/>
      <c r="G942" s="49"/>
      <c r="H942" s="6">
        <v>0</v>
      </c>
      <c r="I942" s="26" t="e">
        <v>#DIV/0!</v>
      </c>
      <c r="M942" s="2"/>
    </row>
    <row r="943" spans="1:13" ht="12.75" hidden="1">
      <c r="A943" s="19"/>
      <c r="F943" s="49"/>
      <c r="G943" s="49"/>
      <c r="H943" s="6">
        <v>0</v>
      </c>
      <c r="I943" s="26" t="e">
        <v>#DIV/0!</v>
      </c>
      <c r="M943" s="2"/>
    </row>
    <row r="944" spans="1:13" ht="12.75" hidden="1">
      <c r="A944" s="19"/>
      <c r="F944" s="49"/>
      <c r="G944" s="49"/>
      <c r="H944" s="6">
        <v>0</v>
      </c>
      <c r="I944" s="26" t="e">
        <v>#DIV/0!</v>
      </c>
      <c r="M944" s="2"/>
    </row>
    <row r="945" spans="1:13" ht="12.75" hidden="1">
      <c r="A945" s="19"/>
      <c r="F945" s="49"/>
      <c r="G945" s="49"/>
      <c r="H945" s="6">
        <v>0</v>
      </c>
      <c r="I945" s="26" t="e">
        <v>#DIV/0!</v>
      </c>
      <c r="M945" s="2"/>
    </row>
    <row r="946" spans="1:13" ht="12.75" hidden="1">
      <c r="A946" s="19"/>
      <c r="F946" s="49"/>
      <c r="G946" s="49"/>
      <c r="H946" s="6">
        <v>0</v>
      </c>
      <c r="I946" s="26" t="e">
        <v>#DIV/0!</v>
      </c>
      <c r="M946" s="2"/>
    </row>
    <row r="947" spans="1:13" ht="12.75" hidden="1">
      <c r="A947" s="19"/>
      <c r="F947" s="49"/>
      <c r="G947" s="49"/>
      <c r="H947" s="6">
        <v>0</v>
      </c>
      <c r="I947" s="26" t="e">
        <v>#DIV/0!</v>
      </c>
      <c r="M947" s="2"/>
    </row>
    <row r="948" spans="1:13" ht="12.75" hidden="1">
      <c r="A948" s="19"/>
      <c r="F948" s="49"/>
      <c r="G948" s="49"/>
      <c r="H948" s="6">
        <v>0</v>
      </c>
      <c r="I948" s="26" t="e">
        <v>#DIV/0!</v>
      </c>
      <c r="M948" s="2"/>
    </row>
    <row r="949" spans="1:13" ht="12.75" hidden="1">
      <c r="A949" s="19"/>
      <c r="F949" s="49"/>
      <c r="G949" s="49"/>
      <c r="H949" s="6">
        <v>0</v>
      </c>
      <c r="I949" s="26" t="e">
        <v>#DIV/0!</v>
      </c>
      <c r="M949" s="2"/>
    </row>
    <row r="950" spans="1:13" ht="12.75" hidden="1">
      <c r="A950" s="19"/>
      <c r="F950" s="49"/>
      <c r="G950" s="49"/>
      <c r="H950" s="6">
        <v>0</v>
      </c>
      <c r="I950" s="26" t="e">
        <v>#DIV/0!</v>
      </c>
      <c r="M950" s="2"/>
    </row>
    <row r="951" spans="1:13" ht="12.75" hidden="1">
      <c r="A951" s="19"/>
      <c r="F951" s="49"/>
      <c r="G951" s="49"/>
      <c r="H951" s="6">
        <v>0</v>
      </c>
      <c r="I951" s="26" t="e">
        <v>#DIV/0!</v>
      </c>
      <c r="M951" s="2"/>
    </row>
    <row r="952" spans="1:13" ht="12.75" hidden="1">
      <c r="A952" s="19"/>
      <c r="F952" s="49"/>
      <c r="G952" s="49"/>
      <c r="H952" s="6">
        <v>0</v>
      </c>
      <c r="I952" s="26" t="e">
        <v>#DIV/0!</v>
      </c>
      <c r="M952" s="2"/>
    </row>
    <row r="953" spans="1:13" ht="12.75" hidden="1">
      <c r="A953" s="19"/>
      <c r="F953" s="49"/>
      <c r="G953" s="49"/>
      <c r="H953" s="6">
        <v>0</v>
      </c>
      <c r="I953" s="26" t="e">
        <v>#DIV/0!</v>
      </c>
      <c r="M953" s="2"/>
    </row>
    <row r="954" spans="1:13" ht="12.75" hidden="1">
      <c r="A954" s="19"/>
      <c r="F954" s="49"/>
      <c r="G954" s="49"/>
      <c r="H954" s="6">
        <v>0</v>
      </c>
      <c r="I954" s="26" t="e">
        <v>#DIV/0!</v>
      </c>
      <c r="M954" s="2"/>
    </row>
    <row r="955" spans="1:13" ht="12.75" hidden="1">
      <c r="A955" s="19"/>
      <c r="F955" s="49"/>
      <c r="G955" s="49"/>
      <c r="H955" s="6">
        <v>0</v>
      </c>
      <c r="I955" s="26" t="e">
        <v>#DIV/0!</v>
      </c>
      <c r="M955" s="2"/>
    </row>
    <row r="956" spans="1:13" ht="12.75" hidden="1">
      <c r="A956" s="19"/>
      <c r="F956" s="49"/>
      <c r="G956" s="49"/>
      <c r="H956" s="6">
        <v>0</v>
      </c>
      <c r="I956" s="26" t="e">
        <v>#DIV/0!</v>
      </c>
      <c r="M956" s="2"/>
    </row>
    <row r="957" spans="1:13" ht="12.75" hidden="1">
      <c r="A957" s="19"/>
      <c r="F957" s="49"/>
      <c r="G957" s="49"/>
      <c r="H957" s="6">
        <v>0</v>
      </c>
      <c r="I957" s="26" t="e">
        <v>#DIV/0!</v>
      </c>
      <c r="M957" s="2"/>
    </row>
    <row r="958" spans="1:13" ht="12.75" hidden="1">
      <c r="A958" s="19"/>
      <c r="F958" s="49"/>
      <c r="G958" s="49"/>
      <c r="H958" s="6">
        <v>0</v>
      </c>
      <c r="I958" s="26" t="e">
        <v>#DIV/0!</v>
      </c>
      <c r="M958" s="2"/>
    </row>
    <row r="959" spans="1:13" ht="12.75" hidden="1">
      <c r="A959" s="19"/>
      <c r="F959" s="49"/>
      <c r="G959" s="49"/>
      <c r="H959" s="6">
        <v>0</v>
      </c>
      <c r="I959" s="26" t="e">
        <v>#DIV/0!</v>
      </c>
      <c r="M959" s="2"/>
    </row>
    <row r="960" spans="1:13" ht="12.75" hidden="1">
      <c r="A960" s="19"/>
      <c r="F960" s="49"/>
      <c r="G960" s="49"/>
      <c r="H960" s="6">
        <v>0</v>
      </c>
      <c r="I960" s="26" t="e">
        <v>#DIV/0!</v>
      </c>
      <c r="M960" s="2"/>
    </row>
    <row r="961" spans="1:13" ht="12.75" hidden="1">
      <c r="A961" s="19"/>
      <c r="F961" s="49"/>
      <c r="G961" s="49"/>
      <c r="H961" s="6">
        <v>0</v>
      </c>
      <c r="I961" s="26" t="e">
        <v>#DIV/0!</v>
      </c>
      <c r="M961" s="2"/>
    </row>
    <row r="962" spans="1:13" ht="12.75" hidden="1">
      <c r="A962" s="19"/>
      <c r="F962" s="49"/>
      <c r="G962" s="49"/>
      <c r="H962" s="6">
        <v>0</v>
      </c>
      <c r="I962" s="26" t="e">
        <v>#DIV/0!</v>
      </c>
      <c r="M962" s="2"/>
    </row>
    <row r="963" spans="1:13" ht="12.75" hidden="1">
      <c r="A963" s="19"/>
      <c r="F963" s="49"/>
      <c r="G963" s="49"/>
      <c r="H963" s="6">
        <v>0</v>
      </c>
      <c r="I963" s="26" t="e">
        <v>#DIV/0!</v>
      </c>
      <c r="M963" s="2"/>
    </row>
    <row r="964" spans="1:13" ht="12.75" hidden="1">
      <c r="A964" s="19"/>
      <c r="F964" s="49"/>
      <c r="G964" s="49"/>
      <c r="H964" s="6">
        <v>0</v>
      </c>
      <c r="I964" s="26" t="e">
        <v>#DIV/0!</v>
      </c>
      <c r="M964" s="2"/>
    </row>
    <row r="965" spans="1:13" ht="12.75" hidden="1">
      <c r="A965" s="19"/>
      <c r="F965" s="49"/>
      <c r="G965" s="49"/>
      <c r="H965" s="6">
        <v>0</v>
      </c>
      <c r="I965" s="26" t="e">
        <v>#DIV/0!</v>
      </c>
      <c r="M965" s="2"/>
    </row>
    <row r="966" spans="1:13" ht="12.75" hidden="1">
      <c r="A966" s="19"/>
      <c r="F966" s="49"/>
      <c r="G966" s="49"/>
      <c r="H966" s="6">
        <v>0</v>
      </c>
      <c r="I966" s="26" t="e">
        <v>#DIV/0!</v>
      </c>
      <c r="M966" s="2"/>
    </row>
    <row r="967" spans="1:13" ht="12.75" hidden="1">
      <c r="A967" s="19"/>
      <c r="F967" s="49"/>
      <c r="G967" s="49"/>
      <c r="H967" s="6">
        <v>0</v>
      </c>
      <c r="I967" s="26" t="e">
        <v>#DIV/0!</v>
      </c>
      <c r="M967" s="2"/>
    </row>
    <row r="968" spans="1:13" ht="12.75" hidden="1">
      <c r="A968" s="19"/>
      <c r="F968" s="49"/>
      <c r="G968" s="49"/>
      <c r="H968" s="6">
        <v>0</v>
      </c>
      <c r="I968" s="26" t="e">
        <v>#DIV/0!</v>
      </c>
      <c r="M968" s="2"/>
    </row>
    <row r="969" spans="1:13" ht="12.75" hidden="1">
      <c r="A969" s="19"/>
      <c r="F969" s="49"/>
      <c r="G969" s="49"/>
      <c r="H969" s="6">
        <v>0</v>
      </c>
      <c r="I969" s="26" t="e">
        <v>#DIV/0!</v>
      </c>
      <c r="M969" s="2"/>
    </row>
    <row r="970" spans="1:13" ht="12.75" hidden="1">
      <c r="A970" s="19"/>
      <c r="F970" s="49"/>
      <c r="G970" s="49"/>
      <c r="H970" s="6">
        <v>0</v>
      </c>
      <c r="I970" s="26" t="e">
        <v>#DIV/0!</v>
      </c>
      <c r="M970" s="2"/>
    </row>
    <row r="971" spans="1:13" ht="12.75" hidden="1">
      <c r="A971" s="19"/>
      <c r="F971" s="49"/>
      <c r="G971" s="49"/>
      <c r="H971" s="6">
        <v>0</v>
      </c>
      <c r="I971" s="26" t="e">
        <v>#DIV/0!</v>
      </c>
      <c r="M971" s="2"/>
    </row>
    <row r="972" spans="1:13" ht="12.75" hidden="1">
      <c r="A972" s="19"/>
      <c r="F972" s="49"/>
      <c r="G972" s="49"/>
      <c r="H972" s="6">
        <v>0</v>
      </c>
      <c r="I972" s="26" t="e">
        <v>#DIV/0!</v>
      </c>
      <c r="M972" s="2"/>
    </row>
    <row r="973" spans="1:13" ht="12.75" hidden="1">
      <c r="A973" s="19"/>
      <c r="F973" s="49"/>
      <c r="G973" s="49"/>
      <c r="H973" s="6">
        <v>0</v>
      </c>
      <c r="I973" s="26" t="e">
        <v>#DIV/0!</v>
      </c>
      <c r="M973" s="2"/>
    </row>
    <row r="974" spans="1:13" ht="12.75" hidden="1">
      <c r="A974" s="19"/>
      <c r="F974" s="49"/>
      <c r="G974" s="49"/>
      <c r="H974" s="6">
        <v>0</v>
      </c>
      <c r="I974" s="26" t="e">
        <v>#DIV/0!</v>
      </c>
      <c r="M974" s="2"/>
    </row>
    <row r="975" spans="1:13" ht="12.75" hidden="1">
      <c r="A975" s="19"/>
      <c r="F975" s="49"/>
      <c r="G975" s="49"/>
      <c r="H975" s="6">
        <v>0</v>
      </c>
      <c r="I975" s="26" t="e">
        <v>#DIV/0!</v>
      </c>
      <c r="M975" s="2"/>
    </row>
    <row r="976" spans="1:13" ht="12.75" hidden="1">
      <c r="A976" s="19"/>
      <c r="F976" s="49"/>
      <c r="G976" s="49"/>
      <c r="H976" s="6">
        <v>0</v>
      </c>
      <c r="I976" s="26" t="e">
        <v>#DIV/0!</v>
      </c>
      <c r="M976" s="2"/>
    </row>
    <row r="977" spans="1:13" ht="12.75" hidden="1">
      <c r="A977" s="19"/>
      <c r="F977" s="49"/>
      <c r="G977" s="49"/>
      <c r="H977" s="6">
        <v>0</v>
      </c>
      <c r="I977" s="26" t="e">
        <v>#DIV/0!</v>
      </c>
      <c r="M977" s="2"/>
    </row>
    <row r="978" spans="1:13" ht="12.75" hidden="1">
      <c r="A978" s="19"/>
      <c r="F978" s="49"/>
      <c r="G978" s="49"/>
      <c r="H978" s="6">
        <v>0</v>
      </c>
      <c r="I978" s="26" t="e">
        <v>#DIV/0!</v>
      </c>
      <c r="M978" s="2"/>
    </row>
    <row r="979" spans="1:13" ht="12.75" hidden="1">
      <c r="A979" s="19"/>
      <c r="F979" s="49"/>
      <c r="G979" s="49"/>
      <c r="H979" s="6">
        <v>0</v>
      </c>
      <c r="I979" s="26" t="e">
        <v>#DIV/0!</v>
      </c>
      <c r="M979" s="2"/>
    </row>
    <row r="980" spans="1:13" ht="12.75" hidden="1">
      <c r="A980" s="19"/>
      <c r="F980" s="49"/>
      <c r="G980" s="49"/>
      <c r="H980" s="6">
        <v>0</v>
      </c>
      <c r="I980" s="26" t="e">
        <v>#DIV/0!</v>
      </c>
      <c r="M980" s="2"/>
    </row>
    <row r="981" spans="1:13" ht="12.75" hidden="1">
      <c r="A981" s="19"/>
      <c r="F981" s="49"/>
      <c r="G981" s="49"/>
      <c r="H981" s="6">
        <v>0</v>
      </c>
      <c r="I981" s="26" t="e">
        <v>#DIV/0!</v>
      </c>
      <c r="M981" s="2"/>
    </row>
    <row r="982" spans="1:13" ht="12.75" hidden="1">
      <c r="A982" s="19"/>
      <c r="F982" s="49"/>
      <c r="G982" s="49"/>
      <c r="H982" s="6">
        <v>0</v>
      </c>
      <c r="I982" s="26" t="e">
        <v>#DIV/0!</v>
      </c>
      <c r="M982" s="2"/>
    </row>
    <row r="983" spans="1:13" ht="12.75" hidden="1">
      <c r="A983" s="19"/>
      <c r="F983" s="49"/>
      <c r="G983" s="49"/>
      <c r="H983" s="6">
        <v>0</v>
      </c>
      <c r="I983" s="26" t="e">
        <v>#DIV/0!</v>
      </c>
      <c r="M983" s="2"/>
    </row>
    <row r="984" spans="1:13" ht="12.75" hidden="1">
      <c r="A984" s="19"/>
      <c r="F984" s="49"/>
      <c r="G984" s="49"/>
      <c r="H984" s="6">
        <v>0</v>
      </c>
      <c r="I984" s="26" t="e">
        <v>#DIV/0!</v>
      </c>
      <c r="M984" s="2"/>
    </row>
    <row r="985" spans="1:13" ht="12.75" hidden="1">
      <c r="A985" s="19"/>
      <c r="F985" s="49"/>
      <c r="G985" s="49"/>
      <c r="H985" s="6">
        <v>0</v>
      </c>
      <c r="I985" s="26" t="e">
        <v>#DIV/0!</v>
      </c>
      <c r="M985" s="2"/>
    </row>
    <row r="986" spans="1:13" ht="12.75" hidden="1">
      <c r="A986" s="19"/>
      <c r="F986" s="49"/>
      <c r="G986" s="49"/>
      <c r="H986" s="6">
        <v>0</v>
      </c>
      <c r="I986" s="26" t="e">
        <v>#DIV/0!</v>
      </c>
      <c r="M986" s="2"/>
    </row>
    <row r="987" spans="1:13" ht="12.75" hidden="1">
      <c r="A987" s="19"/>
      <c r="F987" s="49"/>
      <c r="G987" s="49"/>
      <c r="H987" s="6">
        <v>0</v>
      </c>
      <c r="I987" s="26" t="e">
        <v>#DIV/0!</v>
      </c>
      <c r="M987" s="2"/>
    </row>
    <row r="988" spans="1:13" ht="12.75" hidden="1">
      <c r="A988" s="19"/>
      <c r="F988" s="49"/>
      <c r="G988" s="49"/>
      <c r="H988" s="6">
        <v>0</v>
      </c>
      <c r="I988" s="26" t="e">
        <v>#DIV/0!</v>
      </c>
      <c r="M988" s="2"/>
    </row>
    <row r="989" spans="1:13" ht="12.75" hidden="1">
      <c r="A989" s="19"/>
      <c r="F989" s="49"/>
      <c r="G989" s="49"/>
      <c r="H989" s="6">
        <v>0</v>
      </c>
      <c r="I989" s="26" t="e">
        <v>#DIV/0!</v>
      </c>
      <c r="M989" s="2"/>
    </row>
    <row r="990" spans="1:13" ht="12.75" hidden="1">
      <c r="A990" s="19"/>
      <c r="F990" s="49"/>
      <c r="G990" s="49"/>
      <c r="H990" s="6">
        <v>0</v>
      </c>
      <c r="I990" s="26" t="e">
        <v>#DIV/0!</v>
      </c>
      <c r="M990" s="2"/>
    </row>
    <row r="991" spans="1:13" ht="12.75" hidden="1">
      <c r="A991" s="19"/>
      <c r="F991" s="49"/>
      <c r="G991" s="49"/>
      <c r="H991" s="6">
        <v>0</v>
      </c>
      <c r="I991" s="26" t="e">
        <v>#DIV/0!</v>
      </c>
      <c r="M991" s="2"/>
    </row>
    <row r="992" spans="1:13" ht="12.75" hidden="1">
      <c r="A992" s="19"/>
      <c r="F992" s="49"/>
      <c r="G992" s="49"/>
      <c r="H992" s="6">
        <v>0</v>
      </c>
      <c r="I992" s="26" t="e">
        <v>#DIV/0!</v>
      </c>
      <c r="M992" s="2"/>
    </row>
    <row r="993" spans="1:13" ht="12.75" hidden="1">
      <c r="A993" s="19"/>
      <c r="F993" s="49"/>
      <c r="G993" s="49"/>
      <c r="H993" s="6">
        <v>0</v>
      </c>
      <c r="I993" s="26" t="e">
        <v>#DIV/0!</v>
      </c>
      <c r="M993" s="2"/>
    </row>
    <row r="994" spans="1:13" ht="12.75" hidden="1">
      <c r="A994" s="19"/>
      <c r="F994" s="49"/>
      <c r="G994" s="49"/>
      <c r="H994" s="6">
        <v>0</v>
      </c>
      <c r="I994" s="26" t="e">
        <v>#DIV/0!</v>
      </c>
      <c r="M994" s="2"/>
    </row>
    <row r="995" spans="1:13" ht="12.75" hidden="1">
      <c r="A995" s="19"/>
      <c r="F995" s="49"/>
      <c r="G995" s="49"/>
      <c r="H995" s="6">
        <v>0</v>
      </c>
      <c r="I995" s="26" t="e">
        <v>#DIV/0!</v>
      </c>
      <c r="M995" s="2"/>
    </row>
    <row r="996" spans="1:13" ht="12.75" hidden="1">
      <c r="A996" s="19"/>
      <c r="F996" s="49"/>
      <c r="G996" s="49"/>
      <c r="H996" s="6">
        <v>0</v>
      </c>
      <c r="I996" s="26" t="e">
        <v>#DIV/0!</v>
      </c>
      <c r="M996" s="2"/>
    </row>
    <row r="997" spans="1:13" ht="12.75" hidden="1">
      <c r="A997" s="19"/>
      <c r="F997" s="49"/>
      <c r="G997" s="49"/>
      <c r="H997" s="6">
        <v>0</v>
      </c>
      <c r="I997" s="26" t="e">
        <v>#DIV/0!</v>
      </c>
      <c r="M997" s="2"/>
    </row>
    <row r="998" spans="1:13" ht="12.75" hidden="1">
      <c r="A998" s="19"/>
      <c r="F998" s="49"/>
      <c r="G998" s="49"/>
      <c r="H998" s="6">
        <v>0</v>
      </c>
      <c r="I998" s="26" t="e">
        <v>#DIV/0!</v>
      </c>
      <c r="M998" s="2"/>
    </row>
    <row r="999" spans="1:13" ht="12.75" hidden="1">
      <c r="A999" s="19"/>
      <c r="F999" s="49"/>
      <c r="G999" s="49"/>
      <c r="H999" s="6">
        <v>0</v>
      </c>
      <c r="I999" s="26" t="e">
        <v>#DIV/0!</v>
      </c>
      <c r="M999" s="2"/>
    </row>
    <row r="1000" spans="1:13" ht="12.75" hidden="1">
      <c r="A1000" s="19"/>
      <c r="F1000" s="49"/>
      <c r="G1000" s="49"/>
      <c r="H1000" s="6">
        <v>0</v>
      </c>
      <c r="I1000" s="26" t="e">
        <v>#DIV/0!</v>
      </c>
      <c r="M1000" s="2"/>
    </row>
    <row r="1001" spans="1:13" ht="12.75" hidden="1">
      <c r="A1001" s="19"/>
      <c r="F1001" s="49"/>
      <c r="G1001" s="49"/>
      <c r="H1001" s="6">
        <v>0</v>
      </c>
      <c r="I1001" s="26" t="e">
        <v>#DIV/0!</v>
      </c>
      <c r="M1001" s="2"/>
    </row>
    <row r="1002" spans="1:13" ht="12.75" hidden="1">
      <c r="A1002" s="19"/>
      <c r="F1002" s="49"/>
      <c r="G1002" s="49"/>
      <c r="H1002" s="6">
        <v>0</v>
      </c>
      <c r="I1002" s="26" t="e">
        <v>#DIV/0!</v>
      </c>
      <c r="M1002" s="2"/>
    </row>
    <row r="1003" spans="1:13" ht="12.75" hidden="1">
      <c r="A1003" s="19"/>
      <c r="F1003" s="49"/>
      <c r="G1003" s="49"/>
      <c r="H1003" s="6">
        <v>0</v>
      </c>
      <c r="I1003" s="26" t="e">
        <v>#DIV/0!</v>
      </c>
      <c r="M1003" s="2"/>
    </row>
    <row r="1004" spans="1:13" ht="12.75" hidden="1">
      <c r="A1004" s="19"/>
      <c r="F1004" s="49"/>
      <c r="G1004" s="49"/>
      <c r="H1004" s="6">
        <v>0</v>
      </c>
      <c r="I1004" s="26" t="e">
        <v>#DIV/0!</v>
      </c>
      <c r="M1004" s="2"/>
    </row>
    <row r="1005" spans="1:13" ht="12.75" hidden="1">
      <c r="A1005" s="19"/>
      <c r="F1005" s="49"/>
      <c r="G1005" s="49"/>
      <c r="H1005" s="6">
        <v>0</v>
      </c>
      <c r="I1005" s="26" t="e">
        <v>#DIV/0!</v>
      </c>
      <c r="M1005" s="2"/>
    </row>
    <row r="1006" spans="1:13" ht="12.75" hidden="1">
      <c r="A1006" s="19"/>
      <c r="F1006" s="49"/>
      <c r="G1006" s="49"/>
      <c r="H1006" s="6">
        <v>0</v>
      </c>
      <c r="I1006" s="26" t="e">
        <v>#DIV/0!</v>
      </c>
      <c r="M1006" s="2"/>
    </row>
    <row r="1007" spans="1:13" ht="12.75" hidden="1">
      <c r="A1007" s="19"/>
      <c r="F1007" s="49"/>
      <c r="G1007" s="49"/>
      <c r="H1007" s="6">
        <v>0</v>
      </c>
      <c r="I1007" s="26" t="e">
        <v>#DIV/0!</v>
      </c>
      <c r="M1007" s="2"/>
    </row>
    <row r="1008" spans="1:13" ht="12.75" hidden="1">
      <c r="A1008" s="19"/>
      <c r="F1008" s="49"/>
      <c r="G1008" s="49"/>
      <c r="H1008" s="6">
        <v>0</v>
      </c>
      <c r="I1008" s="26" t="e">
        <v>#DIV/0!</v>
      </c>
      <c r="M1008" s="2"/>
    </row>
    <row r="1009" spans="1:13" ht="12.75" hidden="1">
      <c r="A1009" s="19"/>
      <c r="F1009" s="49"/>
      <c r="G1009" s="49"/>
      <c r="H1009" s="6">
        <v>0</v>
      </c>
      <c r="I1009" s="26" t="e">
        <v>#DIV/0!</v>
      </c>
      <c r="M1009" s="2"/>
    </row>
    <row r="1010" spans="1:13" ht="12.75" hidden="1">
      <c r="A1010" s="19"/>
      <c r="F1010" s="49"/>
      <c r="G1010" s="49"/>
      <c r="H1010" s="6">
        <v>0</v>
      </c>
      <c r="I1010" s="26" t="e">
        <v>#DIV/0!</v>
      </c>
      <c r="M1010" s="2"/>
    </row>
    <row r="1011" spans="1:13" ht="12.75" hidden="1">
      <c r="A1011" s="19"/>
      <c r="F1011" s="49"/>
      <c r="G1011" s="49"/>
      <c r="H1011" s="6">
        <v>0</v>
      </c>
      <c r="I1011" s="26" t="e">
        <v>#DIV/0!</v>
      </c>
      <c r="M1011" s="2"/>
    </row>
    <row r="1012" spans="1:13" ht="12.75" hidden="1">
      <c r="A1012" s="19"/>
      <c r="F1012" s="49"/>
      <c r="G1012" s="49"/>
      <c r="H1012" s="6">
        <v>0</v>
      </c>
      <c r="I1012" s="26" t="e">
        <v>#DIV/0!</v>
      </c>
      <c r="M1012" s="2"/>
    </row>
    <row r="1013" spans="1:13" ht="12.75" hidden="1">
      <c r="A1013" s="19"/>
      <c r="F1013" s="49"/>
      <c r="G1013" s="49"/>
      <c r="H1013" s="6">
        <v>0</v>
      </c>
      <c r="I1013" s="26" t="e">
        <v>#DIV/0!</v>
      </c>
      <c r="M1013" s="2"/>
    </row>
    <row r="1014" spans="1:13" ht="12.75" hidden="1">
      <c r="A1014" s="19"/>
      <c r="F1014" s="49"/>
      <c r="G1014" s="49"/>
      <c r="H1014" s="6">
        <v>0</v>
      </c>
      <c r="I1014" s="26" t="e">
        <v>#DIV/0!</v>
      </c>
      <c r="M1014" s="2"/>
    </row>
    <row r="1015" spans="1:13" ht="12.75" hidden="1">
      <c r="A1015" s="19"/>
      <c r="F1015" s="49"/>
      <c r="G1015" s="49"/>
      <c r="H1015" s="6">
        <v>0</v>
      </c>
      <c r="I1015" s="26" t="e">
        <v>#DIV/0!</v>
      </c>
      <c r="M1015" s="2"/>
    </row>
    <row r="1016" spans="1:13" ht="12.75" hidden="1">
      <c r="A1016" s="19"/>
      <c r="F1016" s="49"/>
      <c r="G1016" s="49"/>
      <c r="H1016" s="6">
        <v>0</v>
      </c>
      <c r="I1016" s="26" t="e">
        <v>#DIV/0!</v>
      </c>
      <c r="M1016" s="2"/>
    </row>
    <row r="1017" spans="1:13" ht="12.75" hidden="1">
      <c r="A1017" s="19"/>
      <c r="F1017" s="49"/>
      <c r="G1017" s="49"/>
      <c r="H1017" s="6">
        <v>0</v>
      </c>
      <c r="I1017" s="26" t="e">
        <v>#DIV/0!</v>
      </c>
      <c r="M1017" s="2"/>
    </row>
    <row r="1018" spans="1:13" ht="12.75" hidden="1">
      <c r="A1018" s="19"/>
      <c r="F1018" s="49"/>
      <c r="G1018" s="49"/>
      <c r="H1018" s="6">
        <v>0</v>
      </c>
      <c r="I1018" s="26" t="e">
        <v>#DIV/0!</v>
      </c>
      <c r="M1018" s="2"/>
    </row>
    <row r="1019" spans="1:13" ht="12.75" hidden="1">
      <c r="A1019" s="19"/>
      <c r="F1019" s="49"/>
      <c r="G1019" s="49"/>
      <c r="H1019" s="6">
        <v>0</v>
      </c>
      <c r="I1019" s="26" t="e">
        <v>#DIV/0!</v>
      </c>
      <c r="M1019" s="2"/>
    </row>
    <row r="1020" spans="1:13" ht="12.75" hidden="1">
      <c r="A1020" s="19"/>
      <c r="F1020" s="49"/>
      <c r="G1020" s="49"/>
      <c r="H1020" s="6">
        <v>0</v>
      </c>
      <c r="I1020" s="26" t="e">
        <v>#DIV/0!</v>
      </c>
      <c r="M1020" s="2"/>
    </row>
    <row r="1021" spans="1:13" ht="12.75" hidden="1">
      <c r="A1021" s="19"/>
      <c r="F1021" s="49"/>
      <c r="G1021" s="49"/>
      <c r="H1021" s="6">
        <v>0</v>
      </c>
      <c r="I1021" s="26" t="e">
        <v>#DIV/0!</v>
      </c>
      <c r="M1021" s="2"/>
    </row>
    <row r="1022" spans="1:13" ht="12.75" hidden="1">
      <c r="A1022" s="19"/>
      <c r="F1022" s="49"/>
      <c r="G1022" s="49"/>
      <c r="H1022" s="6">
        <v>0</v>
      </c>
      <c r="I1022" s="26" t="e">
        <v>#DIV/0!</v>
      </c>
      <c r="M1022" s="2"/>
    </row>
    <row r="1023" spans="1:13" ht="12.75" hidden="1">
      <c r="A1023" s="19"/>
      <c r="F1023" s="49"/>
      <c r="G1023" s="49"/>
      <c r="H1023" s="6">
        <v>0</v>
      </c>
      <c r="I1023" s="26" t="e">
        <v>#DIV/0!</v>
      </c>
      <c r="M1023" s="2"/>
    </row>
    <row r="1024" spans="1:13" ht="12.75" hidden="1">
      <c r="A1024" s="19"/>
      <c r="F1024" s="49"/>
      <c r="G1024" s="49"/>
      <c r="H1024" s="6">
        <v>0</v>
      </c>
      <c r="I1024" s="26" t="e">
        <v>#DIV/0!</v>
      </c>
      <c r="M1024" s="2"/>
    </row>
    <row r="1025" spans="1:13" ht="12.75" hidden="1">
      <c r="A1025" s="19"/>
      <c r="F1025" s="49"/>
      <c r="G1025" s="49"/>
      <c r="H1025" s="6">
        <v>0</v>
      </c>
      <c r="I1025" s="26" t="e">
        <v>#DIV/0!</v>
      </c>
      <c r="M1025" s="2"/>
    </row>
    <row r="1026" spans="1:13" ht="12.75" hidden="1">
      <c r="A1026" s="19"/>
      <c r="F1026" s="49"/>
      <c r="G1026" s="49"/>
      <c r="H1026" s="6">
        <v>0</v>
      </c>
      <c r="I1026" s="26" t="e">
        <v>#DIV/0!</v>
      </c>
      <c r="M1026" s="2"/>
    </row>
    <row r="1027" spans="1:13" ht="12.75" hidden="1">
      <c r="A1027" s="19"/>
      <c r="F1027" s="49"/>
      <c r="G1027" s="49"/>
      <c r="H1027" s="6">
        <v>0</v>
      </c>
      <c r="I1027" s="26" t="e">
        <v>#DIV/0!</v>
      </c>
      <c r="M1027" s="2"/>
    </row>
    <row r="1028" spans="1:13" ht="12.75" hidden="1">
      <c r="A1028" s="19"/>
      <c r="F1028" s="49"/>
      <c r="G1028" s="49"/>
      <c r="H1028" s="6">
        <v>0</v>
      </c>
      <c r="I1028" s="26" t="e">
        <v>#DIV/0!</v>
      </c>
      <c r="M1028" s="2"/>
    </row>
    <row r="1029" spans="1:13" ht="12.75" hidden="1">
      <c r="A1029" s="19"/>
      <c r="F1029" s="49"/>
      <c r="G1029" s="49"/>
      <c r="H1029" s="6">
        <v>0</v>
      </c>
      <c r="I1029" s="26" t="e">
        <v>#DIV/0!</v>
      </c>
      <c r="M1029" s="2"/>
    </row>
    <row r="1030" spans="1:13" ht="12.75" hidden="1">
      <c r="A1030" s="19"/>
      <c r="F1030" s="49"/>
      <c r="G1030" s="49"/>
      <c r="H1030" s="6">
        <v>0</v>
      </c>
      <c r="I1030" s="26" t="e">
        <v>#DIV/0!</v>
      </c>
      <c r="M1030" s="2"/>
    </row>
    <row r="1031" spans="1:13" ht="12.75" hidden="1">
      <c r="A1031" s="19"/>
      <c r="F1031" s="49"/>
      <c r="G1031" s="49"/>
      <c r="H1031" s="6">
        <v>0</v>
      </c>
      <c r="I1031" s="26" t="e">
        <v>#DIV/0!</v>
      </c>
      <c r="M1031" s="2"/>
    </row>
    <row r="1032" spans="1:13" ht="12.75" hidden="1">
      <c r="A1032" s="19"/>
      <c r="F1032" s="49"/>
      <c r="G1032" s="49"/>
      <c r="H1032" s="6">
        <v>0</v>
      </c>
      <c r="I1032" s="26" t="e">
        <v>#DIV/0!</v>
      </c>
      <c r="M1032" s="2"/>
    </row>
    <row r="1033" spans="1:13" ht="12.75" hidden="1">
      <c r="A1033" s="19"/>
      <c r="F1033" s="49"/>
      <c r="G1033" s="49"/>
      <c r="H1033" s="6">
        <v>0</v>
      </c>
      <c r="I1033" s="26" t="e">
        <v>#DIV/0!</v>
      </c>
      <c r="M1033" s="2"/>
    </row>
    <row r="1034" spans="1:13" ht="12.75" hidden="1">
      <c r="A1034" s="19"/>
      <c r="F1034" s="49"/>
      <c r="G1034" s="49"/>
      <c r="H1034" s="6">
        <v>0</v>
      </c>
      <c r="I1034" s="26" t="e">
        <v>#DIV/0!</v>
      </c>
      <c r="M1034" s="2"/>
    </row>
    <row r="1035" spans="1:13" ht="12.75" hidden="1">
      <c r="A1035" s="19"/>
      <c r="F1035" s="49"/>
      <c r="G1035" s="49"/>
      <c r="H1035" s="6">
        <v>0</v>
      </c>
      <c r="I1035" s="26" t="e">
        <v>#DIV/0!</v>
      </c>
      <c r="M1035" s="2"/>
    </row>
    <row r="1036" spans="1:13" ht="12.75" hidden="1">
      <c r="A1036" s="19"/>
      <c r="F1036" s="49"/>
      <c r="G1036" s="49"/>
      <c r="H1036" s="6">
        <v>0</v>
      </c>
      <c r="I1036" s="26" t="e">
        <v>#DIV/0!</v>
      </c>
      <c r="M1036" s="2"/>
    </row>
    <row r="1037" spans="1:13" ht="12.75" hidden="1">
      <c r="A1037" s="19"/>
      <c r="F1037" s="49"/>
      <c r="G1037" s="49"/>
      <c r="H1037" s="6">
        <v>0</v>
      </c>
      <c r="I1037" s="26" t="e">
        <v>#DIV/0!</v>
      </c>
      <c r="M1037" s="2"/>
    </row>
    <row r="1038" spans="1:13" ht="12.75" hidden="1">
      <c r="A1038" s="19"/>
      <c r="F1038" s="49"/>
      <c r="G1038" s="49"/>
      <c r="H1038" s="6">
        <v>0</v>
      </c>
      <c r="I1038" s="26" t="e">
        <v>#DIV/0!</v>
      </c>
      <c r="M1038" s="2"/>
    </row>
    <row r="1039" spans="1:13" ht="12.75" hidden="1">
      <c r="A1039" s="19"/>
      <c r="F1039" s="49"/>
      <c r="G1039" s="49"/>
      <c r="H1039" s="6">
        <v>0</v>
      </c>
      <c r="I1039" s="26" t="e">
        <v>#DIV/0!</v>
      </c>
      <c r="M1039" s="2"/>
    </row>
    <row r="1040" spans="1:13" ht="12.75" hidden="1">
      <c r="A1040" s="19"/>
      <c r="F1040" s="49"/>
      <c r="G1040" s="49"/>
      <c r="H1040" s="6">
        <v>0</v>
      </c>
      <c r="I1040" s="26" t="e">
        <v>#DIV/0!</v>
      </c>
      <c r="M1040" s="2"/>
    </row>
    <row r="1041" spans="1:13" ht="12.75" hidden="1">
      <c r="A1041" s="19"/>
      <c r="F1041" s="49"/>
      <c r="G1041" s="49"/>
      <c r="H1041" s="6">
        <v>0</v>
      </c>
      <c r="I1041" s="26" t="e">
        <v>#DIV/0!</v>
      </c>
      <c r="M1041" s="2"/>
    </row>
    <row r="1042" spans="1:13" ht="12.75" hidden="1">
      <c r="A1042" s="19"/>
      <c r="F1042" s="49"/>
      <c r="G1042" s="49"/>
      <c r="H1042" s="6">
        <v>0</v>
      </c>
      <c r="I1042" s="26" t="e">
        <v>#DIV/0!</v>
      </c>
      <c r="M1042" s="2"/>
    </row>
    <row r="1043" spans="1:13" ht="12.75" hidden="1">
      <c r="A1043" s="19"/>
      <c r="F1043" s="49"/>
      <c r="G1043" s="49"/>
      <c r="H1043" s="6">
        <v>0</v>
      </c>
      <c r="I1043" s="26" t="e">
        <v>#DIV/0!</v>
      </c>
      <c r="M1043" s="2"/>
    </row>
    <row r="1044" spans="1:13" ht="12.75" hidden="1">
      <c r="A1044" s="19"/>
      <c r="F1044" s="49"/>
      <c r="G1044" s="49"/>
      <c r="H1044" s="6">
        <v>0</v>
      </c>
      <c r="I1044" s="26" t="e">
        <v>#DIV/0!</v>
      </c>
      <c r="M1044" s="2"/>
    </row>
    <row r="1045" spans="1:13" ht="12.75" hidden="1">
      <c r="A1045" s="19"/>
      <c r="F1045" s="49"/>
      <c r="G1045" s="49"/>
      <c r="H1045" s="6">
        <v>0</v>
      </c>
      <c r="I1045" s="26" t="e">
        <v>#DIV/0!</v>
      </c>
      <c r="M1045" s="2"/>
    </row>
    <row r="1046" spans="1:13" ht="12.75" hidden="1">
      <c r="A1046" s="19"/>
      <c r="F1046" s="49"/>
      <c r="G1046" s="49"/>
      <c r="H1046" s="6">
        <v>0</v>
      </c>
      <c r="I1046" s="26" t="e">
        <v>#DIV/0!</v>
      </c>
      <c r="M1046" s="2"/>
    </row>
    <row r="1047" spans="1:13" ht="12.75" hidden="1">
      <c r="A1047" s="19"/>
      <c r="F1047" s="49"/>
      <c r="G1047" s="49"/>
      <c r="H1047" s="6">
        <v>0</v>
      </c>
      <c r="I1047" s="26" t="e">
        <v>#DIV/0!</v>
      </c>
      <c r="M1047" s="2"/>
    </row>
    <row r="1048" spans="1:13" ht="12.75" hidden="1">
      <c r="A1048" s="19"/>
      <c r="F1048" s="49"/>
      <c r="G1048" s="49"/>
      <c r="H1048" s="6">
        <v>0</v>
      </c>
      <c r="I1048" s="26" t="e">
        <v>#DIV/0!</v>
      </c>
      <c r="M1048" s="2"/>
    </row>
    <row r="1049" spans="1:13" ht="12.75" hidden="1">
      <c r="A1049" s="19"/>
      <c r="F1049" s="49"/>
      <c r="G1049" s="49"/>
      <c r="H1049" s="6">
        <v>0</v>
      </c>
      <c r="I1049" s="26" t="e">
        <v>#DIV/0!</v>
      </c>
      <c r="M1049" s="2"/>
    </row>
    <row r="1050" spans="1:13" ht="12.75" hidden="1">
      <c r="A1050" s="19"/>
      <c r="F1050" s="49"/>
      <c r="G1050" s="49"/>
      <c r="H1050" s="6">
        <v>0</v>
      </c>
      <c r="I1050" s="26" t="e">
        <v>#DIV/0!</v>
      </c>
      <c r="M1050" s="2"/>
    </row>
    <row r="1051" spans="1:13" ht="12.75" hidden="1">
      <c r="A1051" s="19"/>
      <c r="F1051" s="49"/>
      <c r="G1051" s="49"/>
      <c r="H1051" s="6">
        <v>0</v>
      </c>
      <c r="I1051" s="26" t="e">
        <v>#DIV/0!</v>
      </c>
      <c r="M1051" s="2"/>
    </row>
    <row r="1052" spans="1:13" ht="12.75" hidden="1">
      <c r="A1052" s="19"/>
      <c r="F1052" s="49"/>
      <c r="G1052" s="49"/>
      <c r="H1052" s="6">
        <v>0</v>
      </c>
      <c r="I1052" s="26" t="e">
        <v>#DIV/0!</v>
      </c>
      <c r="M1052" s="2"/>
    </row>
    <row r="1053" spans="1:13" ht="12.75" hidden="1">
      <c r="A1053" s="19"/>
      <c r="F1053" s="49"/>
      <c r="G1053" s="49"/>
      <c r="H1053" s="6">
        <v>0</v>
      </c>
      <c r="I1053" s="26" t="e">
        <v>#DIV/0!</v>
      </c>
      <c r="M1053" s="2"/>
    </row>
    <row r="1054" spans="1:13" ht="12.75" hidden="1">
      <c r="A1054" s="19"/>
      <c r="F1054" s="49"/>
      <c r="G1054" s="49"/>
      <c r="H1054" s="6">
        <v>0</v>
      </c>
      <c r="I1054" s="26" t="e">
        <v>#DIV/0!</v>
      </c>
      <c r="M1054" s="2"/>
    </row>
    <row r="1055" spans="1:13" ht="12.75" hidden="1">
      <c r="A1055" s="19"/>
      <c r="F1055" s="49"/>
      <c r="G1055" s="49"/>
      <c r="H1055" s="6">
        <v>0</v>
      </c>
      <c r="I1055" s="26" t="e">
        <v>#DIV/0!</v>
      </c>
      <c r="M1055" s="2"/>
    </row>
    <row r="1056" spans="1:13" ht="12.75" hidden="1">
      <c r="A1056" s="19"/>
      <c r="F1056" s="49"/>
      <c r="G1056" s="49"/>
      <c r="H1056" s="6">
        <v>0</v>
      </c>
      <c r="I1056" s="26" t="e">
        <v>#DIV/0!</v>
      </c>
      <c r="M1056" s="2"/>
    </row>
    <row r="1057" spans="1:13" ht="12.75" hidden="1">
      <c r="A1057" s="19"/>
      <c r="F1057" s="49"/>
      <c r="G1057" s="49"/>
      <c r="H1057" s="6">
        <v>0</v>
      </c>
      <c r="I1057" s="26" t="e">
        <v>#DIV/0!</v>
      </c>
      <c r="M1057" s="2"/>
    </row>
    <row r="1058" spans="1:13" ht="12.75" hidden="1">
      <c r="A1058" s="19"/>
      <c r="F1058" s="49"/>
      <c r="G1058" s="49"/>
      <c r="H1058" s="6">
        <v>0</v>
      </c>
      <c r="I1058" s="26" t="e">
        <v>#DIV/0!</v>
      </c>
      <c r="M1058" s="2"/>
    </row>
    <row r="1059" spans="1:13" ht="12.75" hidden="1">
      <c r="A1059" s="19"/>
      <c r="F1059" s="49"/>
      <c r="G1059" s="49"/>
      <c r="H1059" s="6">
        <v>0</v>
      </c>
      <c r="I1059" s="26" t="e">
        <v>#DIV/0!</v>
      </c>
      <c r="M1059" s="2"/>
    </row>
    <row r="1060" spans="1:13" ht="12.75" hidden="1">
      <c r="A1060" s="19"/>
      <c r="F1060" s="49"/>
      <c r="G1060" s="49"/>
      <c r="H1060" s="6">
        <v>0</v>
      </c>
      <c r="I1060" s="26" t="e">
        <v>#DIV/0!</v>
      </c>
      <c r="M1060" s="2"/>
    </row>
    <row r="1061" spans="1:13" ht="12.75" hidden="1">
      <c r="A1061" s="19"/>
      <c r="F1061" s="49"/>
      <c r="G1061" s="49"/>
      <c r="H1061" s="6">
        <v>0</v>
      </c>
      <c r="I1061" s="26" t="e">
        <v>#DIV/0!</v>
      </c>
      <c r="M1061" s="2"/>
    </row>
    <row r="1062" spans="1:13" ht="12.75" hidden="1">
      <c r="A1062" s="19"/>
      <c r="F1062" s="49"/>
      <c r="G1062" s="49"/>
      <c r="H1062" s="6">
        <v>0</v>
      </c>
      <c r="I1062" s="26" t="e">
        <v>#DIV/0!</v>
      </c>
      <c r="M1062" s="2"/>
    </row>
    <row r="1063" spans="1:13" ht="12.75" hidden="1">
      <c r="A1063" s="19"/>
      <c r="F1063" s="49"/>
      <c r="G1063" s="49"/>
      <c r="H1063" s="6">
        <v>0</v>
      </c>
      <c r="I1063" s="26" t="e">
        <v>#DIV/0!</v>
      </c>
      <c r="M1063" s="2"/>
    </row>
    <row r="1064" spans="1:13" ht="12.75" hidden="1">
      <c r="A1064" s="19"/>
      <c r="F1064" s="49"/>
      <c r="G1064" s="49"/>
      <c r="H1064" s="6">
        <v>0</v>
      </c>
      <c r="I1064" s="26" t="e">
        <v>#DIV/0!</v>
      </c>
      <c r="M1064" s="2"/>
    </row>
    <row r="1065" spans="1:13" ht="12.75" hidden="1">
      <c r="A1065" s="19"/>
      <c r="F1065" s="49"/>
      <c r="G1065" s="49"/>
      <c r="H1065" s="6">
        <v>0</v>
      </c>
      <c r="I1065" s="26" t="e">
        <v>#DIV/0!</v>
      </c>
      <c r="M1065" s="2"/>
    </row>
    <row r="1066" spans="1:13" ht="12.75" hidden="1">
      <c r="A1066" s="19"/>
      <c r="F1066" s="49"/>
      <c r="G1066" s="49"/>
      <c r="H1066" s="6">
        <v>0</v>
      </c>
      <c r="I1066" s="26" t="e">
        <v>#DIV/0!</v>
      </c>
      <c r="M1066" s="2"/>
    </row>
    <row r="1067" spans="1:13" ht="12.75" hidden="1">
      <c r="A1067" s="19"/>
      <c r="F1067" s="49"/>
      <c r="G1067" s="49"/>
      <c r="H1067" s="6">
        <v>0</v>
      </c>
      <c r="I1067" s="26" t="e">
        <v>#DIV/0!</v>
      </c>
      <c r="M1067" s="2"/>
    </row>
    <row r="1068" spans="1:13" ht="12.75" hidden="1">
      <c r="A1068" s="19"/>
      <c r="F1068" s="49"/>
      <c r="G1068" s="49"/>
      <c r="H1068" s="6">
        <v>0</v>
      </c>
      <c r="I1068" s="26" t="e">
        <v>#DIV/0!</v>
      </c>
      <c r="M1068" s="2"/>
    </row>
    <row r="1069" spans="1:13" ht="12.75" hidden="1">
      <c r="A1069" s="19"/>
      <c r="F1069" s="49"/>
      <c r="G1069" s="49"/>
      <c r="H1069" s="6">
        <v>0</v>
      </c>
      <c r="I1069" s="26" t="e">
        <v>#DIV/0!</v>
      </c>
      <c r="M1069" s="2"/>
    </row>
    <row r="1070" spans="1:13" ht="12.75" hidden="1">
      <c r="A1070" s="19"/>
      <c r="F1070" s="49"/>
      <c r="G1070" s="49"/>
      <c r="H1070" s="6">
        <v>0</v>
      </c>
      <c r="I1070" s="26" t="e">
        <v>#DIV/0!</v>
      </c>
      <c r="M1070" s="2"/>
    </row>
    <row r="1071" spans="1:13" ht="12.75" hidden="1">
      <c r="A1071" s="19"/>
      <c r="F1071" s="49"/>
      <c r="G1071" s="49"/>
      <c r="H1071" s="6">
        <v>0</v>
      </c>
      <c r="I1071" s="26" t="e">
        <v>#DIV/0!</v>
      </c>
      <c r="M1071" s="2"/>
    </row>
    <row r="1072" spans="1:13" ht="12.75" hidden="1">
      <c r="A1072" s="19"/>
      <c r="F1072" s="49"/>
      <c r="G1072" s="49"/>
      <c r="H1072" s="6">
        <v>0</v>
      </c>
      <c r="I1072" s="26" t="e">
        <v>#DIV/0!</v>
      </c>
      <c r="M1072" s="2"/>
    </row>
    <row r="1073" spans="1:13" ht="12.75" hidden="1">
      <c r="A1073" s="19"/>
      <c r="F1073" s="49"/>
      <c r="G1073" s="49"/>
      <c r="H1073" s="6">
        <v>0</v>
      </c>
      <c r="I1073" s="26" t="e">
        <v>#DIV/0!</v>
      </c>
      <c r="M1073" s="2"/>
    </row>
    <row r="1074" spans="1:13" ht="12.75" hidden="1">
      <c r="A1074" s="19"/>
      <c r="F1074" s="49"/>
      <c r="G1074" s="49"/>
      <c r="H1074" s="6">
        <v>0</v>
      </c>
      <c r="I1074" s="26" t="e">
        <v>#DIV/0!</v>
      </c>
      <c r="M1074" s="2"/>
    </row>
    <row r="1075" spans="1:13" ht="12.75" hidden="1">
      <c r="A1075" s="19"/>
      <c r="F1075" s="49"/>
      <c r="G1075" s="49"/>
      <c r="H1075" s="6">
        <v>0</v>
      </c>
      <c r="I1075" s="26" t="e">
        <v>#DIV/0!</v>
      </c>
      <c r="M1075" s="2"/>
    </row>
    <row r="1076" spans="1:13" ht="12.75" hidden="1">
      <c r="A1076" s="19"/>
      <c r="F1076" s="49"/>
      <c r="G1076" s="49"/>
      <c r="H1076" s="6">
        <v>0</v>
      </c>
      <c r="I1076" s="26" t="e">
        <v>#DIV/0!</v>
      </c>
      <c r="M1076" s="2"/>
    </row>
    <row r="1077" spans="1:13" ht="12.75" hidden="1">
      <c r="A1077" s="19"/>
      <c r="F1077" s="49"/>
      <c r="G1077" s="49"/>
      <c r="H1077" s="6">
        <v>0</v>
      </c>
      <c r="I1077" s="26" t="e">
        <v>#DIV/0!</v>
      </c>
      <c r="M1077" s="2"/>
    </row>
    <row r="1078" spans="1:13" ht="12.75" hidden="1">
      <c r="A1078" s="19"/>
      <c r="F1078" s="49"/>
      <c r="G1078" s="49"/>
      <c r="H1078" s="6">
        <v>0</v>
      </c>
      <c r="I1078" s="26" t="e">
        <v>#DIV/0!</v>
      </c>
      <c r="M1078" s="2"/>
    </row>
    <row r="1079" spans="1:13" ht="12.75" hidden="1">
      <c r="A1079" s="19"/>
      <c r="F1079" s="49"/>
      <c r="G1079" s="49"/>
      <c r="H1079" s="6">
        <v>0</v>
      </c>
      <c r="I1079" s="26" t="e">
        <v>#DIV/0!</v>
      </c>
      <c r="M1079" s="2"/>
    </row>
    <row r="1080" spans="1:13" ht="12.75" hidden="1">
      <c r="A1080" s="19"/>
      <c r="F1080" s="49"/>
      <c r="G1080" s="49"/>
      <c r="H1080" s="6">
        <v>0</v>
      </c>
      <c r="I1080" s="26" t="e">
        <v>#DIV/0!</v>
      </c>
      <c r="M1080" s="2"/>
    </row>
    <row r="1081" spans="1:13" ht="12.75" hidden="1">
      <c r="A1081" s="19"/>
      <c r="F1081" s="49"/>
      <c r="G1081" s="49"/>
      <c r="H1081" s="6">
        <v>0</v>
      </c>
      <c r="I1081" s="26" t="e">
        <v>#DIV/0!</v>
      </c>
      <c r="M1081" s="2"/>
    </row>
    <row r="1082" spans="1:13" ht="12.75" hidden="1">
      <c r="A1082" s="19"/>
      <c r="F1082" s="49"/>
      <c r="G1082" s="49"/>
      <c r="H1082" s="6">
        <v>0</v>
      </c>
      <c r="I1082" s="26" t="e">
        <v>#DIV/0!</v>
      </c>
      <c r="M1082" s="2"/>
    </row>
    <row r="1083" spans="1:13" ht="12.75" hidden="1">
      <c r="A1083" s="19"/>
      <c r="F1083" s="49"/>
      <c r="G1083" s="49"/>
      <c r="H1083" s="6">
        <v>0</v>
      </c>
      <c r="I1083" s="26" t="e">
        <v>#DIV/0!</v>
      </c>
      <c r="M1083" s="2"/>
    </row>
    <row r="1084" spans="1:13" ht="12.75" hidden="1">
      <c r="A1084" s="19"/>
      <c r="F1084" s="49"/>
      <c r="G1084" s="49"/>
      <c r="H1084" s="6">
        <v>0</v>
      </c>
      <c r="I1084" s="26" t="e">
        <v>#DIV/0!</v>
      </c>
      <c r="M1084" s="2"/>
    </row>
    <row r="1085" spans="1:13" ht="12.75" hidden="1">
      <c r="A1085" s="19"/>
      <c r="F1085" s="49"/>
      <c r="G1085" s="49"/>
      <c r="H1085" s="6">
        <v>0</v>
      </c>
      <c r="I1085" s="26" t="e">
        <v>#DIV/0!</v>
      </c>
      <c r="M1085" s="2"/>
    </row>
    <row r="1086" spans="1:13" ht="12.75" hidden="1">
      <c r="A1086" s="19"/>
      <c r="F1086" s="49"/>
      <c r="G1086" s="49"/>
      <c r="H1086" s="6">
        <v>0</v>
      </c>
      <c r="I1086" s="26" t="e">
        <v>#DIV/0!</v>
      </c>
      <c r="M1086" s="2"/>
    </row>
    <row r="1087" spans="1:13" ht="12.75" hidden="1">
      <c r="A1087" s="19"/>
      <c r="F1087" s="49"/>
      <c r="G1087" s="49"/>
      <c r="H1087" s="6">
        <v>0</v>
      </c>
      <c r="I1087" s="26" t="e">
        <v>#DIV/0!</v>
      </c>
      <c r="M1087" s="2"/>
    </row>
    <row r="1088" spans="1:13" ht="12.75" hidden="1">
      <c r="A1088" s="19"/>
      <c r="F1088" s="49"/>
      <c r="G1088" s="49"/>
      <c r="I1088" s="307"/>
      <c r="M1088" s="2"/>
    </row>
    <row r="1089" spans="1:13" ht="12.75" hidden="1">
      <c r="A1089" s="19"/>
      <c r="F1089" s="49"/>
      <c r="G1089" s="49"/>
      <c r="I1089" s="307"/>
      <c r="M1089" s="2"/>
    </row>
    <row r="1090" spans="1:13" ht="12.75" hidden="1">
      <c r="A1090" s="19"/>
      <c r="F1090" s="49"/>
      <c r="G1090" s="49"/>
      <c r="I1090" s="307"/>
      <c r="M1090" s="2"/>
    </row>
    <row r="1091" spans="1:13" ht="12.75" hidden="1">
      <c r="A1091" s="19"/>
      <c r="F1091" s="49"/>
      <c r="G1091" s="49"/>
      <c r="I1091" s="307"/>
      <c r="M1091" s="2"/>
    </row>
    <row r="1092" spans="1:13" ht="12.75" hidden="1">
      <c r="A1092" s="19"/>
      <c r="F1092" s="49"/>
      <c r="G1092" s="49"/>
      <c r="I1092" s="307"/>
      <c r="M1092" s="2"/>
    </row>
    <row r="1093" spans="1:13" ht="12.75" hidden="1">
      <c r="A1093" s="19"/>
      <c r="F1093" s="49"/>
      <c r="G1093" s="49"/>
      <c r="I1093" s="307"/>
      <c r="M1093" s="2"/>
    </row>
    <row r="1094" spans="1:13" ht="12.75" hidden="1">
      <c r="A1094" s="19"/>
      <c r="F1094" s="49"/>
      <c r="G1094" s="49"/>
      <c r="I1094" s="307"/>
      <c r="M1094" s="2"/>
    </row>
    <row r="1095" spans="1:13" ht="12.75" hidden="1">
      <c r="A1095" s="19"/>
      <c r="F1095" s="49"/>
      <c r="G1095" s="49"/>
      <c r="I1095" s="307"/>
      <c r="M1095" s="2"/>
    </row>
    <row r="1096" spans="1:13" ht="12.75" hidden="1">
      <c r="A1096" s="19"/>
      <c r="F1096" s="49"/>
      <c r="G1096" s="49"/>
      <c r="I1096" s="307"/>
      <c r="M1096" s="2"/>
    </row>
    <row r="1097" spans="1:13" ht="12.75" hidden="1">
      <c r="A1097" s="19"/>
      <c r="F1097" s="49"/>
      <c r="G1097" s="49"/>
      <c r="I1097" s="307"/>
      <c r="M1097" s="2"/>
    </row>
    <row r="1098" spans="1:13" ht="12.75" hidden="1">
      <c r="A1098" s="19"/>
      <c r="F1098" s="49"/>
      <c r="G1098" s="49"/>
      <c r="I1098" s="307"/>
      <c r="M1098" s="2"/>
    </row>
    <row r="1099" spans="1:13" ht="12.75" hidden="1">
      <c r="A1099" s="19"/>
      <c r="F1099" s="49"/>
      <c r="G1099" s="49"/>
      <c r="I1099" s="307"/>
      <c r="M1099" s="2"/>
    </row>
    <row r="1100" spans="1:13" ht="12.75" hidden="1">
      <c r="A1100" s="19"/>
      <c r="F1100" s="49"/>
      <c r="G1100" s="49"/>
      <c r="I1100" s="307"/>
      <c r="M1100" s="2"/>
    </row>
    <row r="1101" spans="1:13" ht="12.75" hidden="1">
      <c r="A1101" s="19"/>
      <c r="F1101" s="49"/>
      <c r="G1101" s="49"/>
      <c r="I1101" s="307"/>
      <c r="M1101" s="2"/>
    </row>
    <row r="1102" spans="1:13" ht="12.75" hidden="1">
      <c r="A1102" s="19"/>
      <c r="F1102" s="49"/>
      <c r="G1102" s="49"/>
      <c r="I1102" s="307"/>
      <c r="M1102" s="2"/>
    </row>
    <row r="1103" spans="1:13" ht="12.75" hidden="1">
      <c r="A1103" s="19"/>
      <c r="F1103" s="49"/>
      <c r="G1103" s="49"/>
      <c r="I1103" s="307"/>
      <c r="M1103" s="2"/>
    </row>
    <row r="1104" spans="1:13" ht="12.75" hidden="1">
      <c r="A1104" s="19"/>
      <c r="F1104" s="49"/>
      <c r="G1104" s="49"/>
      <c r="I1104" s="307"/>
      <c r="M1104" s="2"/>
    </row>
    <row r="1105" spans="1:13" ht="12.75" hidden="1">
      <c r="A1105" s="19"/>
      <c r="F1105" s="49"/>
      <c r="G1105" s="49"/>
      <c r="I1105" s="307"/>
      <c r="M1105" s="2"/>
    </row>
    <row r="1106" spans="1:13" ht="12.75" hidden="1">
      <c r="A1106" s="19"/>
      <c r="F1106" s="49"/>
      <c r="G1106" s="49"/>
      <c r="I1106" s="307"/>
      <c r="M1106" s="2"/>
    </row>
    <row r="1107" spans="1:13" ht="12.75" hidden="1">
      <c r="A1107" s="19"/>
      <c r="F1107" s="49"/>
      <c r="G1107" s="49"/>
      <c r="I1107" s="307"/>
      <c r="M1107" s="2"/>
    </row>
    <row r="1108" spans="1:13" ht="12.75" hidden="1">
      <c r="A1108" s="19"/>
      <c r="F1108" s="49"/>
      <c r="G1108" s="49"/>
      <c r="I1108" s="307"/>
      <c r="M1108" s="2"/>
    </row>
    <row r="1109" spans="1:13" ht="12.75" hidden="1">
      <c r="A1109" s="19"/>
      <c r="F1109" s="49"/>
      <c r="G1109" s="49"/>
      <c r="I1109" s="307"/>
      <c r="M1109" s="2"/>
    </row>
    <row r="1110" spans="1:13" ht="12.75" hidden="1">
      <c r="A1110" s="19"/>
      <c r="F1110" s="49"/>
      <c r="G1110" s="49"/>
      <c r="I1110" s="307"/>
      <c r="M1110" s="2"/>
    </row>
    <row r="1111" spans="1:13" ht="12.75" hidden="1">
      <c r="A1111" s="19"/>
      <c r="F1111" s="49"/>
      <c r="G1111" s="49"/>
      <c r="I1111" s="307"/>
      <c r="M1111" s="2"/>
    </row>
    <row r="1112" spans="1:13" ht="12.75" hidden="1">
      <c r="A1112" s="19"/>
      <c r="F1112" s="49"/>
      <c r="G1112" s="49"/>
      <c r="I1112" s="307"/>
      <c r="M1112" s="2"/>
    </row>
    <row r="1113" spans="1:13" ht="12.75" hidden="1">
      <c r="A1113" s="19"/>
      <c r="F1113" s="49"/>
      <c r="G1113" s="49"/>
      <c r="I1113" s="307"/>
      <c r="M1113" s="2"/>
    </row>
    <row r="1114" spans="1:13" ht="12.75" hidden="1">
      <c r="A1114" s="19"/>
      <c r="F1114" s="49"/>
      <c r="G1114" s="49"/>
      <c r="I1114" s="307"/>
      <c r="M1114" s="2"/>
    </row>
    <row r="1115" spans="1:13" ht="12.75" hidden="1">
      <c r="A1115" s="19"/>
      <c r="F1115" s="49"/>
      <c r="G1115" s="49"/>
      <c r="I1115" s="307"/>
      <c r="M1115" s="2"/>
    </row>
    <row r="1116" spans="1:13" ht="12.75" hidden="1">
      <c r="A1116" s="19"/>
      <c r="F1116" s="49"/>
      <c r="G1116" s="49"/>
      <c r="I1116" s="307"/>
      <c r="M1116" s="2"/>
    </row>
    <row r="1117" spans="1:13" ht="12.75" hidden="1">
      <c r="A1117" s="19"/>
      <c r="F1117" s="49"/>
      <c r="G1117" s="49"/>
      <c r="I1117" s="307"/>
      <c r="M1117" s="2"/>
    </row>
    <row r="1118" spans="1:13" ht="12.75" hidden="1">
      <c r="A1118" s="19"/>
      <c r="F1118" s="49"/>
      <c r="G1118" s="49"/>
      <c r="I1118" s="307"/>
      <c r="M1118" s="2"/>
    </row>
    <row r="1119" spans="1:13" ht="12.75" hidden="1">
      <c r="A1119" s="19"/>
      <c r="F1119" s="49"/>
      <c r="G1119" s="49"/>
      <c r="I1119" s="307"/>
      <c r="M1119" s="2"/>
    </row>
    <row r="1120" spans="1:13" ht="12.75" hidden="1">
      <c r="A1120" s="19"/>
      <c r="F1120" s="49"/>
      <c r="G1120" s="49"/>
      <c r="I1120" s="307"/>
      <c r="M1120" s="2"/>
    </row>
    <row r="1121" spans="1:13" ht="12.75" hidden="1">
      <c r="A1121" s="19"/>
      <c r="F1121" s="49"/>
      <c r="G1121" s="49"/>
      <c r="I1121" s="307"/>
      <c r="M1121" s="2"/>
    </row>
    <row r="1122" spans="1:13" ht="12.75" hidden="1">
      <c r="A1122" s="19"/>
      <c r="F1122" s="49"/>
      <c r="G1122" s="49"/>
      <c r="I1122" s="307"/>
      <c r="M1122" s="2"/>
    </row>
    <row r="1123" spans="1:13" ht="12.75" hidden="1">
      <c r="A1123" s="19"/>
      <c r="F1123" s="49"/>
      <c r="G1123" s="49"/>
      <c r="I1123" s="307"/>
      <c r="M1123" s="2"/>
    </row>
    <row r="1124" spans="1:13" ht="12.75" hidden="1">
      <c r="A1124" s="19"/>
      <c r="F1124" s="49"/>
      <c r="G1124" s="49"/>
      <c r="I1124" s="307"/>
      <c r="M1124" s="2"/>
    </row>
    <row r="1125" spans="1:13" ht="12.75" hidden="1">
      <c r="A1125" s="19"/>
      <c r="F1125" s="49"/>
      <c r="G1125" s="49"/>
      <c r="I1125" s="307"/>
      <c r="M1125" s="2"/>
    </row>
    <row r="1126" spans="1:13" ht="12.75" hidden="1">
      <c r="A1126" s="19"/>
      <c r="F1126" s="49"/>
      <c r="G1126" s="49"/>
      <c r="I1126" s="307"/>
      <c r="M1126" s="2"/>
    </row>
    <row r="1127" spans="1:13" ht="12.75" hidden="1">
      <c r="A1127" s="19"/>
      <c r="F1127" s="49"/>
      <c r="G1127" s="49"/>
      <c r="I1127" s="307"/>
      <c r="M1127" s="2"/>
    </row>
    <row r="1128" spans="1:13" ht="12.75" hidden="1">
      <c r="A1128" s="19"/>
      <c r="F1128" s="49"/>
      <c r="G1128" s="49"/>
      <c r="I1128" s="307"/>
      <c r="M1128" s="2"/>
    </row>
    <row r="1129" spans="1:13" ht="12.75" hidden="1">
      <c r="A1129" s="19"/>
      <c r="F1129" s="49"/>
      <c r="G1129" s="49"/>
      <c r="I1129" s="307"/>
      <c r="M1129" s="2"/>
    </row>
    <row r="1130" spans="1:13" ht="12.75" hidden="1">
      <c r="A1130" s="19"/>
      <c r="F1130" s="49"/>
      <c r="G1130" s="49"/>
      <c r="I1130" s="307"/>
      <c r="M1130" s="2"/>
    </row>
    <row r="1131" spans="1:13" ht="12.75" hidden="1">
      <c r="A1131" s="19"/>
      <c r="F1131" s="49"/>
      <c r="G1131" s="49"/>
      <c r="I1131" s="307"/>
      <c r="M1131" s="2"/>
    </row>
    <row r="1132" spans="1:13" ht="12.75" hidden="1">
      <c r="A1132" s="19"/>
      <c r="F1132" s="49"/>
      <c r="G1132" s="49"/>
      <c r="I1132" s="307"/>
      <c r="M1132" s="2"/>
    </row>
    <row r="1133" spans="1:13" ht="12.75" hidden="1">
      <c r="A1133" s="19"/>
      <c r="F1133" s="49"/>
      <c r="G1133" s="49"/>
      <c r="I1133" s="307"/>
      <c r="M1133" s="2"/>
    </row>
    <row r="1134" spans="1:13" ht="12.75" hidden="1">
      <c r="A1134" s="19"/>
      <c r="F1134" s="49"/>
      <c r="G1134" s="49"/>
      <c r="I1134" s="307"/>
      <c r="M1134" s="2"/>
    </row>
    <row r="1135" spans="1:13" ht="12.75" hidden="1">
      <c r="A1135" s="19"/>
      <c r="F1135" s="49"/>
      <c r="G1135" s="49"/>
      <c r="I1135" s="307"/>
      <c r="M1135" s="2"/>
    </row>
    <row r="1136" spans="1:13" ht="12.75" hidden="1">
      <c r="A1136" s="19"/>
      <c r="F1136" s="49"/>
      <c r="G1136" s="49"/>
      <c r="I1136" s="307"/>
      <c r="M1136" s="2"/>
    </row>
    <row r="1137" spans="1:13" ht="12.75" hidden="1">
      <c r="A1137" s="19"/>
      <c r="F1137" s="49"/>
      <c r="G1137" s="49"/>
      <c r="I1137" s="307"/>
      <c r="M1137" s="2"/>
    </row>
    <row r="1138" spans="1:13" ht="12.75" hidden="1">
      <c r="A1138" s="19"/>
      <c r="F1138" s="49"/>
      <c r="G1138" s="49"/>
      <c r="I1138" s="307"/>
      <c r="M1138" s="2"/>
    </row>
    <row r="1139" spans="1:13" ht="12.75" hidden="1">
      <c r="A1139" s="19"/>
      <c r="F1139" s="49"/>
      <c r="G1139" s="49"/>
      <c r="I1139" s="307"/>
      <c r="M1139" s="2"/>
    </row>
    <row r="1140" spans="1:13" ht="12.75" hidden="1">
      <c r="A1140" s="19"/>
      <c r="F1140" s="49"/>
      <c r="G1140" s="49"/>
      <c r="I1140" s="307"/>
      <c r="M1140" s="2"/>
    </row>
    <row r="1141" spans="1:13" ht="12.75" hidden="1">
      <c r="A1141" s="19"/>
      <c r="F1141" s="49"/>
      <c r="G1141" s="49"/>
      <c r="I1141" s="307"/>
      <c r="M1141" s="2"/>
    </row>
    <row r="1142" spans="1:13" ht="12.75" hidden="1">
      <c r="A1142" s="19"/>
      <c r="F1142" s="49"/>
      <c r="G1142" s="49"/>
      <c r="I1142" s="307"/>
      <c r="M1142" s="2"/>
    </row>
    <row r="1143" spans="1:13" ht="12.75" hidden="1">
      <c r="A1143" s="19"/>
      <c r="F1143" s="49"/>
      <c r="G1143" s="49"/>
      <c r="I1143" s="307"/>
      <c r="M1143" s="2"/>
    </row>
    <row r="1144" spans="1:13" ht="12.75" hidden="1">
      <c r="A1144" s="19"/>
      <c r="F1144" s="49"/>
      <c r="G1144" s="49"/>
      <c r="I1144" s="307"/>
      <c r="M1144" s="2"/>
    </row>
    <row r="1145" spans="1:13" ht="12.75" hidden="1">
      <c r="A1145" s="19"/>
      <c r="F1145" s="49"/>
      <c r="G1145" s="49"/>
      <c r="I1145" s="307"/>
      <c r="M1145" s="2"/>
    </row>
    <row r="1146" spans="1:13" ht="12.75" hidden="1">
      <c r="A1146" s="19"/>
      <c r="F1146" s="49"/>
      <c r="G1146" s="49"/>
      <c r="I1146" s="307"/>
      <c r="M1146" s="2"/>
    </row>
    <row r="1147" spans="1:13" ht="12.75" hidden="1">
      <c r="A1147" s="19"/>
      <c r="F1147" s="49"/>
      <c r="G1147" s="49"/>
      <c r="I1147" s="307"/>
      <c r="M1147" s="2"/>
    </row>
    <row r="1148" spans="1:13" ht="12.75" hidden="1">
      <c r="A1148" s="19"/>
      <c r="F1148" s="49"/>
      <c r="G1148" s="49"/>
      <c r="I1148" s="307"/>
      <c r="M1148" s="2"/>
    </row>
    <row r="1149" spans="1:13" ht="12.75" hidden="1">
      <c r="A1149" s="19"/>
      <c r="F1149" s="49"/>
      <c r="G1149" s="49"/>
      <c r="I1149" s="307"/>
      <c r="M1149" s="2"/>
    </row>
    <row r="1150" spans="1:13" ht="12.75" hidden="1">
      <c r="A1150" s="19"/>
      <c r="F1150" s="49"/>
      <c r="G1150" s="49"/>
      <c r="I1150" s="307"/>
      <c r="M1150" s="2"/>
    </row>
    <row r="1151" spans="1:13" ht="12.75" hidden="1">
      <c r="A1151" s="19"/>
      <c r="F1151" s="49"/>
      <c r="G1151" s="49"/>
      <c r="I1151" s="307"/>
      <c r="M1151" s="2"/>
    </row>
    <row r="1152" spans="1:13" ht="12.75" hidden="1">
      <c r="A1152" s="19"/>
      <c r="F1152" s="49"/>
      <c r="G1152" s="49"/>
      <c r="I1152" s="307"/>
      <c r="M1152" s="2"/>
    </row>
    <row r="1153" spans="1:13" ht="12.75" hidden="1">
      <c r="A1153" s="19"/>
      <c r="F1153" s="49"/>
      <c r="G1153" s="49"/>
      <c r="I1153" s="307"/>
      <c r="M1153" s="2"/>
    </row>
    <row r="1154" spans="1:13" ht="12.75" hidden="1">
      <c r="A1154" s="19"/>
      <c r="F1154" s="49"/>
      <c r="G1154" s="49"/>
      <c r="I1154" s="307"/>
      <c r="M1154" s="2"/>
    </row>
    <row r="1155" spans="1:13" ht="12.75" hidden="1">
      <c r="A1155" s="19"/>
      <c r="F1155" s="49"/>
      <c r="G1155" s="49"/>
      <c r="I1155" s="307"/>
      <c r="M1155" s="2"/>
    </row>
    <row r="1156" spans="1:13" ht="12.75" hidden="1">
      <c r="A1156" s="19"/>
      <c r="F1156" s="49"/>
      <c r="G1156" s="49"/>
      <c r="I1156" s="307"/>
      <c r="M1156" s="2"/>
    </row>
    <row r="1157" spans="1:13" s="313" customFormat="1" ht="12.75" hidden="1">
      <c r="A1157" s="308"/>
      <c r="B1157" s="309"/>
      <c r="C1157" s="308"/>
      <c r="D1157" s="308"/>
      <c r="E1157" s="308"/>
      <c r="F1157" s="310"/>
      <c r="G1157" s="310"/>
      <c r="H1157" s="309"/>
      <c r="I1157" s="290"/>
      <c r="K1157" s="43"/>
      <c r="L1157" s="21"/>
      <c r="M1157" s="2"/>
    </row>
    <row r="1158" spans="1:13" s="313" customFormat="1" ht="12.75" hidden="1">
      <c r="A1158" s="308"/>
      <c r="B1158" s="309"/>
      <c r="C1158" s="308"/>
      <c r="D1158" s="308"/>
      <c r="E1158" s="308"/>
      <c r="F1158" s="310"/>
      <c r="G1158" s="310"/>
      <c r="H1158" s="309"/>
      <c r="I1158" s="290"/>
      <c r="K1158" s="43"/>
      <c r="L1158" s="21"/>
      <c r="M1158" s="2"/>
    </row>
    <row r="1159" spans="2:13" ht="12.75" hidden="1">
      <c r="B1159" s="9"/>
      <c r="F1159" s="49"/>
      <c r="G1159" s="49"/>
      <c r="H1159" s="309"/>
      <c r="I1159" s="26" t="e">
        <v>#DIV/0!</v>
      </c>
      <c r="M1159" s="2"/>
    </row>
    <row r="1160" spans="2:13" ht="12.75" hidden="1">
      <c r="B1160" s="9"/>
      <c r="F1160" s="49"/>
      <c r="G1160" s="49"/>
      <c r="H1160" s="309"/>
      <c r="I1160" s="26" t="e">
        <v>#DIV/0!</v>
      </c>
      <c r="M1160" s="2"/>
    </row>
    <row r="1161" spans="2:13" ht="12.75" hidden="1">
      <c r="B1161" s="9"/>
      <c r="F1161" s="49"/>
      <c r="G1161" s="49"/>
      <c r="H1161" s="6">
        <v>0</v>
      </c>
      <c r="I1161" s="26" t="e">
        <v>#DIV/0!</v>
      </c>
      <c r="M1161" s="2"/>
    </row>
    <row r="1162" spans="2:13" ht="12.75" hidden="1">
      <c r="B1162" s="9"/>
      <c r="F1162" s="49"/>
      <c r="G1162" s="49"/>
      <c r="H1162" s="6">
        <v>0</v>
      </c>
      <c r="I1162" s="26" t="e">
        <v>#DIV/0!</v>
      </c>
      <c r="M1162" s="2"/>
    </row>
    <row r="1163" spans="2:13" ht="12.75" hidden="1">
      <c r="B1163" s="9"/>
      <c r="F1163" s="49"/>
      <c r="G1163" s="49"/>
      <c r="H1163" s="6">
        <v>0</v>
      </c>
      <c r="I1163" s="26" t="e">
        <v>#DIV/0!</v>
      </c>
      <c r="M1163" s="2"/>
    </row>
    <row r="1164" spans="2:13" ht="12.75" hidden="1">
      <c r="B1164" s="9"/>
      <c r="F1164" s="49"/>
      <c r="G1164" s="49"/>
      <c r="H1164" s="6">
        <v>0</v>
      </c>
      <c r="I1164" s="26" t="e">
        <v>#DIV/0!</v>
      </c>
      <c r="M1164" s="2"/>
    </row>
    <row r="1165" spans="2:13" ht="12.75" hidden="1">
      <c r="B1165" s="9"/>
      <c r="F1165" s="49"/>
      <c r="G1165" s="49"/>
      <c r="H1165" s="6">
        <v>0</v>
      </c>
      <c r="I1165" s="26" t="e">
        <v>#DIV/0!</v>
      </c>
      <c r="M1165" s="2"/>
    </row>
    <row r="1166" spans="2:13" ht="12.75" hidden="1">
      <c r="B1166" s="9"/>
      <c r="F1166" s="49"/>
      <c r="G1166" s="49"/>
      <c r="H1166" s="6">
        <v>0</v>
      </c>
      <c r="I1166" s="26" t="e">
        <v>#DIV/0!</v>
      </c>
      <c r="M1166" s="2"/>
    </row>
    <row r="1167" spans="2:13" ht="12.75" hidden="1">
      <c r="B1167" s="9"/>
      <c r="F1167" s="49"/>
      <c r="G1167" s="49"/>
      <c r="H1167" s="6">
        <v>0</v>
      </c>
      <c r="I1167" s="26" t="e">
        <v>#DIV/0!</v>
      </c>
      <c r="M1167" s="2"/>
    </row>
    <row r="1168" spans="2:13" ht="12.75" hidden="1">
      <c r="B1168" s="9"/>
      <c r="F1168" s="49"/>
      <c r="G1168" s="49"/>
      <c r="H1168" s="6">
        <v>0</v>
      </c>
      <c r="I1168" s="26" t="e">
        <v>#DIV/0!</v>
      </c>
      <c r="M1168" s="2"/>
    </row>
    <row r="1169" spans="2:13" ht="12.75" hidden="1">
      <c r="B1169" s="9"/>
      <c r="F1169" s="49"/>
      <c r="G1169" s="49"/>
      <c r="H1169" s="6">
        <v>0</v>
      </c>
      <c r="I1169" s="26" t="e">
        <v>#DIV/0!</v>
      </c>
      <c r="M1169" s="2"/>
    </row>
    <row r="1170" spans="2:13" ht="12.75" hidden="1">
      <c r="B1170" s="9"/>
      <c r="F1170" s="49"/>
      <c r="G1170" s="49"/>
      <c r="H1170" s="6">
        <v>0</v>
      </c>
      <c r="I1170" s="26" t="e">
        <v>#DIV/0!</v>
      </c>
      <c r="M1170" s="2"/>
    </row>
    <row r="1171" spans="2:13" ht="12.75" hidden="1">
      <c r="B1171" s="9"/>
      <c r="F1171" s="49"/>
      <c r="G1171" s="49"/>
      <c r="H1171" s="6">
        <v>0</v>
      </c>
      <c r="I1171" s="26" t="e">
        <v>#DIV/0!</v>
      </c>
      <c r="M1171" s="2"/>
    </row>
    <row r="1172" spans="2:13" ht="12.75" hidden="1">
      <c r="B1172" s="9"/>
      <c r="F1172" s="49"/>
      <c r="G1172" s="49"/>
      <c r="H1172" s="6">
        <v>0</v>
      </c>
      <c r="I1172" s="26" t="e">
        <v>#DIV/0!</v>
      </c>
      <c r="M1172" s="2"/>
    </row>
    <row r="1173" spans="6:13" ht="12.75" hidden="1">
      <c r="F1173" s="49"/>
      <c r="G1173" s="49"/>
      <c r="H1173" s="6">
        <v>0</v>
      </c>
      <c r="I1173" s="26" t="e">
        <v>#DIV/0!</v>
      </c>
      <c r="M1173" s="2"/>
    </row>
    <row r="1174" spans="2:13" ht="12.75" hidden="1">
      <c r="B1174" s="8"/>
      <c r="F1174" s="49"/>
      <c r="G1174" s="49"/>
      <c r="H1174" s="6">
        <v>0</v>
      </c>
      <c r="I1174" s="26" t="e">
        <v>#DIV/0!</v>
      </c>
      <c r="M1174" s="2"/>
    </row>
    <row r="1175" spans="6:13" ht="12.75" hidden="1">
      <c r="F1175" s="49"/>
      <c r="G1175" s="49"/>
      <c r="H1175" s="6">
        <v>0</v>
      </c>
      <c r="I1175" s="26" t="e">
        <v>#DIV/0!</v>
      </c>
      <c r="M1175" s="2"/>
    </row>
    <row r="1176" spans="6:13" ht="12.75" hidden="1">
      <c r="F1176" s="49"/>
      <c r="G1176" s="49"/>
      <c r="H1176" s="6">
        <v>0</v>
      </c>
      <c r="I1176" s="26" t="e">
        <v>#DIV/0!</v>
      </c>
      <c r="M1176" s="2"/>
    </row>
    <row r="1177" spans="6:13" ht="12.75" hidden="1">
      <c r="F1177" s="49"/>
      <c r="G1177" s="49"/>
      <c r="H1177" s="6">
        <v>0</v>
      </c>
      <c r="I1177" s="26" t="e">
        <v>#DIV/0!</v>
      </c>
      <c r="M1177" s="2"/>
    </row>
    <row r="1178" spans="6:13" ht="12.75" hidden="1">
      <c r="F1178" s="49"/>
      <c r="G1178" s="49"/>
      <c r="H1178" s="6">
        <v>0</v>
      </c>
      <c r="I1178" s="26" t="e">
        <v>#DIV/0!</v>
      </c>
      <c r="M1178" s="2"/>
    </row>
    <row r="1179" spans="6:13" ht="12.75" hidden="1">
      <c r="F1179" s="49"/>
      <c r="G1179" s="49"/>
      <c r="H1179" s="6">
        <v>0</v>
      </c>
      <c r="I1179" s="26" t="e">
        <v>#DIV/0!</v>
      </c>
      <c r="M1179" s="2"/>
    </row>
    <row r="1180" spans="6:13" ht="12.75" hidden="1">
      <c r="F1180" s="49"/>
      <c r="G1180" s="49"/>
      <c r="H1180" s="6">
        <v>0</v>
      </c>
      <c r="I1180" s="26" t="e">
        <v>#DIV/0!</v>
      </c>
      <c r="M1180" s="2"/>
    </row>
    <row r="1181" spans="6:13" ht="12.75" hidden="1">
      <c r="F1181" s="49"/>
      <c r="G1181" s="49"/>
      <c r="H1181" s="6">
        <v>0</v>
      </c>
      <c r="I1181" s="26" t="e">
        <v>#DIV/0!</v>
      </c>
      <c r="M1181" s="2"/>
    </row>
    <row r="1182" spans="6:13" ht="12.75" hidden="1">
      <c r="F1182" s="49"/>
      <c r="G1182" s="49"/>
      <c r="H1182" s="6">
        <v>0</v>
      </c>
      <c r="I1182" s="26" t="e">
        <v>#DIV/0!</v>
      </c>
      <c r="M1182" s="2"/>
    </row>
    <row r="1183" spans="6:13" ht="12.75" hidden="1">
      <c r="F1183" s="49"/>
      <c r="G1183" s="49"/>
      <c r="H1183" s="6">
        <v>0</v>
      </c>
      <c r="I1183" s="26" t="e">
        <v>#DIV/0!</v>
      </c>
      <c r="M1183" s="2"/>
    </row>
    <row r="1184" spans="6:13" ht="12.75" hidden="1">
      <c r="F1184" s="49"/>
      <c r="G1184" s="49"/>
      <c r="H1184" s="6">
        <v>0</v>
      </c>
      <c r="I1184" s="26" t="e">
        <v>#DIV/0!</v>
      </c>
      <c r="M1184" s="2"/>
    </row>
    <row r="1185" spans="6:13" ht="12.75" hidden="1">
      <c r="F1185" s="49"/>
      <c r="G1185" s="49"/>
      <c r="H1185" s="6">
        <v>0</v>
      </c>
      <c r="I1185" s="26" t="e">
        <v>#DIV/0!</v>
      </c>
      <c r="M1185" s="2"/>
    </row>
    <row r="1186" spans="6:13" ht="12.75" hidden="1">
      <c r="F1186" s="49"/>
      <c r="G1186" s="49"/>
      <c r="H1186" s="6">
        <v>0</v>
      </c>
      <c r="I1186" s="26" t="e">
        <v>#DIV/0!</v>
      </c>
      <c r="M1186" s="2"/>
    </row>
    <row r="1187" spans="6:13" ht="12.75" hidden="1">
      <c r="F1187" s="49"/>
      <c r="G1187" s="49"/>
      <c r="H1187" s="6">
        <v>0</v>
      </c>
      <c r="I1187" s="26" t="e">
        <v>#DIV/0!</v>
      </c>
      <c r="M1187" s="2"/>
    </row>
    <row r="1188" spans="6:13" ht="12.75" hidden="1">
      <c r="F1188" s="49"/>
      <c r="G1188" s="49"/>
      <c r="H1188" s="6">
        <v>0</v>
      </c>
      <c r="I1188" s="26" t="e">
        <v>#DIV/0!</v>
      </c>
      <c r="M1188" s="2"/>
    </row>
    <row r="1189" spans="6:13" ht="12.75" hidden="1">
      <c r="F1189" s="49"/>
      <c r="G1189" s="49"/>
      <c r="H1189" s="6">
        <v>0</v>
      </c>
      <c r="I1189" s="26" t="e">
        <v>#DIV/0!</v>
      </c>
      <c r="M1189" s="2"/>
    </row>
    <row r="1190" spans="6:13" ht="12.75" hidden="1">
      <c r="F1190" s="49"/>
      <c r="G1190" s="49"/>
      <c r="H1190" s="6">
        <v>0</v>
      </c>
      <c r="I1190" s="26" t="e">
        <v>#DIV/0!</v>
      </c>
      <c r="M1190" s="2"/>
    </row>
    <row r="1191" spans="6:13" ht="12.75" hidden="1">
      <c r="F1191" s="49"/>
      <c r="G1191" s="49"/>
      <c r="H1191" s="6">
        <v>0</v>
      </c>
      <c r="I1191" s="26" t="e">
        <v>#DIV/0!</v>
      </c>
      <c r="M1191" s="2"/>
    </row>
    <row r="1192" spans="6:13" ht="12.75" hidden="1">
      <c r="F1192" s="49"/>
      <c r="G1192" s="49"/>
      <c r="H1192" s="6">
        <v>0</v>
      </c>
      <c r="I1192" s="26" t="e">
        <v>#DIV/0!</v>
      </c>
      <c r="M1192" s="2"/>
    </row>
    <row r="1193" spans="6:13" ht="12.75" hidden="1">
      <c r="F1193" s="49"/>
      <c r="G1193" s="49"/>
      <c r="H1193" s="6">
        <v>0</v>
      </c>
      <c r="I1193" s="26" t="e">
        <v>#DIV/0!</v>
      </c>
      <c r="M1193" s="2"/>
    </row>
    <row r="1194" spans="6:13" ht="12.75" hidden="1">
      <c r="F1194" s="49"/>
      <c r="G1194" s="49"/>
      <c r="H1194" s="6">
        <v>0</v>
      </c>
      <c r="I1194" s="26" t="e">
        <v>#DIV/0!</v>
      </c>
      <c r="M1194" s="2"/>
    </row>
    <row r="1195" spans="6:13" ht="12.75" hidden="1">
      <c r="F1195" s="49"/>
      <c r="G1195" s="49"/>
      <c r="H1195" s="6">
        <v>0</v>
      </c>
      <c r="I1195" s="26" t="e">
        <v>#DIV/0!</v>
      </c>
      <c r="M1195" s="2"/>
    </row>
    <row r="1196" spans="6:13" ht="12.75" hidden="1">
      <c r="F1196" s="49"/>
      <c r="G1196" s="49"/>
      <c r="H1196" s="6">
        <v>0</v>
      </c>
      <c r="I1196" s="26" t="e">
        <v>#DIV/0!</v>
      </c>
      <c r="M1196" s="2"/>
    </row>
    <row r="1197" spans="6:13" ht="12.75" hidden="1">
      <c r="F1197" s="49"/>
      <c r="G1197" s="49"/>
      <c r="H1197" s="6">
        <v>0</v>
      </c>
      <c r="I1197" s="26" t="e">
        <v>#DIV/0!</v>
      </c>
      <c r="M1197" s="2"/>
    </row>
    <row r="1198" spans="6:13" ht="12.75" hidden="1">
      <c r="F1198" s="49"/>
      <c r="G1198" s="49"/>
      <c r="H1198" s="6">
        <v>0</v>
      </c>
      <c r="I1198" s="26" t="e">
        <v>#DIV/0!</v>
      </c>
      <c r="M1198" s="2"/>
    </row>
    <row r="1199" spans="6:13" ht="12.75" hidden="1">
      <c r="F1199" s="49"/>
      <c r="G1199" s="49"/>
      <c r="H1199" s="6">
        <v>0</v>
      </c>
      <c r="I1199" s="26" t="e">
        <v>#DIV/0!</v>
      </c>
      <c r="M1199" s="2"/>
    </row>
    <row r="1200" spans="6:13" ht="12.75" hidden="1">
      <c r="F1200" s="49"/>
      <c r="G1200" s="49"/>
      <c r="H1200" s="6">
        <v>0</v>
      </c>
      <c r="I1200" s="26" t="e">
        <v>#DIV/0!</v>
      </c>
      <c r="M1200" s="2"/>
    </row>
    <row r="1201" spans="6:13" ht="12.75" hidden="1">
      <c r="F1201" s="49"/>
      <c r="G1201" s="49"/>
      <c r="H1201" s="6">
        <v>0</v>
      </c>
      <c r="I1201" s="26" t="e">
        <v>#DIV/0!</v>
      </c>
      <c r="M1201" s="2"/>
    </row>
    <row r="1202" spans="6:13" ht="12.75" hidden="1">
      <c r="F1202" s="49"/>
      <c r="G1202" s="49"/>
      <c r="H1202" s="6">
        <v>0</v>
      </c>
      <c r="I1202" s="26" t="e">
        <v>#DIV/0!</v>
      </c>
      <c r="M1202" s="2"/>
    </row>
    <row r="1203" spans="6:13" ht="12.75" hidden="1">
      <c r="F1203" s="49"/>
      <c r="G1203" s="49"/>
      <c r="H1203" s="6">
        <v>0</v>
      </c>
      <c r="I1203" s="26" t="e">
        <v>#DIV/0!</v>
      </c>
      <c r="M1203" s="2"/>
    </row>
    <row r="1204" spans="6:13" ht="12.75" hidden="1">
      <c r="F1204" s="49"/>
      <c r="G1204" s="49"/>
      <c r="H1204" s="6">
        <v>0</v>
      </c>
      <c r="I1204" s="26" t="e">
        <v>#DIV/0!</v>
      </c>
      <c r="M1204" s="2"/>
    </row>
    <row r="1205" spans="6:13" ht="12.75" hidden="1">
      <c r="F1205" s="49"/>
      <c r="G1205" s="49"/>
      <c r="H1205" s="6">
        <v>0</v>
      </c>
      <c r="I1205" s="26" t="e">
        <v>#DIV/0!</v>
      </c>
      <c r="M1205" s="2"/>
    </row>
    <row r="1206" spans="6:13" ht="12.75" hidden="1">
      <c r="F1206" s="49"/>
      <c r="G1206" s="49"/>
      <c r="H1206" s="6">
        <v>0</v>
      </c>
      <c r="I1206" s="26" t="e">
        <v>#DIV/0!</v>
      </c>
      <c r="M1206" s="2"/>
    </row>
    <row r="1207" spans="6:13" ht="12.75" hidden="1">
      <c r="F1207" s="49"/>
      <c r="G1207" s="49"/>
      <c r="H1207" s="6">
        <v>0</v>
      </c>
      <c r="I1207" s="26" t="e">
        <v>#DIV/0!</v>
      </c>
      <c r="M1207" s="2"/>
    </row>
    <row r="1208" spans="6:13" ht="12.75" hidden="1">
      <c r="F1208" s="49"/>
      <c r="G1208" s="49"/>
      <c r="H1208" s="6">
        <v>0</v>
      </c>
      <c r="I1208" s="26" t="e">
        <v>#DIV/0!</v>
      </c>
      <c r="M1208" s="2"/>
    </row>
    <row r="1209" spans="6:13" ht="12.75" hidden="1">
      <c r="F1209" s="49"/>
      <c r="G1209" s="49"/>
      <c r="H1209" s="6">
        <v>0</v>
      </c>
      <c r="I1209" s="26" t="e">
        <v>#DIV/0!</v>
      </c>
      <c r="M1209" s="2"/>
    </row>
    <row r="1210" spans="6:13" ht="12.75" hidden="1">
      <c r="F1210" s="49"/>
      <c r="G1210" s="49"/>
      <c r="H1210" s="6">
        <v>0</v>
      </c>
      <c r="I1210" s="26" t="e">
        <v>#DIV/0!</v>
      </c>
      <c r="M1210" s="2"/>
    </row>
    <row r="1211" spans="6:13" ht="12.75" hidden="1">
      <c r="F1211" s="49"/>
      <c r="G1211" s="49"/>
      <c r="H1211" s="6">
        <v>0</v>
      </c>
      <c r="I1211" s="26" t="e">
        <v>#DIV/0!</v>
      </c>
      <c r="M1211" s="2"/>
    </row>
    <row r="1212" spans="6:13" ht="12.75" hidden="1">
      <c r="F1212" s="49"/>
      <c r="G1212" s="49"/>
      <c r="H1212" s="6">
        <v>0</v>
      </c>
      <c r="I1212" s="26" t="e">
        <v>#DIV/0!</v>
      </c>
      <c r="M1212" s="2"/>
    </row>
    <row r="1213" spans="6:13" ht="12.75" hidden="1">
      <c r="F1213" s="49"/>
      <c r="G1213" s="49"/>
      <c r="H1213" s="6">
        <v>0</v>
      </c>
      <c r="I1213" s="26" t="e">
        <v>#DIV/0!</v>
      </c>
      <c r="M1213" s="2"/>
    </row>
    <row r="1214" spans="6:13" ht="12.75" hidden="1">
      <c r="F1214" s="49"/>
      <c r="G1214" s="49"/>
      <c r="H1214" s="6">
        <v>0</v>
      </c>
      <c r="I1214" s="26" t="e">
        <v>#DIV/0!</v>
      </c>
      <c r="M1214" s="2"/>
    </row>
    <row r="1215" spans="6:13" ht="12.75" hidden="1">
      <c r="F1215" s="49"/>
      <c r="G1215" s="49"/>
      <c r="H1215" s="6">
        <v>0</v>
      </c>
      <c r="I1215" s="26" t="e">
        <v>#DIV/0!</v>
      </c>
      <c r="M1215" s="2"/>
    </row>
    <row r="1216" spans="6:13" ht="12.75" hidden="1">
      <c r="F1216" s="49"/>
      <c r="G1216" s="49"/>
      <c r="H1216" s="6">
        <v>0</v>
      </c>
      <c r="I1216" s="26" t="e">
        <v>#DIV/0!</v>
      </c>
      <c r="M1216" s="2"/>
    </row>
    <row r="1217" spans="6:13" ht="12.75" hidden="1">
      <c r="F1217" s="49"/>
      <c r="G1217" s="49"/>
      <c r="H1217" s="6">
        <v>0</v>
      </c>
      <c r="I1217" s="26" t="e">
        <v>#DIV/0!</v>
      </c>
      <c r="M1217" s="2"/>
    </row>
    <row r="1218" spans="6:13" ht="12.75" hidden="1">
      <c r="F1218" s="49"/>
      <c r="G1218" s="49"/>
      <c r="H1218" s="6">
        <v>0</v>
      </c>
      <c r="I1218" s="26" t="e">
        <v>#DIV/0!</v>
      </c>
      <c r="M1218" s="2"/>
    </row>
    <row r="1219" spans="6:13" ht="12.75" hidden="1">
      <c r="F1219" s="49"/>
      <c r="G1219" s="49"/>
      <c r="H1219" s="6">
        <v>0</v>
      </c>
      <c r="I1219" s="26" t="e">
        <v>#DIV/0!</v>
      </c>
      <c r="M1219" s="2"/>
    </row>
    <row r="1220" spans="6:13" ht="12.75" hidden="1">
      <c r="F1220" s="49"/>
      <c r="G1220" s="49"/>
      <c r="H1220" s="6">
        <v>0</v>
      </c>
      <c r="I1220" s="26" t="e">
        <v>#DIV/0!</v>
      </c>
      <c r="M1220" s="2"/>
    </row>
    <row r="1221" spans="6:13" ht="12.75" hidden="1">
      <c r="F1221" s="49"/>
      <c r="G1221" s="49"/>
      <c r="H1221" s="6">
        <v>0</v>
      </c>
      <c r="I1221" s="26" t="e">
        <v>#DIV/0!</v>
      </c>
      <c r="M1221" s="2"/>
    </row>
    <row r="1222" spans="6:13" ht="12.75" hidden="1">
      <c r="F1222" s="49"/>
      <c r="G1222" s="49"/>
      <c r="H1222" s="6">
        <v>0</v>
      </c>
      <c r="I1222" s="26" t="e">
        <v>#DIV/0!</v>
      </c>
      <c r="M1222" s="2"/>
    </row>
    <row r="1223" spans="6:13" ht="12.75" hidden="1">
      <c r="F1223" s="49"/>
      <c r="G1223" s="49"/>
      <c r="H1223" s="6">
        <v>0</v>
      </c>
      <c r="I1223" s="26" t="e">
        <v>#DIV/0!</v>
      </c>
      <c r="M1223" s="2"/>
    </row>
    <row r="1224" spans="6:13" ht="12.75" hidden="1">
      <c r="F1224" s="49"/>
      <c r="G1224" s="49"/>
      <c r="H1224" s="6">
        <v>0</v>
      </c>
      <c r="I1224" s="26" t="e">
        <v>#DIV/0!</v>
      </c>
      <c r="M1224" s="2"/>
    </row>
    <row r="1225" spans="6:13" ht="12.75" hidden="1">
      <c r="F1225" s="49"/>
      <c r="G1225" s="49"/>
      <c r="H1225" s="6">
        <v>0</v>
      </c>
      <c r="I1225" s="26" t="e">
        <v>#DIV/0!</v>
      </c>
      <c r="M1225" s="2"/>
    </row>
    <row r="1226" spans="6:13" ht="12.75" hidden="1">
      <c r="F1226" s="49"/>
      <c r="G1226" s="49"/>
      <c r="H1226" s="6">
        <v>0</v>
      </c>
      <c r="I1226" s="26" t="e">
        <v>#DIV/0!</v>
      </c>
      <c r="M1226" s="2"/>
    </row>
    <row r="1227" spans="6:13" ht="12.75" hidden="1">
      <c r="F1227" s="49"/>
      <c r="G1227" s="49"/>
      <c r="H1227" s="6">
        <v>0</v>
      </c>
      <c r="I1227" s="26" t="e">
        <v>#DIV/0!</v>
      </c>
      <c r="M1227" s="2"/>
    </row>
    <row r="1228" spans="6:13" ht="12.75" hidden="1">
      <c r="F1228" s="49"/>
      <c r="G1228" s="49"/>
      <c r="H1228" s="6">
        <v>0</v>
      </c>
      <c r="I1228" s="26" t="e">
        <v>#DIV/0!</v>
      </c>
      <c r="M1228" s="2"/>
    </row>
    <row r="1229" spans="6:13" ht="12.75" hidden="1">
      <c r="F1229" s="49"/>
      <c r="G1229" s="49"/>
      <c r="H1229" s="6">
        <v>0</v>
      </c>
      <c r="I1229" s="26" t="e">
        <v>#DIV/0!</v>
      </c>
      <c r="M1229" s="2"/>
    </row>
    <row r="1230" spans="6:13" ht="12.75" hidden="1">
      <c r="F1230" s="49"/>
      <c r="G1230" s="49"/>
      <c r="H1230" s="6">
        <v>0</v>
      </c>
      <c r="I1230" s="26" t="e">
        <v>#DIV/0!</v>
      </c>
      <c r="M1230" s="2"/>
    </row>
    <row r="1231" spans="6:13" ht="12.75" hidden="1">
      <c r="F1231" s="49"/>
      <c r="G1231" s="49"/>
      <c r="H1231" s="6">
        <v>0</v>
      </c>
      <c r="I1231" s="26" t="e">
        <v>#DIV/0!</v>
      </c>
      <c r="M1231" s="2"/>
    </row>
    <row r="1232" spans="6:13" ht="12.75" hidden="1">
      <c r="F1232" s="49"/>
      <c r="G1232" s="49"/>
      <c r="H1232" s="6">
        <v>0</v>
      </c>
      <c r="I1232" s="26" t="e">
        <v>#DIV/0!</v>
      </c>
      <c r="M1232" s="2"/>
    </row>
    <row r="1233" spans="6:13" ht="12.75" hidden="1">
      <c r="F1233" s="49"/>
      <c r="G1233" s="49"/>
      <c r="H1233" s="6">
        <v>0</v>
      </c>
      <c r="I1233" s="26" t="e">
        <v>#DIV/0!</v>
      </c>
      <c r="M1233" s="2"/>
    </row>
    <row r="1234" spans="6:13" ht="12.75" hidden="1">
      <c r="F1234" s="49"/>
      <c r="G1234" s="49"/>
      <c r="H1234" s="6">
        <v>0</v>
      </c>
      <c r="I1234" s="26" t="e">
        <v>#DIV/0!</v>
      </c>
      <c r="M1234" s="2"/>
    </row>
    <row r="1235" spans="6:13" ht="12.75" hidden="1">
      <c r="F1235" s="49"/>
      <c r="G1235" s="49"/>
      <c r="H1235" s="6">
        <v>0</v>
      </c>
      <c r="I1235" s="26" t="e">
        <v>#DIV/0!</v>
      </c>
      <c r="M1235" s="2"/>
    </row>
    <row r="1236" spans="6:13" ht="12.75" hidden="1">
      <c r="F1236" s="49"/>
      <c r="G1236" s="49"/>
      <c r="H1236" s="6">
        <v>0</v>
      </c>
      <c r="I1236" s="26" t="e">
        <v>#DIV/0!</v>
      </c>
      <c r="M1236" s="2"/>
    </row>
    <row r="1237" spans="6:13" ht="12.75" hidden="1">
      <c r="F1237" s="49"/>
      <c r="G1237" s="49"/>
      <c r="H1237" s="6">
        <v>0</v>
      </c>
      <c r="I1237" s="26" t="e">
        <v>#DIV/0!</v>
      </c>
      <c r="M1237" s="2"/>
    </row>
    <row r="1238" spans="6:13" ht="12.75" hidden="1">
      <c r="F1238" s="49"/>
      <c r="G1238" s="49"/>
      <c r="H1238" s="6">
        <v>0</v>
      </c>
      <c r="I1238" s="26" t="e">
        <v>#DIV/0!</v>
      </c>
      <c r="M1238" s="2"/>
    </row>
    <row r="1239" spans="6:13" ht="12.75" hidden="1">
      <c r="F1239" s="49"/>
      <c r="G1239" s="49"/>
      <c r="H1239" s="6">
        <v>0</v>
      </c>
      <c r="I1239" s="26" t="e">
        <v>#DIV/0!</v>
      </c>
      <c r="M1239" s="2"/>
    </row>
    <row r="1240" spans="6:13" ht="12.75" hidden="1">
      <c r="F1240" s="49"/>
      <c r="G1240" s="49"/>
      <c r="H1240" s="6">
        <v>0</v>
      </c>
      <c r="I1240" s="26" t="e">
        <v>#DIV/0!</v>
      </c>
      <c r="M1240" s="2"/>
    </row>
    <row r="1241" spans="6:13" ht="12.75" hidden="1">
      <c r="F1241" s="49"/>
      <c r="G1241" s="49"/>
      <c r="H1241" s="6">
        <v>0</v>
      </c>
      <c r="I1241" s="26" t="e">
        <v>#DIV/0!</v>
      </c>
      <c r="M1241" s="2"/>
    </row>
    <row r="1242" spans="6:13" ht="12.75" hidden="1">
      <c r="F1242" s="49"/>
      <c r="G1242" s="49"/>
      <c r="H1242" s="6">
        <v>0</v>
      </c>
      <c r="I1242" s="26" t="e">
        <v>#DIV/0!</v>
      </c>
      <c r="M1242" s="2"/>
    </row>
    <row r="1243" spans="6:13" ht="12.75" hidden="1">
      <c r="F1243" s="49"/>
      <c r="G1243" s="49"/>
      <c r="H1243" s="6">
        <v>0</v>
      </c>
      <c r="I1243" s="26" t="e">
        <v>#DIV/0!</v>
      </c>
      <c r="M1243" s="2"/>
    </row>
    <row r="1244" spans="6:13" ht="12.75" hidden="1">
      <c r="F1244" s="49"/>
      <c r="G1244" s="49"/>
      <c r="H1244" s="6">
        <v>0</v>
      </c>
      <c r="I1244" s="26" t="e">
        <v>#DIV/0!</v>
      </c>
      <c r="M1244" s="2"/>
    </row>
    <row r="1245" spans="6:13" ht="12.75" hidden="1">
      <c r="F1245" s="49"/>
      <c r="G1245" s="49"/>
      <c r="H1245" s="6">
        <v>0</v>
      </c>
      <c r="I1245" s="26" t="e">
        <v>#DIV/0!</v>
      </c>
      <c r="M1245" s="2"/>
    </row>
    <row r="1246" spans="6:13" ht="12.75" hidden="1">
      <c r="F1246" s="49"/>
      <c r="G1246" s="49"/>
      <c r="H1246" s="6">
        <v>0</v>
      </c>
      <c r="I1246" s="26" t="e">
        <v>#DIV/0!</v>
      </c>
      <c r="M1246" s="2"/>
    </row>
    <row r="1247" spans="6:13" ht="12.75" hidden="1">
      <c r="F1247" s="49"/>
      <c r="G1247" s="49"/>
      <c r="H1247" s="6">
        <v>0</v>
      </c>
      <c r="I1247" s="26" t="e">
        <v>#DIV/0!</v>
      </c>
      <c r="M1247" s="2"/>
    </row>
    <row r="1248" spans="6:13" ht="12.75" hidden="1">
      <c r="F1248" s="49"/>
      <c r="G1248" s="49"/>
      <c r="H1248" s="6">
        <v>0</v>
      </c>
      <c r="I1248" s="26" t="e">
        <v>#DIV/0!</v>
      </c>
      <c r="M1248" s="2"/>
    </row>
    <row r="1249" spans="6:13" ht="12.75" hidden="1">
      <c r="F1249" s="49"/>
      <c r="G1249" s="49"/>
      <c r="H1249" s="6">
        <v>0</v>
      </c>
      <c r="I1249" s="26" t="e">
        <v>#DIV/0!</v>
      </c>
      <c r="M1249" s="2"/>
    </row>
    <row r="1250" spans="6:13" ht="12.75" hidden="1">
      <c r="F1250" s="49"/>
      <c r="G1250" s="49"/>
      <c r="H1250" s="6">
        <v>0</v>
      </c>
      <c r="I1250" s="26" t="e">
        <v>#DIV/0!</v>
      </c>
      <c r="M1250" s="2"/>
    </row>
    <row r="1251" spans="6:13" ht="12.75" hidden="1">
      <c r="F1251" s="49"/>
      <c r="G1251" s="49"/>
      <c r="H1251" s="6">
        <v>0</v>
      </c>
      <c r="I1251" s="26" t="e">
        <v>#DIV/0!</v>
      </c>
      <c r="M1251" s="2"/>
    </row>
    <row r="1252" spans="6:13" ht="12.75" hidden="1">
      <c r="F1252" s="49"/>
      <c r="G1252" s="49"/>
      <c r="H1252" s="6">
        <v>0</v>
      </c>
      <c r="I1252" s="26" t="e">
        <v>#DIV/0!</v>
      </c>
      <c r="M1252" s="2"/>
    </row>
    <row r="1253" spans="6:13" ht="12.75" hidden="1">
      <c r="F1253" s="49"/>
      <c r="G1253" s="49"/>
      <c r="H1253" s="6">
        <v>0</v>
      </c>
      <c r="I1253" s="26" t="e">
        <v>#DIV/0!</v>
      </c>
      <c r="M1253" s="2"/>
    </row>
    <row r="1254" spans="6:13" ht="12.75" hidden="1">
      <c r="F1254" s="49"/>
      <c r="G1254" s="49"/>
      <c r="H1254" s="6">
        <v>0</v>
      </c>
      <c r="I1254" s="26" t="e">
        <v>#DIV/0!</v>
      </c>
      <c r="M1254" s="2"/>
    </row>
    <row r="1255" spans="6:13" ht="12.75" hidden="1">
      <c r="F1255" s="49"/>
      <c r="G1255" s="49"/>
      <c r="H1255" s="6">
        <v>0</v>
      </c>
      <c r="I1255" s="26" t="e">
        <v>#DIV/0!</v>
      </c>
      <c r="M1255" s="2"/>
    </row>
    <row r="1256" spans="6:13" ht="12.75" hidden="1">
      <c r="F1256" s="49"/>
      <c r="G1256" s="49"/>
      <c r="H1256" s="6">
        <v>0</v>
      </c>
      <c r="I1256" s="26" t="e">
        <v>#DIV/0!</v>
      </c>
      <c r="M1256" s="2"/>
    </row>
    <row r="1257" spans="6:13" ht="12.75" hidden="1">
      <c r="F1257" s="49"/>
      <c r="G1257" s="49"/>
      <c r="H1257" s="6">
        <v>0</v>
      </c>
      <c r="I1257" s="26" t="e">
        <v>#DIV/0!</v>
      </c>
      <c r="M1257" s="2"/>
    </row>
    <row r="1258" spans="6:13" ht="12.75" hidden="1">
      <c r="F1258" s="49"/>
      <c r="G1258" s="49"/>
      <c r="H1258" s="6">
        <v>0</v>
      </c>
      <c r="I1258" s="26" t="e">
        <v>#DIV/0!</v>
      </c>
      <c r="M1258" s="2"/>
    </row>
    <row r="1259" spans="6:13" ht="12.75" hidden="1">
      <c r="F1259" s="49"/>
      <c r="G1259" s="49"/>
      <c r="H1259" s="6">
        <v>0</v>
      </c>
      <c r="I1259" s="26" t="e">
        <v>#DIV/0!</v>
      </c>
      <c r="M1259" s="2"/>
    </row>
    <row r="1260" spans="6:13" ht="12.75" hidden="1">
      <c r="F1260" s="49"/>
      <c r="G1260" s="49"/>
      <c r="H1260" s="6">
        <v>0</v>
      </c>
      <c r="I1260" s="26" t="e">
        <v>#DIV/0!</v>
      </c>
      <c r="M1260" s="2"/>
    </row>
    <row r="1261" spans="6:13" ht="12.75" hidden="1">
      <c r="F1261" s="49"/>
      <c r="G1261" s="49"/>
      <c r="H1261" s="6">
        <v>0</v>
      </c>
      <c r="I1261" s="26" t="e">
        <v>#DIV/0!</v>
      </c>
      <c r="M1261" s="2"/>
    </row>
    <row r="1262" spans="6:13" ht="12.75" hidden="1">
      <c r="F1262" s="49"/>
      <c r="G1262" s="49"/>
      <c r="H1262" s="6">
        <v>0</v>
      </c>
      <c r="I1262" s="26" t="e">
        <v>#DIV/0!</v>
      </c>
      <c r="M1262" s="2"/>
    </row>
    <row r="1263" spans="6:13" ht="12.75" hidden="1">
      <c r="F1263" s="49"/>
      <c r="G1263" s="49"/>
      <c r="H1263" s="6">
        <v>0</v>
      </c>
      <c r="I1263" s="26" t="e">
        <v>#DIV/0!</v>
      </c>
      <c r="M1263" s="2"/>
    </row>
    <row r="1264" spans="6:13" ht="12.75" hidden="1">
      <c r="F1264" s="49"/>
      <c r="G1264" s="49"/>
      <c r="H1264" s="6">
        <v>0</v>
      </c>
      <c r="I1264" s="26" t="e">
        <v>#DIV/0!</v>
      </c>
      <c r="M1264" s="2"/>
    </row>
    <row r="1265" spans="6:13" ht="12.75" hidden="1">
      <c r="F1265" s="49"/>
      <c r="G1265" s="49"/>
      <c r="H1265" s="6">
        <v>0</v>
      </c>
      <c r="I1265" s="26" t="e">
        <v>#DIV/0!</v>
      </c>
      <c r="M1265" s="2"/>
    </row>
    <row r="1266" spans="6:13" ht="12.75" hidden="1">
      <c r="F1266" s="49"/>
      <c r="G1266" s="49"/>
      <c r="H1266" s="6">
        <v>0</v>
      </c>
      <c r="I1266" s="26" t="e">
        <v>#DIV/0!</v>
      </c>
      <c r="M1266" s="2"/>
    </row>
    <row r="1267" spans="6:13" ht="12.75" hidden="1">
      <c r="F1267" s="49"/>
      <c r="G1267" s="49"/>
      <c r="H1267" s="6">
        <v>0</v>
      </c>
      <c r="I1267" s="26" t="e">
        <v>#DIV/0!</v>
      </c>
      <c r="M1267" s="2"/>
    </row>
    <row r="1268" spans="6:13" ht="12.75" hidden="1">
      <c r="F1268" s="49"/>
      <c r="G1268" s="49"/>
      <c r="H1268" s="6">
        <v>0</v>
      </c>
      <c r="I1268" s="26" t="e">
        <v>#DIV/0!</v>
      </c>
      <c r="M1268" s="2"/>
    </row>
    <row r="1269" spans="6:13" ht="12.75" hidden="1">
      <c r="F1269" s="49"/>
      <c r="G1269" s="49"/>
      <c r="H1269" s="6">
        <v>0</v>
      </c>
      <c r="I1269" s="26" t="e">
        <v>#DIV/0!</v>
      </c>
      <c r="M1269" s="2"/>
    </row>
    <row r="1270" spans="6:13" ht="12.75" hidden="1">
      <c r="F1270" s="49"/>
      <c r="G1270" s="49"/>
      <c r="H1270" s="6">
        <v>0</v>
      </c>
      <c r="I1270" s="26" t="e">
        <v>#DIV/0!</v>
      </c>
      <c r="M1270" s="2"/>
    </row>
    <row r="1271" spans="6:13" ht="12.75" hidden="1">
      <c r="F1271" s="49"/>
      <c r="G1271" s="49"/>
      <c r="H1271" s="6">
        <v>0</v>
      </c>
      <c r="I1271" s="26" t="e">
        <v>#DIV/0!</v>
      </c>
      <c r="M1271" s="2"/>
    </row>
    <row r="1272" spans="6:13" ht="12.75" hidden="1">
      <c r="F1272" s="49"/>
      <c r="G1272" s="49"/>
      <c r="H1272" s="6">
        <v>0</v>
      </c>
      <c r="I1272" s="26" t="e">
        <v>#DIV/0!</v>
      </c>
      <c r="M1272" s="2"/>
    </row>
    <row r="1273" spans="6:13" ht="12.75" hidden="1">
      <c r="F1273" s="49"/>
      <c r="G1273" s="49"/>
      <c r="H1273" s="6">
        <v>0</v>
      </c>
      <c r="I1273" s="26" t="e">
        <v>#DIV/0!</v>
      </c>
      <c r="M1273" s="2"/>
    </row>
    <row r="1274" spans="6:13" ht="12.75" hidden="1">
      <c r="F1274" s="49"/>
      <c r="G1274" s="49"/>
      <c r="H1274" s="6">
        <v>0</v>
      </c>
      <c r="I1274" s="26" t="e">
        <v>#DIV/0!</v>
      </c>
      <c r="M1274" s="2"/>
    </row>
    <row r="1275" spans="6:13" ht="12.75" hidden="1">
      <c r="F1275" s="49"/>
      <c r="G1275" s="49"/>
      <c r="H1275" s="6">
        <v>0</v>
      </c>
      <c r="I1275" s="26" t="e">
        <v>#DIV/0!</v>
      </c>
      <c r="M1275" s="2"/>
    </row>
    <row r="1276" spans="6:13" ht="12.75" hidden="1">
      <c r="F1276" s="49"/>
      <c r="G1276" s="49"/>
      <c r="H1276" s="6">
        <v>0</v>
      </c>
      <c r="I1276" s="26" t="e">
        <v>#DIV/0!</v>
      </c>
      <c r="M1276" s="2"/>
    </row>
    <row r="1277" spans="6:13" ht="12.75" hidden="1">
      <c r="F1277" s="49"/>
      <c r="G1277" s="49"/>
      <c r="H1277" s="6">
        <v>0</v>
      </c>
      <c r="I1277" s="26" t="e">
        <v>#DIV/0!</v>
      </c>
      <c r="M1277" s="2"/>
    </row>
    <row r="1278" spans="6:13" ht="12.75" hidden="1">
      <c r="F1278" s="49"/>
      <c r="G1278" s="49"/>
      <c r="H1278" s="6">
        <v>0</v>
      </c>
      <c r="I1278" s="26" t="e">
        <v>#DIV/0!</v>
      </c>
      <c r="M1278" s="2"/>
    </row>
    <row r="1279" spans="6:13" ht="12.75" hidden="1">
      <c r="F1279" s="49"/>
      <c r="G1279" s="49"/>
      <c r="H1279" s="6">
        <v>0</v>
      </c>
      <c r="I1279" s="26" t="e">
        <v>#DIV/0!</v>
      </c>
      <c r="M1279" s="2"/>
    </row>
    <row r="1280" spans="6:13" ht="12.75" hidden="1">
      <c r="F1280" s="49"/>
      <c r="G1280" s="49"/>
      <c r="H1280" s="6">
        <v>0</v>
      </c>
      <c r="I1280" s="26" t="e">
        <v>#DIV/0!</v>
      </c>
      <c r="M1280" s="2"/>
    </row>
    <row r="1281" spans="6:13" ht="12.75" hidden="1">
      <c r="F1281" s="49"/>
      <c r="G1281" s="49"/>
      <c r="H1281" s="6">
        <v>0</v>
      </c>
      <c r="I1281" s="26" t="e">
        <v>#DIV/0!</v>
      </c>
      <c r="M1281" s="2"/>
    </row>
    <row r="1282" spans="6:13" ht="12.75" hidden="1">
      <c r="F1282" s="49"/>
      <c r="G1282" s="49"/>
      <c r="H1282" s="6">
        <v>0</v>
      </c>
      <c r="I1282" s="26" t="e">
        <v>#DIV/0!</v>
      </c>
      <c r="M1282" s="2"/>
    </row>
    <row r="1283" spans="6:13" ht="12.75" hidden="1">
      <c r="F1283" s="49"/>
      <c r="G1283" s="49"/>
      <c r="H1283" s="6">
        <v>0</v>
      </c>
      <c r="I1283" s="26" t="e">
        <v>#DIV/0!</v>
      </c>
      <c r="M1283" s="2"/>
    </row>
    <row r="1284" spans="6:13" ht="12.75" hidden="1">
      <c r="F1284" s="49"/>
      <c r="G1284" s="49"/>
      <c r="H1284" s="6">
        <v>0</v>
      </c>
      <c r="I1284" s="26" t="e">
        <v>#DIV/0!</v>
      </c>
      <c r="M1284" s="2"/>
    </row>
    <row r="1285" spans="6:13" ht="12.75" hidden="1">
      <c r="F1285" s="49"/>
      <c r="G1285" s="49"/>
      <c r="H1285" s="6">
        <v>0</v>
      </c>
      <c r="I1285" s="26" t="e">
        <v>#DIV/0!</v>
      </c>
      <c r="M1285" s="2"/>
    </row>
    <row r="1286" spans="6:13" ht="12.75" hidden="1">
      <c r="F1286" s="49"/>
      <c r="G1286" s="49"/>
      <c r="H1286" s="6">
        <v>0</v>
      </c>
      <c r="I1286" s="26" t="e">
        <v>#DIV/0!</v>
      </c>
      <c r="M1286" s="2"/>
    </row>
    <row r="1287" spans="6:13" ht="12.75" hidden="1">
      <c r="F1287" s="49"/>
      <c r="G1287" s="49"/>
      <c r="H1287" s="6">
        <v>0</v>
      </c>
      <c r="I1287" s="26" t="e">
        <v>#DIV/0!</v>
      </c>
      <c r="M1287" s="2"/>
    </row>
    <row r="1288" spans="6:13" ht="12.75" hidden="1">
      <c r="F1288" s="49"/>
      <c r="G1288" s="49"/>
      <c r="H1288" s="6">
        <v>0</v>
      </c>
      <c r="I1288" s="26" t="e">
        <v>#DIV/0!</v>
      </c>
      <c r="M1288" s="2"/>
    </row>
    <row r="1289" spans="6:13" ht="12.75" hidden="1">
      <c r="F1289" s="49"/>
      <c r="G1289" s="49"/>
      <c r="H1289" s="6">
        <v>0</v>
      </c>
      <c r="I1289" s="26" t="e">
        <v>#DIV/0!</v>
      </c>
      <c r="M1289" s="2"/>
    </row>
    <row r="1290" spans="6:13" ht="12.75" hidden="1">
      <c r="F1290" s="49"/>
      <c r="G1290" s="49"/>
      <c r="H1290" s="6">
        <v>0</v>
      </c>
      <c r="I1290" s="26" t="e">
        <v>#DIV/0!</v>
      </c>
      <c r="M1290" s="2"/>
    </row>
    <row r="1291" spans="6:13" ht="12.75" hidden="1">
      <c r="F1291" s="49"/>
      <c r="G1291" s="49"/>
      <c r="H1291" s="6">
        <v>0</v>
      </c>
      <c r="I1291" s="26" t="e">
        <v>#DIV/0!</v>
      </c>
      <c r="M1291" s="2"/>
    </row>
    <row r="1292" spans="6:13" ht="12.75" hidden="1">
      <c r="F1292" s="49"/>
      <c r="G1292" s="49"/>
      <c r="H1292" s="6">
        <v>0</v>
      </c>
      <c r="I1292" s="26" t="e">
        <v>#DIV/0!</v>
      </c>
      <c r="M1292" s="2"/>
    </row>
    <row r="1293" spans="6:13" ht="12.75" hidden="1">
      <c r="F1293" s="49"/>
      <c r="G1293" s="49"/>
      <c r="H1293" s="6">
        <v>0</v>
      </c>
      <c r="I1293" s="26" t="e">
        <v>#DIV/0!</v>
      </c>
      <c r="M1293" s="2"/>
    </row>
    <row r="1294" spans="6:13" ht="12.75" hidden="1">
      <c r="F1294" s="49"/>
      <c r="G1294" s="49"/>
      <c r="H1294" s="6">
        <v>0</v>
      </c>
      <c r="I1294" s="26" t="e">
        <v>#DIV/0!</v>
      </c>
      <c r="M1294" s="2"/>
    </row>
    <row r="1295" spans="6:13" ht="12.75" hidden="1">
      <c r="F1295" s="49"/>
      <c r="G1295" s="49"/>
      <c r="H1295" s="6">
        <v>0</v>
      </c>
      <c r="I1295" s="26" t="e">
        <v>#DIV/0!</v>
      </c>
      <c r="M1295" s="2"/>
    </row>
    <row r="1296" spans="6:13" ht="12.75" hidden="1">
      <c r="F1296" s="49"/>
      <c r="G1296" s="49"/>
      <c r="H1296" s="6">
        <v>0</v>
      </c>
      <c r="I1296" s="26" t="e">
        <v>#DIV/0!</v>
      </c>
      <c r="M1296" s="2"/>
    </row>
    <row r="1297" spans="6:13" ht="12.75" hidden="1">
      <c r="F1297" s="49"/>
      <c r="G1297" s="49"/>
      <c r="H1297" s="6">
        <v>0</v>
      </c>
      <c r="I1297" s="26" t="e">
        <v>#DIV/0!</v>
      </c>
      <c r="M1297" s="2"/>
    </row>
    <row r="1298" spans="6:13" ht="12.75" hidden="1">
      <c r="F1298" s="49"/>
      <c r="G1298" s="49"/>
      <c r="H1298" s="6">
        <v>0</v>
      </c>
      <c r="I1298" s="26" t="e">
        <v>#DIV/0!</v>
      </c>
      <c r="M1298" s="2"/>
    </row>
    <row r="1299" spans="6:13" ht="12.75" hidden="1">
      <c r="F1299" s="49"/>
      <c r="G1299" s="49"/>
      <c r="H1299" s="6">
        <v>0</v>
      </c>
      <c r="I1299" s="26" t="e">
        <v>#DIV/0!</v>
      </c>
      <c r="M1299" s="2"/>
    </row>
    <row r="1300" spans="6:13" ht="12.75" hidden="1">
      <c r="F1300" s="49"/>
      <c r="G1300" s="49"/>
      <c r="H1300" s="6">
        <v>0</v>
      </c>
      <c r="I1300" s="26" t="e">
        <v>#DIV/0!</v>
      </c>
      <c r="M1300" s="2"/>
    </row>
    <row r="1301" spans="6:13" ht="12.75" hidden="1">
      <c r="F1301" s="49"/>
      <c r="G1301" s="49"/>
      <c r="H1301" s="6">
        <v>0</v>
      </c>
      <c r="I1301" s="26" t="e">
        <v>#DIV/0!</v>
      </c>
      <c r="M1301" s="2"/>
    </row>
    <row r="1302" spans="6:13" ht="12.75" hidden="1">
      <c r="F1302" s="49"/>
      <c r="G1302" s="49"/>
      <c r="H1302" s="6">
        <v>0</v>
      </c>
      <c r="I1302" s="26" t="e">
        <v>#DIV/0!</v>
      </c>
      <c r="M1302" s="2"/>
    </row>
    <row r="1303" spans="6:13" ht="12.75" hidden="1">
      <c r="F1303" s="49"/>
      <c r="G1303" s="49"/>
      <c r="H1303" s="6">
        <v>0</v>
      </c>
      <c r="I1303" s="26" t="e">
        <v>#DIV/0!</v>
      </c>
      <c r="M1303" s="2"/>
    </row>
    <row r="1304" spans="6:13" ht="12.75" hidden="1">
      <c r="F1304" s="49"/>
      <c r="G1304" s="49"/>
      <c r="H1304" s="6">
        <v>0</v>
      </c>
      <c r="I1304" s="26" t="e">
        <v>#DIV/0!</v>
      </c>
      <c r="M1304" s="2"/>
    </row>
    <row r="1305" spans="6:13" ht="12.75" hidden="1">
      <c r="F1305" s="49"/>
      <c r="G1305" s="49"/>
      <c r="H1305" s="6">
        <v>0</v>
      </c>
      <c r="I1305" s="26" t="e">
        <v>#DIV/0!</v>
      </c>
      <c r="M1305" s="2"/>
    </row>
    <row r="1306" spans="6:13" ht="12.75" hidden="1">
      <c r="F1306" s="49"/>
      <c r="G1306" s="49"/>
      <c r="H1306" s="6">
        <v>0</v>
      </c>
      <c r="I1306" s="26" t="e">
        <v>#DIV/0!</v>
      </c>
      <c r="M1306" s="2"/>
    </row>
    <row r="1307" spans="6:13" ht="12.75" hidden="1">
      <c r="F1307" s="49"/>
      <c r="G1307" s="49"/>
      <c r="H1307" s="6">
        <v>0</v>
      </c>
      <c r="I1307" s="26" t="e">
        <v>#DIV/0!</v>
      </c>
      <c r="M1307" s="2"/>
    </row>
    <row r="1308" spans="6:13" ht="12.75" hidden="1">
      <c r="F1308" s="49"/>
      <c r="G1308" s="49"/>
      <c r="H1308" s="6">
        <v>0</v>
      </c>
      <c r="I1308" s="26" t="e">
        <v>#DIV/0!</v>
      </c>
      <c r="M1308" s="2"/>
    </row>
    <row r="1309" spans="6:13" ht="12.75" hidden="1">
      <c r="F1309" s="49"/>
      <c r="G1309" s="49"/>
      <c r="H1309" s="6">
        <v>0</v>
      </c>
      <c r="I1309" s="26" t="e">
        <v>#DIV/0!</v>
      </c>
      <c r="M1309" s="2"/>
    </row>
    <row r="1310" spans="6:13" ht="12.75" hidden="1">
      <c r="F1310" s="49"/>
      <c r="G1310" s="49"/>
      <c r="H1310" s="6">
        <v>0</v>
      </c>
      <c r="I1310" s="26" t="e">
        <v>#DIV/0!</v>
      </c>
      <c r="M1310" s="2"/>
    </row>
    <row r="1311" spans="6:13" ht="12.75" hidden="1">
      <c r="F1311" s="49"/>
      <c r="G1311" s="49"/>
      <c r="H1311" s="6">
        <v>0</v>
      </c>
      <c r="I1311" s="26" t="e">
        <v>#DIV/0!</v>
      </c>
      <c r="M1311" s="2"/>
    </row>
    <row r="1312" spans="6:13" ht="12.75" hidden="1">
      <c r="F1312" s="49"/>
      <c r="G1312" s="49"/>
      <c r="H1312" s="6">
        <v>0</v>
      </c>
      <c r="I1312" s="26" t="e">
        <v>#DIV/0!</v>
      </c>
      <c r="M1312" s="2"/>
    </row>
    <row r="1313" spans="6:13" ht="12.75" hidden="1">
      <c r="F1313" s="49"/>
      <c r="G1313" s="49"/>
      <c r="H1313" s="6">
        <v>0</v>
      </c>
      <c r="I1313" s="26" t="e">
        <v>#DIV/0!</v>
      </c>
      <c r="M1313" s="2"/>
    </row>
    <row r="1314" spans="6:13" ht="12.75" hidden="1">
      <c r="F1314" s="49"/>
      <c r="G1314" s="49"/>
      <c r="H1314" s="6">
        <v>0</v>
      </c>
      <c r="I1314" s="26" t="e">
        <v>#DIV/0!</v>
      </c>
      <c r="M1314" s="2"/>
    </row>
    <row r="1315" spans="6:13" ht="12.75" hidden="1">
      <c r="F1315" s="49"/>
      <c r="G1315" s="49"/>
      <c r="H1315" s="6">
        <v>0</v>
      </c>
      <c r="I1315" s="26" t="e">
        <v>#DIV/0!</v>
      </c>
      <c r="M1315" s="2"/>
    </row>
    <row r="1316" spans="6:13" ht="12.75" hidden="1">
      <c r="F1316" s="49"/>
      <c r="G1316" s="49"/>
      <c r="H1316" s="6">
        <v>0</v>
      </c>
      <c r="I1316" s="26" t="e">
        <v>#DIV/0!</v>
      </c>
      <c r="M1316" s="2"/>
    </row>
    <row r="1317" spans="6:13" ht="12.75" hidden="1">
      <c r="F1317" s="49"/>
      <c r="G1317" s="49"/>
      <c r="H1317" s="6">
        <v>0</v>
      </c>
      <c r="I1317" s="26" t="e">
        <v>#DIV/0!</v>
      </c>
      <c r="M1317" s="2"/>
    </row>
    <row r="1318" spans="6:13" ht="12.75" hidden="1">
      <c r="F1318" s="49"/>
      <c r="G1318" s="49"/>
      <c r="H1318" s="6">
        <v>0</v>
      </c>
      <c r="I1318" s="26" t="e">
        <v>#DIV/0!</v>
      </c>
      <c r="M1318" s="2"/>
    </row>
    <row r="1319" spans="6:13" ht="12.75" hidden="1">
      <c r="F1319" s="49"/>
      <c r="G1319" s="49"/>
      <c r="H1319" s="6">
        <v>0</v>
      </c>
      <c r="I1319" s="26" t="e">
        <v>#DIV/0!</v>
      </c>
      <c r="M1319" s="2"/>
    </row>
    <row r="1320" spans="6:13" ht="12.75" hidden="1">
      <c r="F1320" s="49"/>
      <c r="G1320" s="49"/>
      <c r="H1320" s="6">
        <v>0</v>
      </c>
      <c r="I1320" s="26" t="e">
        <v>#DIV/0!</v>
      </c>
      <c r="M1320" s="2"/>
    </row>
    <row r="1321" spans="6:13" ht="12.75" hidden="1">
      <c r="F1321" s="49"/>
      <c r="G1321" s="49"/>
      <c r="H1321" s="6">
        <v>0</v>
      </c>
      <c r="I1321" s="26" t="e">
        <v>#DIV/0!</v>
      </c>
      <c r="M1321" s="2"/>
    </row>
    <row r="1322" spans="6:13" ht="12.75" hidden="1">
      <c r="F1322" s="49"/>
      <c r="G1322" s="49"/>
      <c r="H1322" s="6">
        <v>0</v>
      </c>
      <c r="I1322" s="26" t="e">
        <v>#DIV/0!</v>
      </c>
      <c r="M1322" s="2"/>
    </row>
    <row r="1323" spans="6:13" ht="12.75" hidden="1">
      <c r="F1323" s="49"/>
      <c r="G1323" s="49"/>
      <c r="H1323" s="6">
        <v>0</v>
      </c>
      <c r="I1323" s="26" t="e">
        <v>#DIV/0!</v>
      </c>
      <c r="M1323" s="2"/>
    </row>
    <row r="1324" spans="6:13" ht="12.75" hidden="1">
      <c r="F1324" s="49"/>
      <c r="G1324" s="49"/>
      <c r="H1324" s="6">
        <v>0</v>
      </c>
      <c r="I1324" s="26" t="e">
        <v>#DIV/0!</v>
      </c>
      <c r="M1324" s="2"/>
    </row>
    <row r="1325" spans="6:13" ht="12.75" hidden="1">
      <c r="F1325" s="49"/>
      <c r="G1325" s="49"/>
      <c r="H1325" s="6">
        <v>0</v>
      </c>
      <c r="I1325" s="26" t="e">
        <v>#DIV/0!</v>
      </c>
      <c r="M1325" s="2"/>
    </row>
    <row r="1326" spans="6:13" ht="12.75" hidden="1">
      <c r="F1326" s="49"/>
      <c r="G1326" s="49"/>
      <c r="H1326" s="6">
        <v>0</v>
      </c>
      <c r="I1326" s="26" t="e">
        <v>#DIV/0!</v>
      </c>
      <c r="M1326" s="2"/>
    </row>
    <row r="1327" spans="6:13" ht="12.75" hidden="1">
      <c r="F1327" s="49"/>
      <c r="G1327" s="49"/>
      <c r="H1327" s="6">
        <v>0</v>
      </c>
      <c r="I1327" s="26" t="e">
        <v>#DIV/0!</v>
      </c>
      <c r="M1327" s="2"/>
    </row>
    <row r="1328" spans="6:13" ht="12.75" hidden="1">
      <c r="F1328" s="49"/>
      <c r="G1328" s="49"/>
      <c r="H1328" s="6">
        <v>0</v>
      </c>
      <c r="I1328" s="26" t="e">
        <v>#DIV/0!</v>
      </c>
      <c r="M1328" s="2"/>
    </row>
    <row r="1329" spans="6:13" ht="12.75" hidden="1">
      <c r="F1329" s="49"/>
      <c r="G1329" s="49"/>
      <c r="H1329" s="6">
        <v>0</v>
      </c>
      <c r="I1329" s="26" t="e">
        <v>#DIV/0!</v>
      </c>
      <c r="M1329" s="2"/>
    </row>
    <row r="1330" spans="6:13" ht="12.75" hidden="1">
      <c r="F1330" s="49"/>
      <c r="G1330" s="49"/>
      <c r="H1330" s="6">
        <v>0</v>
      </c>
      <c r="I1330" s="26" t="e">
        <v>#DIV/0!</v>
      </c>
      <c r="M1330" s="2"/>
    </row>
    <row r="1331" spans="6:13" ht="12.75" hidden="1">
      <c r="F1331" s="49"/>
      <c r="G1331" s="49"/>
      <c r="H1331" s="6">
        <v>0</v>
      </c>
      <c r="I1331" s="26" t="e">
        <v>#DIV/0!</v>
      </c>
      <c r="M1331" s="2"/>
    </row>
    <row r="1332" spans="6:13" ht="12.75" hidden="1">
      <c r="F1332" s="49"/>
      <c r="G1332" s="49"/>
      <c r="H1332" s="6">
        <v>0</v>
      </c>
      <c r="I1332" s="26" t="e">
        <v>#DIV/0!</v>
      </c>
      <c r="M1332" s="2"/>
    </row>
    <row r="1333" spans="6:13" ht="12.75" hidden="1">
      <c r="F1333" s="49"/>
      <c r="G1333" s="49"/>
      <c r="H1333" s="6">
        <v>0</v>
      </c>
      <c r="I1333" s="26" t="e">
        <v>#DIV/0!</v>
      </c>
      <c r="M1333" s="2"/>
    </row>
    <row r="1334" spans="6:13" ht="12.75" hidden="1">
      <c r="F1334" s="49"/>
      <c r="G1334" s="49"/>
      <c r="H1334" s="6">
        <v>0</v>
      </c>
      <c r="I1334" s="26" t="e">
        <v>#DIV/0!</v>
      </c>
      <c r="M1334" s="2"/>
    </row>
    <row r="1335" spans="6:13" ht="12.75" hidden="1">
      <c r="F1335" s="49"/>
      <c r="G1335" s="49"/>
      <c r="H1335" s="6">
        <v>0</v>
      </c>
      <c r="I1335" s="26" t="e">
        <v>#DIV/0!</v>
      </c>
      <c r="M1335" s="2"/>
    </row>
    <row r="1336" spans="6:13" ht="12.75" hidden="1">
      <c r="F1336" s="49"/>
      <c r="G1336" s="49"/>
      <c r="H1336" s="6">
        <v>0</v>
      </c>
      <c r="I1336" s="26" t="e">
        <v>#DIV/0!</v>
      </c>
      <c r="M1336" s="2"/>
    </row>
    <row r="1337" spans="6:13" ht="12.75" hidden="1">
      <c r="F1337" s="49"/>
      <c r="G1337" s="49"/>
      <c r="H1337" s="6">
        <v>0</v>
      </c>
      <c r="I1337" s="26" t="e">
        <v>#DIV/0!</v>
      </c>
      <c r="M1337" s="2"/>
    </row>
    <row r="1338" spans="6:13" ht="12.75" hidden="1">
      <c r="F1338" s="49"/>
      <c r="G1338" s="49"/>
      <c r="H1338" s="6">
        <v>0</v>
      </c>
      <c r="I1338" s="26" t="e">
        <v>#DIV/0!</v>
      </c>
      <c r="M1338" s="2"/>
    </row>
    <row r="1339" spans="6:13" ht="12.75" hidden="1">
      <c r="F1339" s="49"/>
      <c r="G1339" s="49"/>
      <c r="H1339" s="6">
        <v>0</v>
      </c>
      <c r="I1339" s="26" t="e">
        <v>#DIV/0!</v>
      </c>
      <c r="M1339" s="2"/>
    </row>
    <row r="1340" spans="6:13" ht="12.75" hidden="1">
      <c r="F1340" s="49"/>
      <c r="G1340" s="49"/>
      <c r="H1340" s="6">
        <v>0</v>
      </c>
      <c r="I1340" s="26" t="e">
        <v>#DIV/0!</v>
      </c>
      <c r="M1340" s="2"/>
    </row>
    <row r="1341" spans="6:13" ht="12.75" hidden="1">
      <c r="F1341" s="49"/>
      <c r="G1341" s="49"/>
      <c r="H1341" s="6">
        <v>0</v>
      </c>
      <c r="I1341" s="26" t="e">
        <v>#DIV/0!</v>
      </c>
      <c r="M1341" s="2"/>
    </row>
    <row r="1342" spans="6:13" ht="12.75" hidden="1">
      <c r="F1342" s="49"/>
      <c r="G1342" s="49"/>
      <c r="I1342" s="307"/>
      <c r="M1342" s="2"/>
    </row>
    <row r="1343" spans="6:13" ht="12.75" hidden="1">
      <c r="F1343" s="49"/>
      <c r="G1343" s="49"/>
      <c r="I1343" s="307"/>
      <c r="M1343" s="2"/>
    </row>
    <row r="1344" spans="6:13" ht="12.75" hidden="1">
      <c r="F1344" s="49"/>
      <c r="G1344" s="49"/>
      <c r="I1344" s="307"/>
      <c r="M1344" s="2"/>
    </row>
    <row r="1345" spans="6:13" ht="12.75" hidden="1">
      <c r="F1345" s="49"/>
      <c r="G1345" s="49"/>
      <c r="I1345" s="307"/>
      <c r="M1345" s="2"/>
    </row>
    <row r="1346" spans="6:13" ht="12.75" hidden="1">
      <c r="F1346" s="49"/>
      <c r="G1346" s="49"/>
      <c r="I1346" s="307"/>
      <c r="M1346" s="2"/>
    </row>
    <row r="1347" spans="6:13" ht="12.75" hidden="1">
      <c r="F1347" s="49"/>
      <c r="G1347" s="49"/>
      <c r="I1347" s="307"/>
      <c r="M1347" s="2"/>
    </row>
    <row r="1348" spans="6:13" ht="12.75" hidden="1">
      <c r="F1348" s="49"/>
      <c r="G1348" s="49"/>
      <c r="I1348" s="307"/>
      <c r="M1348" s="2"/>
    </row>
    <row r="1349" spans="6:13" ht="12.75" hidden="1">
      <c r="F1349" s="49"/>
      <c r="G1349" s="49"/>
      <c r="I1349" s="307"/>
      <c r="M1349" s="2"/>
    </row>
    <row r="1350" spans="6:13" ht="12.75" hidden="1">
      <c r="F1350" s="49"/>
      <c r="G1350" s="49"/>
      <c r="I1350" s="307"/>
      <c r="M1350" s="2"/>
    </row>
    <row r="1351" spans="6:13" ht="12.75" hidden="1">
      <c r="F1351" s="49"/>
      <c r="G1351" s="49"/>
      <c r="I1351" s="307"/>
      <c r="M1351" s="2"/>
    </row>
    <row r="1352" spans="6:13" ht="12.75" hidden="1">
      <c r="F1352" s="49"/>
      <c r="G1352" s="49"/>
      <c r="I1352" s="307"/>
      <c r="M1352" s="2"/>
    </row>
    <row r="1353" spans="6:13" ht="12.75" hidden="1">
      <c r="F1353" s="49"/>
      <c r="G1353" s="49"/>
      <c r="I1353" s="307"/>
      <c r="M1353" s="2"/>
    </row>
    <row r="1354" spans="6:13" ht="12.75" hidden="1">
      <c r="F1354" s="49"/>
      <c r="G1354" s="49"/>
      <c r="I1354" s="307"/>
      <c r="M1354" s="2"/>
    </row>
    <row r="1355" spans="6:13" ht="12.75" hidden="1">
      <c r="F1355" s="49"/>
      <c r="G1355" s="49"/>
      <c r="I1355" s="307"/>
      <c r="M1355" s="2"/>
    </row>
    <row r="1356" spans="6:13" ht="12.75" hidden="1">
      <c r="F1356" s="49"/>
      <c r="G1356" s="49"/>
      <c r="I1356" s="307"/>
      <c r="M1356" s="2"/>
    </row>
    <row r="1357" spans="6:13" ht="12.75" hidden="1">
      <c r="F1357" s="49"/>
      <c r="G1357" s="49"/>
      <c r="I1357" s="307"/>
      <c r="M1357" s="2"/>
    </row>
    <row r="1358" spans="6:13" ht="12.75" hidden="1">
      <c r="F1358" s="49"/>
      <c r="G1358" s="49"/>
      <c r="I1358" s="307"/>
      <c r="M1358" s="2"/>
    </row>
    <row r="1359" spans="6:13" ht="12.75" hidden="1">
      <c r="F1359" s="49"/>
      <c r="G1359" s="49"/>
      <c r="I1359" s="307"/>
      <c r="M1359" s="2"/>
    </row>
    <row r="1360" spans="6:13" ht="12.75" hidden="1">
      <c r="F1360" s="49"/>
      <c r="G1360" s="49"/>
      <c r="I1360" s="307"/>
      <c r="M1360" s="2"/>
    </row>
    <row r="1361" spans="6:13" ht="12.75" hidden="1">
      <c r="F1361" s="49"/>
      <c r="G1361" s="49"/>
      <c r="I1361" s="307"/>
      <c r="M1361" s="2"/>
    </row>
    <row r="1362" spans="6:13" ht="12.75" hidden="1">
      <c r="F1362" s="49"/>
      <c r="G1362" s="49"/>
      <c r="I1362" s="307"/>
      <c r="M1362" s="2"/>
    </row>
    <row r="1363" spans="6:13" ht="12.75" hidden="1">
      <c r="F1363" s="49"/>
      <c r="G1363" s="49"/>
      <c r="I1363" s="307"/>
      <c r="M1363" s="2"/>
    </row>
    <row r="1364" spans="6:13" ht="12.75" hidden="1">
      <c r="F1364" s="49"/>
      <c r="G1364" s="49"/>
      <c r="I1364" s="307"/>
      <c r="M1364" s="2"/>
    </row>
    <row r="1365" spans="6:13" ht="12.75" hidden="1">
      <c r="F1365" s="49"/>
      <c r="G1365" s="49"/>
      <c r="I1365" s="307"/>
      <c r="M1365" s="2"/>
    </row>
    <row r="1366" spans="6:13" ht="12.75" hidden="1">
      <c r="F1366" s="49"/>
      <c r="G1366" s="49"/>
      <c r="I1366" s="307"/>
      <c r="M1366" s="2"/>
    </row>
    <row r="1367" spans="6:13" ht="12.75" hidden="1">
      <c r="F1367" s="49"/>
      <c r="G1367" s="49"/>
      <c r="I1367" s="307"/>
      <c r="M1367" s="2"/>
    </row>
    <row r="1368" spans="6:13" ht="12.75" hidden="1">
      <c r="F1368" s="49"/>
      <c r="G1368" s="49"/>
      <c r="I1368" s="307"/>
      <c r="M1368" s="2"/>
    </row>
    <row r="1369" spans="6:13" ht="12.75" hidden="1">
      <c r="F1369" s="49"/>
      <c r="G1369" s="49"/>
      <c r="I1369" s="307"/>
      <c r="M1369" s="2"/>
    </row>
    <row r="1370" spans="6:13" ht="12.75" hidden="1">
      <c r="F1370" s="49"/>
      <c r="G1370" s="49"/>
      <c r="I1370" s="307"/>
      <c r="M1370" s="2"/>
    </row>
    <row r="1371" spans="6:13" ht="12.75" hidden="1">
      <c r="F1371" s="49"/>
      <c r="G1371" s="49"/>
      <c r="I1371" s="307"/>
      <c r="M1371" s="2"/>
    </row>
    <row r="1372" spans="6:13" ht="12.75" hidden="1">
      <c r="F1372" s="49"/>
      <c r="G1372" s="49"/>
      <c r="I1372" s="307"/>
      <c r="M1372" s="2"/>
    </row>
    <row r="1373" spans="6:13" ht="12.75" hidden="1">
      <c r="F1373" s="49"/>
      <c r="G1373" s="49"/>
      <c r="I1373" s="307"/>
      <c r="M1373" s="2"/>
    </row>
    <row r="1374" spans="6:13" ht="12.75" hidden="1">
      <c r="F1374" s="49"/>
      <c r="G1374" s="49"/>
      <c r="I1374" s="307"/>
      <c r="M1374" s="2"/>
    </row>
    <row r="1375" spans="6:13" ht="12.75" hidden="1">
      <c r="F1375" s="49"/>
      <c r="G1375" s="49"/>
      <c r="I1375" s="307"/>
      <c r="M1375" s="2"/>
    </row>
    <row r="1376" spans="6:13" ht="12.75" hidden="1">
      <c r="F1376" s="49"/>
      <c r="G1376" s="49"/>
      <c r="I1376" s="307"/>
      <c r="M1376" s="2"/>
    </row>
    <row r="1377" spans="6:13" ht="12.75" hidden="1">
      <c r="F1377" s="49"/>
      <c r="G1377" s="49"/>
      <c r="I1377" s="307"/>
      <c r="M1377" s="2"/>
    </row>
    <row r="1378" spans="6:13" ht="12.75" hidden="1">
      <c r="F1378" s="49"/>
      <c r="G1378" s="49"/>
      <c r="I1378" s="307"/>
      <c r="M1378" s="2"/>
    </row>
    <row r="1379" spans="6:13" ht="12.75" hidden="1">
      <c r="F1379" s="49"/>
      <c r="G1379" s="49"/>
      <c r="I1379" s="307"/>
      <c r="M1379" s="2"/>
    </row>
    <row r="1380" spans="6:13" ht="12.75" hidden="1">
      <c r="F1380" s="49"/>
      <c r="G1380" s="49"/>
      <c r="I1380" s="307"/>
      <c r="M1380" s="2"/>
    </row>
    <row r="1381" spans="6:13" ht="12.75" hidden="1">
      <c r="F1381" s="49"/>
      <c r="G1381" s="49"/>
      <c r="I1381" s="307"/>
      <c r="M1381" s="2"/>
    </row>
    <row r="1382" spans="6:13" ht="12.75" hidden="1">
      <c r="F1382" s="49"/>
      <c r="G1382" s="49"/>
      <c r="I1382" s="307"/>
      <c r="M1382" s="2"/>
    </row>
    <row r="1383" spans="6:13" ht="12.75" hidden="1">
      <c r="F1383" s="49"/>
      <c r="G1383" s="49"/>
      <c r="I1383" s="307"/>
      <c r="M1383" s="2"/>
    </row>
    <row r="1384" spans="6:13" ht="12.75" hidden="1">
      <c r="F1384" s="49"/>
      <c r="G1384" s="49"/>
      <c r="I1384" s="307"/>
      <c r="M1384" s="2"/>
    </row>
    <row r="1385" spans="6:13" ht="12.75" hidden="1">
      <c r="F1385" s="49"/>
      <c r="G1385" s="49"/>
      <c r="I1385" s="307"/>
      <c r="M1385" s="2"/>
    </row>
    <row r="1386" spans="6:13" ht="12.75" hidden="1">
      <c r="F1386" s="49"/>
      <c r="G1386" s="49"/>
      <c r="I1386" s="307"/>
      <c r="M1386" s="2"/>
    </row>
    <row r="1387" spans="6:13" ht="12.75" hidden="1">
      <c r="F1387" s="49"/>
      <c r="G1387" s="49"/>
      <c r="I1387" s="307"/>
      <c r="M1387" s="2"/>
    </row>
    <row r="1388" spans="6:13" ht="12.75" hidden="1">
      <c r="F1388" s="49"/>
      <c r="G1388" s="49"/>
      <c r="I1388" s="307"/>
      <c r="M1388" s="2"/>
    </row>
    <row r="1389" spans="6:13" ht="12.75" hidden="1">
      <c r="F1389" s="49"/>
      <c r="G1389" s="49"/>
      <c r="I1389" s="307"/>
      <c r="M1389" s="2"/>
    </row>
    <row r="1390" spans="6:13" ht="12.75" hidden="1">
      <c r="F1390" s="49"/>
      <c r="G1390" s="49"/>
      <c r="I1390" s="307"/>
      <c r="M1390" s="2"/>
    </row>
    <row r="1391" spans="6:13" ht="12.75" hidden="1">
      <c r="F1391" s="49"/>
      <c r="G1391" s="49"/>
      <c r="I1391" s="307"/>
      <c r="M1391" s="2"/>
    </row>
    <row r="1392" spans="6:13" ht="12.75" hidden="1">
      <c r="F1392" s="49"/>
      <c r="G1392" s="49"/>
      <c r="I1392" s="307"/>
      <c r="M1392" s="2"/>
    </row>
    <row r="1393" spans="6:13" ht="12.75" hidden="1">
      <c r="F1393" s="49"/>
      <c r="G1393" s="49"/>
      <c r="I1393" s="307"/>
      <c r="M1393" s="2"/>
    </row>
    <row r="1394" spans="6:13" ht="12.75" hidden="1">
      <c r="F1394" s="49"/>
      <c r="G1394" s="49"/>
      <c r="I1394" s="307"/>
      <c r="M1394" s="2"/>
    </row>
    <row r="1395" spans="6:13" ht="12.75" hidden="1">
      <c r="F1395" s="49"/>
      <c r="G1395" s="49"/>
      <c r="I1395" s="307"/>
      <c r="M1395" s="2"/>
    </row>
    <row r="1396" spans="6:13" ht="12.75" hidden="1">
      <c r="F1396" s="49"/>
      <c r="G1396" s="49"/>
      <c r="I1396" s="307"/>
      <c r="M1396" s="2"/>
    </row>
    <row r="1397" spans="6:13" ht="12.75" hidden="1">
      <c r="F1397" s="49"/>
      <c r="G1397" s="49"/>
      <c r="I1397" s="307"/>
      <c r="M1397" s="2"/>
    </row>
    <row r="1398" spans="6:13" ht="12.75" hidden="1">
      <c r="F1398" s="49"/>
      <c r="G1398" s="49"/>
      <c r="I1398" s="307"/>
      <c r="M1398" s="2"/>
    </row>
    <row r="1399" spans="6:13" ht="12.75" hidden="1">
      <c r="F1399" s="49"/>
      <c r="G1399" s="49"/>
      <c r="I1399" s="307"/>
      <c r="M1399" s="2"/>
    </row>
    <row r="1400" spans="6:13" ht="12.75" hidden="1">
      <c r="F1400" s="49"/>
      <c r="G1400" s="49"/>
      <c r="I1400" s="307"/>
      <c r="M1400" s="2"/>
    </row>
    <row r="1401" spans="6:13" ht="12.75" hidden="1">
      <c r="F1401" s="49"/>
      <c r="G1401" s="49"/>
      <c r="I1401" s="307"/>
      <c r="M1401" s="2"/>
    </row>
    <row r="1402" spans="6:13" ht="12.75" hidden="1">
      <c r="F1402" s="49"/>
      <c r="G1402" s="49"/>
      <c r="I1402" s="307"/>
      <c r="M1402" s="2"/>
    </row>
    <row r="1403" spans="6:13" ht="12.75" hidden="1">
      <c r="F1403" s="49"/>
      <c r="G1403" s="49"/>
      <c r="I1403" s="307"/>
      <c r="M1403" s="2"/>
    </row>
    <row r="1404" spans="6:13" ht="12.75" hidden="1">
      <c r="F1404" s="49"/>
      <c r="G1404" s="49"/>
      <c r="I1404" s="307"/>
      <c r="M1404" s="2"/>
    </row>
    <row r="1405" spans="6:13" ht="12.75" hidden="1">
      <c r="F1405" s="49"/>
      <c r="G1405" s="49"/>
      <c r="I1405" s="307"/>
      <c r="M1405" s="2"/>
    </row>
    <row r="1406" spans="6:13" ht="12.75" hidden="1">
      <c r="F1406" s="49"/>
      <c r="G1406" s="49"/>
      <c r="I1406" s="307"/>
      <c r="M1406" s="2"/>
    </row>
    <row r="1407" spans="6:13" ht="12.75" hidden="1">
      <c r="F1407" s="49"/>
      <c r="G1407" s="49"/>
      <c r="I1407" s="307"/>
      <c r="M1407" s="2"/>
    </row>
    <row r="1408" spans="6:13" ht="12.75" hidden="1">
      <c r="F1408" s="49"/>
      <c r="G1408" s="49"/>
      <c r="I1408" s="307"/>
      <c r="M1408" s="2"/>
    </row>
    <row r="1409" spans="6:13" ht="12.75" hidden="1">
      <c r="F1409" s="49"/>
      <c r="G1409" s="49"/>
      <c r="I1409" s="307"/>
      <c r="M1409" s="2"/>
    </row>
    <row r="1410" spans="6:13" ht="12.75" hidden="1">
      <c r="F1410" s="49"/>
      <c r="G1410" s="49"/>
      <c r="I1410" s="307"/>
      <c r="M1410" s="2"/>
    </row>
    <row r="1411" spans="6:13" ht="12.75">
      <c r="F1411" s="49"/>
      <c r="G1411" s="49"/>
      <c r="I1411" s="307"/>
      <c r="M1411" s="2"/>
    </row>
    <row r="1412" spans="6:13" ht="12.75">
      <c r="F1412" s="49"/>
      <c r="G1412" s="49"/>
      <c r="I1412" s="307"/>
      <c r="M1412" s="2"/>
    </row>
    <row r="1413" spans="1:256" s="333" customFormat="1" ht="12.75">
      <c r="A1413" s="329"/>
      <c r="B1413" s="330">
        <v>-1239869</v>
      </c>
      <c r="C1413" s="329" t="s">
        <v>1145</v>
      </c>
      <c r="D1413" s="329" t="s">
        <v>1146</v>
      </c>
      <c r="E1413" s="329"/>
      <c r="F1413" s="331"/>
      <c r="G1413" s="331"/>
      <c r="H1413" s="330">
        <v>1239869</v>
      </c>
      <c r="I1413" s="332">
        <v>-2479.738</v>
      </c>
      <c r="K1413" s="334"/>
      <c r="L1413" s="335"/>
      <c r="M1413" s="2">
        <v>500</v>
      </c>
      <c r="N1413" s="335"/>
      <c r="O1413" s="335"/>
      <c r="P1413" s="335"/>
      <c r="Q1413" s="335"/>
      <c r="R1413" s="335"/>
      <c r="S1413" s="335"/>
      <c r="T1413" s="335"/>
      <c r="U1413" s="335"/>
      <c r="V1413" s="335"/>
      <c r="W1413" s="335"/>
      <c r="X1413" s="335"/>
      <c r="Y1413" s="335"/>
      <c r="Z1413" s="335"/>
      <c r="AA1413" s="335"/>
      <c r="AB1413" s="335"/>
      <c r="AC1413" s="335"/>
      <c r="AD1413" s="335"/>
      <c r="AE1413" s="335"/>
      <c r="AF1413" s="335"/>
      <c r="AG1413" s="335"/>
      <c r="AH1413" s="335"/>
      <c r="AI1413" s="335"/>
      <c r="AJ1413" s="335"/>
      <c r="AK1413" s="335"/>
      <c r="AL1413" s="335"/>
      <c r="AM1413" s="335"/>
      <c r="AN1413" s="335"/>
      <c r="AO1413" s="335"/>
      <c r="AP1413" s="335"/>
      <c r="AQ1413" s="335"/>
      <c r="AR1413" s="335"/>
      <c r="AS1413" s="335"/>
      <c r="AT1413" s="335"/>
      <c r="AU1413" s="335"/>
      <c r="AV1413" s="335"/>
      <c r="AW1413" s="335"/>
      <c r="AX1413" s="335"/>
      <c r="AY1413" s="335"/>
      <c r="AZ1413" s="335"/>
      <c r="BA1413" s="335"/>
      <c r="BB1413" s="335"/>
      <c r="BC1413" s="335"/>
      <c r="BD1413" s="335"/>
      <c r="BE1413" s="335"/>
      <c r="BF1413" s="335"/>
      <c r="BG1413" s="335"/>
      <c r="BH1413" s="335"/>
      <c r="BI1413" s="335"/>
      <c r="BJ1413" s="335"/>
      <c r="BK1413" s="335"/>
      <c r="BL1413" s="335"/>
      <c r="BM1413" s="335"/>
      <c r="BN1413" s="335"/>
      <c r="BO1413" s="335"/>
      <c r="BP1413" s="335"/>
      <c r="BQ1413" s="335"/>
      <c r="BR1413" s="335"/>
      <c r="BS1413" s="335"/>
      <c r="BT1413" s="335"/>
      <c r="BU1413" s="335"/>
      <c r="BV1413" s="335"/>
      <c r="BW1413" s="335"/>
      <c r="BX1413" s="335"/>
      <c r="BY1413" s="335"/>
      <c r="BZ1413" s="335"/>
      <c r="CA1413" s="335"/>
      <c r="CB1413" s="335"/>
      <c r="CC1413" s="335"/>
      <c r="CD1413" s="335"/>
      <c r="CE1413" s="335"/>
      <c r="CF1413" s="335"/>
      <c r="CG1413" s="335"/>
      <c r="CH1413" s="335"/>
      <c r="CI1413" s="335"/>
      <c r="CJ1413" s="335"/>
      <c r="CK1413" s="335"/>
      <c r="CL1413" s="335"/>
      <c r="CM1413" s="335"/>
      <c r="CN1413" s="335"/>
      <c r="CO1413" s="335"/>
      <c r="CP1413" s="335"/>
      <c r="CQ1413" s="335"/>
      <c r="CR1413" s="335"/>
      <c r="CS1413" s="335"/>
      <c r="CT1413" s="335"/>
      <c r="CU1413" s="335"/>
      <c r="CV1413" s="335"/>
      <c r="CW1413" s="335"/>
      <c r="CX1413" s="335"/>
      <c r="CY1413" s="335"/>
      <c r="CZ1413" s="335"/>
      <c r="DA1413" s="335"/>
      <c r="DB1413" s="335"/>
      <c r="DC1413" s="335"/>
      <c r="DD1413" s="335"/>
      <c r="DE1413" s="335"/>
      <c r="DF1413" s="335"/>
      <c r="DG1413" s="335"/>
      <c r="DH1413" s="335"/>
      <c r="DI1413" s="335"/>
      <c r="DJ1413" s="335"/>
      <c r="DK1413" s="335"/>
      <c r="DL1413" s="335"/>
      <c r="DM1413" s="335"/>
      <c r="DN1413" s="335"/>
      <c r="DO1413" s="335"/>
      <c r="DP1413" s="335"/>
      <c r="DQ1413" s="335"/>
      <c r="DR1413" s="335"/>
      <c r="DS1413" s="335"/>
      <c r="DT1413" s="335"/>
      <c r="DU1413" s="335"/>
      <c r="DV1413" s="335"/>
      <c r="DW1413" s="335"/>
      <c r="DX1413" s="335"/>
      <c r="DY1413" s="335"/>
      <c r="DZ1413" s="335"/>
      <c r="EA1413" s="335"/>
      <c r="EB1413" s="335"/>
      <c r="EC1413" s="335"/>
      <c r="ED1413" s="335"/>
      <c r="EE1413" s="335"/>
      <c r="EF1413" s="335"/>
      <c r="EG1413" s="335"/>
      <c r="EH1413" s="335"/>
      <c r="EI1413" s="335"/>
      <c r="EJ1413" s="335"/>
      <c r="EK1413" s="335"/>
      <c r="EL1413" s="335"/>
      <c r="EM1413" s="335"/>
      <c r="EN1413" s="335"/>
      <c r="EO1413" s="335"/>
      <c r="EP1413" s="335"/>
      <c r="EQ1413" s="335"/>
      <c r="ER1413" s="335"/>
      <c r="ES1413" s="335"/>
      <c r="ET1413" s="335"/>
      <c r="EU1413" s="335"/>
      <c r="EV1413" s="335"/>
      <c r="EW1413" s="335"/>
      <c r="EX1413" s="335"/>
      <c r="EY1413" s="335"/>
      <c r="EZ1413" s="335"/>
      <c r="FA1413" s="335"/>
      <c r="FB1413" s="335"/>
      <c r="FC1413" s="335"/>
      <c r="FD1413" s="335"/>
      <c r="FE1413" s="335"/>
      <c r="FF1413" s="335"/>
      <c r="FG1413" s="335"/>
      <c r="FH1413" s="335"/>
      <c r="FI1413" s="335"/>
      <c r="FJ1413" s="335"/>
      <c r="FK1413" s="335"/>
      <c r="FL1413" s="335"/>
      <c r="FM1413" s="335"/>
      <c r="FN1413" s="335"/>
      <c r="FO1413" s="335"/>
      <c r="FP1413" s="335"/>
      <c r="FQ1413" s="335"/>
      <c r="FR1413" s="335"/>
      <c r="FS1413" s="335"/>
      <c r="FT1413" s="335"/>
      <c r="FU1413" s="335"/>
      <c r="FV1413" s="335"/>
      <c r="FW1413" s="335"/>
      <c r="FX1413" s="335"/>
      <c r="FY1413" s="335"/>
      <c r="FZ1413" s="335"/>
      <c r="GA1413" s="335"/>
      <c r="GB1413" s="335"/>
      <c r="GC1413" s="335"/>
      <c r="GD1413" s="335"/>
      <c r="GE1413" s="335"/>
      <c r="GF1413" s="335"/>
      <c r="GG1413" s="335"/>
      <c r="GH1413" s="335"/>
      <c r="GI1413" s="335"/>
      <c r="GJ1413" s="335"/>
      <c r="GK1413" s="335"/>
      <c r="GL1413" s="335"/>
      <c r="GM1413" s="335"/>
      <c r="GN1413" s="335"/>
      <c r="GO1413" s="335"/>
      <c r="GP1413" s="335"/>
      <c r="GQ1413" s="335"/>
      <c r="GR1413" s="335"/>
      <c r="GS1413" s="335"/>
      <c r="GT1413" s="335"/>
      <c r="GU1413" s="335"/>
      <c r="GV1413" s="335"/>
      <c r="GW1413" s="335"/>
      <c r="GX1413" s="335"/>
      <c r="GY1413" s="335"/>
      <c r="GZ1413" s="335"/>
      <c r="HA1413" s="335"/>
      <c r="HB1413" s="335"/>
      <c r="HC1413" s="335"/>
      <c r="HD1413" s="335"/>
      <c r="HE1413" s="335"/>
      <c r="HF1413" s="335"/>
      <c r="HG1413" s="335"/>
      <c r="HH1413" s="335"/>
      <c r="HI1413" s="335"/>
      <c r="HJ1413" s="335"/>
      <c r="HK1413" s="335"/>
      <c r="HL1413" s="335"/>
      <c r="HM1413" s="335"/>
      <c r="HN1413" s="335"/>
      <c r="HO1413" s="335"/>
      <c r="HP1413" s="335"/>
      <c r="HQ1413" s="335"/>
      <c r="HR1413" s="335"/>
      <c r="HS1413" s="335"/>
      <c r="HT1413" s="335"/>
      <c r="HU1413" s="335"/>
      <c r="HV1413" s="335"/>
      <c r="HW1413" s="335"/>
      <c r="HX1413" s="335"/>
      <c r="HY1413" s="335"/>
      <c r="HZ1413" s="335"/>
      <c r="IA1413" s="335"/>
      <c r="IB1413" s="335"/>
      <c r="IC1413" s="335"/>
      <c r="ID1413" s="335"/>
      <c r="IE1413" s="335"/>
      <c r="IF1413" s="335"/>
      <c r="IG1413" s="335"/>
      <c r="IH1413" s="335"/>
      <c r="II1413" s="335"/>
      <c r="IJ1413" s="335"/>
      <c r="IK1413" s="335"/>
      <c r="IL1413" s="335"/>
      <c r="IM1413" s="335"/>
      <c r="IN1413" s="335"/>
      <c r="IO1413" s="335"/>
      <c r="IP1413" s="335"/>
      <c r="IQ1413" s="335"/>
      <c r="IR1413" s="335"/>
      <c r="IS1413" s="335"/>
      <c r="IT1413" s="335"/>
      <c r="IU1413" s="335"/>
      <c r="IV1413" s="335"/>
    </row>
    <row r="1414" spans="1:256" s="333" customFormat="1" ht="12.75">
      <c r="A1414" s="329"/>
      <c r="B1414" s="330">
        <v>-2885250</v>
      </c>
      <c r="C1414" s="329" t="s">
        <v>1145</v>
      </c>
      <c r="D1414" s="329" t="s">
        <v>1147</v>
      </c>
      <c r="E1414" s="329"/>
      <c r="F1414" s="331"/>
      <c r="G1414" s="331"/>
      <c r="H1414" s="330">
        <v>2885250</v>
      </c>
      <c r="I1414" s="332">
        <v>-5888.265306122449</v>
      </c>
      <c r="K1414" s="334"/>
      <c r="L1414" s="335"/>
      <c r="M1414" s="2">
        <v>490</v>
      </c>
      <c r="N1414" s="335"/>
      <c r="O1414" s="335"/>
      <c r="P1414" s="335"/>
      <c r="Q1414" s="335"/>
      <c r="R1414" s="335"/>
      <c r="S1414" s="335"/>
      <c r="T1414" s="335"/>
      <c r="U1414" s="335"/>
      <c r="V1414" s="335"/>
      <c r="W1414" s="335"/>
      <c r="X1414" s="335"/>
      <c r="Y1414" s="335"/>
      <c r="Z1414" s="335"/>
      <c r="AA1414" s="335"/>
      <c r="AB1414" s="335"/>
      <c r="AC1414" s="335"/>
      <c r="AD1414" s="335"/>
      <c r="AE1414" s="335"/>
      <c r="AF1414" s="335"/>
      <c r="AG1414" s="335"/>
      <c r="AH1414" s="335"/>
      <c r="AI1414" s="335"/>
      <c r="AJ1414" s="335"/>
      <c r="AK1414" s="335"/>
      <c r="AL1414" s="335"/>
      <c r="AM1414" s="335"/>
      <c r="AN1414" s="335"/>
      <c r="AO1414" s="335"/>
      <c r="AP1414" s="335"/>
      <c r="AQ1414" s="335"/>
      <c r="AR1414" s="335"/>
      <c r="AS1414" s="335"/>
      <c r="AT1414" s="335"/>
      <c r="AU1414" s="335"/>
      <c r="AV1414" s="335"/>
      <c r="AW1414" s="335"/>
      <c r="AX1414" s="335"/>
      <c r="AY1414" s="335"/>
      <c r="AZ1414" s="335"/>
      <c r="BA1414" s="335"/>
      <c r="BB1414" s="335"/>
      <c r="BC1414" s="335"/>
      <c r="BD1414" s="335"/>
      <c r="BE1414" s="335"/>
      <c r="BF1414" s="335"/>
      <c r="BG1414" s="335"/>
      <c r="BH1414" s="335"/>
      <c r="BI1414" s="335"/>
      <c r="BJ1414" s="335"/>
      <c r="BK1414" s="335"/>
      <c r="BL1414" s="335"/>
      <c r="BM1414" s="335"/>
      <c r="BN1414" s="335"/>
      <c r="BO1414" s="335"/>
      <c r="BP1414" s="335"/>
      <c r="BQ1414" s="335"/>
      <c r="BR1414" s="335"/>
      <c r="BS1414" s="335"/>
      <c r="BT1414" s="335"/>
      <c r="BU1414" s="335"/>
      <c r="BV1414" s="335"/>
      <c r="BW1414" s="335"/>
      <c r="BX1414" s="335"/>
      <c r="BY1414" s="335"/>
      <c r="BZ1414" s="335"/>
      <c r="CA1414" s="335"/>
      <c r="CB1414" s="335"/>
      <c r="CC1414" s="335"/>
      <c r="CD1414" s="335"/>
      <c r="CE1414" s="335"/>
      <c r="CF1414" s="335"/>
      <c r="CG1414" s="335"/>
      <c r="CH1414" s="335"/>
      <c r="CI1414" s="335"/>
      <c r="CJ1414" s="335"/>
      <c r="CK1414" s="335"/>
      <c r="CL1414" s="335"/>
      <c r="CM1414" s="335"/>
      <c r="CN1414" s="335"/>
      <c r="CO1414" s="335"/>
      <c r="CP1414" s="335"/>
      <c r="CQ1414" s="335"/>
      <c r="CR1414" s="335"/>
      <c r="CS1414" s="335"/>
      <c r="CT1414" s="335"/>
      <c r="CU1414" s="335"/>
      <c r="CV1414" s="335"/>
      <c r="CW1414" s="335"/>
      <c r="CX1414" s="335"/>
      <c r="CY1414" s="335"/>
      <c r="CZ1414" s="335"/>
      <c r="DA1414" s="335"/>
      <c r="DB1414" s="335"/>
      <c r="DC1414" s="335"/>
      <c r="DD1414" s="335"/>
      <c r="DE1414" s="335"/>
      <c r="DF1414" s="335"/>
      <c r="DG1414" s="335"/>
      <c r="DH1414" s="335"/>
      <c r="DI1414" s="335"/>
      <c r="DJ1414" s="335"/>
      <c r="DK1414" s="335"/>
      <c r="DL1414" s="335"/>
      <c r="DM1414" s="335"/>
      <c r="DN1414" s="335"/>
      <c r="DO1414" s="335"/>
      <c r="DP1414" s="335"/>
      <c r="DQ1414" s="335"/>
      <c r="DR1414" s="335"/>
      <c r="DS1414" s="335"/>
      <c r="DT1414" s="335"/>
      <c r="DU1414" s="335"/>
      <c r="DV1414" s="335"/>
      <c r="DW1414" s="335"/>
      <c r="DX1414" s="335"/>
      <c r="DY1414" s="335"/>
      <c r="DZ1414" s="335"/>
      <c r="EA1414" s="335"/>
      <c r="EB1414" s="335"/>
      <c r="EC1414" s="335"/>
      <c r="ED1414" s="335"/>
      <c r="EE1414" s="335"/>
      <c r="EF1414" s="335"/>
      <c r="EG1414" s="335"/>
      <c r="EH1414" s="335"/>
      <c r="EI1414" s="335"/>
      <c r="EJ1414" s="335"/>
      <c r="EK1414" s="335"/>
      <c r="EL1414" s="335"/>
      <c r="EM1414" s="335"/>
      <c r="EN1414" s="335"/>
      <c r="EO1414" s="335"/>
      <c r="EP1414" s="335"/>
      <c r="EQ1414" s="335"/>
      <c r="ER1414" s="335"/>
      <c r="ES1414" s="335"/>
      <c r="ET1414" s="335"/>
      <c r="EU1414" s="335"/>
      <c r="EV1414" s="335"/>
      <c r="EW1414" s="335"/>
      <c r="EX1414" s="335"/>
      <c r="EY1414" s="335"/>
      <c r="EZ1414" s="335"/>
      <c r="FA1414" s="335"/>
      <c r="FB1414" s="335"/>
      <c r="FC1414" s="335"/>
      <c r="FD1414" s="335"/>
      <c r="FE1414" s="335"/>
      <c r="FF1414" s="335"/>
      <c r="FG1414" s="335"/>
      <c r="FH1414" s="335"/>
      <c r="FI1414" s="335"/>
      <c r="FJ1414" s="335"/>
      <c r="FK1414" s="335"/>
      <c r="FL1414" s="335"/>
      <c r="FM1414" s="335"/>
      <c r="FN1414" s="335"/>
      <c r="FO1414" s="335"/>
      <c r="FP1414" s="335"/>
      <c r="FQ1414" s="335"/>
      <c r="FR1414" s="335"/>
      <c r="FS1414" s="335"/>
      <c r="FT1414" s="335"/>
      <c r="FU1414" s="335"/>
      <c r="FV1414" s="335"/>
      <c r="FW1414" s="335"/>
      <c r="FX1414" s="335"/>
      <c r="FY1414" s="335"/>
      <c r="FZ1414" s="335"/>
      <c r="GA1414" s="335"/>
      <c r="GB1414" s="335"/>
      <c r="GC1414" s="335"/>
      <c r="GD1414" s="335"/>
      <c r="GE1414" s="335"/>
      <c r="GF1414" s="335"/>
      <c r="GG1414" s="335"/>
      <c r="GH1414" s="335"/>
      <c r="GI1414" s="335"/>
      <c r="GJ1414" s="335"/>
      <c r="GK1414" s="335"/>
      <c r="GL1414" s="335"/>
      <c r="GM1414" s="335"/>
      <c r="GN1414" s="335"/>
      <c r="GO1414" s="335"/>
      <c r="GP1414" s="335"/>
      <c r="GQ1414" s="335"/>
      <c r="GR1414" s="335"/>
      <c r="GS1414" s="335"/>
      <c r="GT1414" s="335"/>
      <c r="GU1414" s="335"/>
      <c r="GV1414" s="335"/>
      <c r="GW1414" s="335"/>
      <c r="GX1414" s="335"/>
      <c r="GY1414" s="335"/>
      <c r="GZ1414" s="335"/>
      <c r="HA1414" s="335"/>
      <c r="HB1414" s="335"/>
      <c r="HC1414" s="335"/>
      <c r="HD1414" s="335"/>
      <c r="HE1414" s="335"/>
      <c r="HF1414" s="335"/>
      <c r="HG1414" s="335"/>
      <c r="HH1414" s="335"/>
      <c r="HI1414" s="335"/>
      <c r="HJ1414" s="335"/>
      <c r="HK1414" s="335"/>
      <c r="HL1414" s="335"/>
      <c r="HM1414" s="335"/>
      <c r="HN1414" s="335"/>
      <c r="HO1414" s="335"/>
      <c r="HP1414" s="335"/>
      <c r="HQ1414" s="335"/>
      <c r="HR1414" s="335"/>
      <c r="HS1414" s="335"/>
      <c r="HT1414" s="335"/>
      <c r="HU1414" s="335"/>
      <c r="HV1414" s="335"/>
      <c r="HW1414" s="335"/>
      <c r="HX1414" s="335"/>
      <c r="HY1414" s="335"/>
      <c r="HZ1414" s="335"/>
      <c r="IA1414" s="335"/>
      <c r="IB1414" s="335"/>
      <c r="IC1414" s="335"/>
      <c r="ID1414" s="335"/>
      <c r="IE1414" s="335"/>
      <c r="IF1414" s="335"/>
      <c r="IG1414" s="335"/>
      <c r="IH1414" s="335"/>
      <c r="II1414" s="335"/>
      <c r="IJ1414" s="335"/>
      <c r="IK1414" s="335"/>
      <c r="IL1414" s="335"/>
      <c r="IM1414" s="335"/>
      <c r="IN1414" s="335"/>
      <c r="IO1414" s="335"/>
      <c r="IP1414" s="335"/>
      <c r="IQ1414" s="335"/>
      <c r="IR1414" s="335"/>
      <c r="IS1414" s="335"/>
      <c r="IT1414" s="335"/>
      <c r="IU1414" s="335"/>
      <c r="IV1414" s="335"/>
    </row>
    <row r="1415" spans="1:256" s="333" customFormat="1" ht="12.75">
      <c r="A1415" s="329"/>
      <c r="B1415" s="330">
        <v>236539</v>
      </c>
      <c r="C1415" s="329" t="s">
        <v>1145</v>
      </c>
      <c r="D1415" s="329" t="s">
        <v>1142</v>
      </c>
      <c r="E1415" s="329"/>
      <c r="F1415" s="331"/>
      <c r="G1415" s="331"/>
      <c r="H1415" s="330">
        <v>1003330</v>
      </c>
      <c r="I1415" s="332">
        <v>482.7326530612245</v>
      </c>
      <c r="K1415" s="334"/>
      <c r="L1415" s="335"/>
      <c r="M1415" s="2">
        <v>490</v>
      </c>
      <c r="N1415" s="335"/>
      <c r="O1415" s="335"/>
      <c r="P1415" s="335"/>
      <c r="Q1415" s="335"/>
      <c r="R1415" s="335"/>
      <c r="S1415" s="335"/>
      <c r="T1415" s="335"/>
      <c r="U1415" s="335"/>
      <c r="V1415" s="335"/>
      <c r="W1415" s="335"/>
      <c r="X1415" s="335"/>
      <c r="Y1415" s="335"/>
      <c r="Z1415" s="335"/>
      <c r="AA1415" s="335"/>
      <c r="AB1415" s="335"/>
      <c r="AC1415" s="335"/>
      <c r="AD1415" s="335"/>
      <c r="AE1415" s="335"/>
      <c r="AF1415" s="335"/>
      <c r="AG1415" s="335"/>
      <c r="AH1415" s="335"/>
      <c r="AI1415" s="335"/>
      <c r="AJ1415" s="335"/>
      <c r="AK1415" s="335"/>
      <c r="AL1415" s="335"/>
      <c r="AM1415" s="335"/>
      <c r="AN1415" s="335"/>
      <c r="AO1415" s="335"/>
      <c r="AP1415" s="335"/>
      <c r="AQ1415" s="335"/>
      <c r="AR1415" s="335"/>
      <c r="AS1415" s="335"/>
      <c r="AT1415" s="335"/>
      <c r="AU1415" s="335"/>
      <c r="AV1415" s="335"/>
      <c r="AW1415" s="335"/>
      <c r="AX1415" s="335"/>
      <c r="AY1415" s="335"/>
      <c r="AZ1415" s="335"/>
      <c r="BA1415" s="335"/>
      <c r="BB1415" s="335"/>
      <c r="BC1415" s="335"/>
      <c r="BD1415" s="335"/>
      <c r="BE1415" s="335"/>
      <c r="BF1415" s="335"/>
      <c r="BG1415" s="335"/>
      <c r="BH1415" s="335"/>
      <c r="BI1415" s="335"/>
      <c r="BJ1415" s="335"/>
      <c r="BK1415" s="335"/>
      <c r="BL1415" s="335"/>
      <c r="BM1415" s="335"/>
      <c r="BN1415" s="335"/>
      <c r="BO1415" s="335"/>
      <c r="BP1415" s="335"/>
      <c r="BQ1415" s="335"/>
      <c r="BR1415" s="335"/>
      <c r="BS1415" s="335"/>
      <c r="BT1415" s="335"/>
      <c r="BU1415" s="335"/>
      <c r="BV1415" s="335"/>
      <c r="BW1415" s="335"/>
      <c r="BX1415" s="335"/>
      <c r="BY1415" s="335"/>
      <c r="BZ1415" s="335"/>
      <c r="CA1415" s="335"/>
      <c r="CB1415" s="335"/>
      <c r="CC1415" s="335"/>
      <c r="CD1415" s="335"/>
      <c r="CE1415" s="335"/>
      <c r="CF1415" s="335"/>
      <c r="CG1415" s="335"/>
      <c r="CH1415" s="335"/>
      <c r="CI1415" s="335"/>
      <c r="CJ1415" s="335"/>
      <c r="CK1415" s="335"/>
      <c r="CL1415" s="335"/>
      <c r="CM1415" s="335"/>
      <c r="CN1415" s="335"/>
      <c r="CO1415" s="335"/>
      <c r="CP1415" s="335"/>
      <c r="CQ1415" s="335"/>
      <c r="CR1415" s="335"/>
      <c r="CS1415" s="335"/>
      <c r="CT1415" s="335"/>
      <c r="CU1415" s="335"/>
      <c r="CV1415" s="335"/>
      <c r="CW1415" s="335"/>
      <c r="CX1415" s="335"/>
      <c r="CY1415" s="335"/>
      <c r="CZ1415" s="335"/>
      <c r="DA1415" s="335"/>
      <c r="DB1415" s="335"/>
      <c r="DC1415" s="335"/>
      <c r="DD1415" s="335"/>
      <c r="DE1415" s="335"/>
      <c r="DF1415" s="335"/>
      <c r="DG1415" s="335"/>
      <c r="DH1415" s="335"/>
      <c r="DI1415" s="335"/>
      <c r="DJ1415" s="335"/>
      <c r="DK1415" s="335"/>
      <c r="DL1415" s="335"/>
      <c r="DM1415" s="335"/>
      <c r="DN1415" s="335"/>
      <c r="DO1415" s="335"/>
      <c r="DP1415" s="335"/>
      <c r="DQ1415" s="335"/>
      <c r="DR1415" s="335"/>
      <c r="DS1415" s="335"/>
      <c r="DT1415" s="335"/>
      <c r="DU1415" s="335"/>
      <c r="DV1415" s="335"/>
      <c r="DW1415" s="335"/>
      <c r="DX1415" s="335"/>
      <c r="DY1415" s="335"/>
      <c r="DZ1415" s="335"/>
      <c r="EA1415" s="335"/>
      <c r="EB1415" s="335"/>
      <c r="EC1415" s="335"/>
      <c r="ED1415" s="335"/>
      <c r="EE1415" s="335"/>
      <c r="EF1415" s="335"/>
      <c r="EG1415" s="335"/>
      <c r="EH1415" s="335"/>
      <c r="EI1415" s="335"/>
      <c r="EJ1415" s="335"/>
      <c r="EK1415" s="335"/>
      <c r="EL1415" s="335"/>
      <c r="EM1415" s="335"/>
      <c r="EN1415" s="335"/>
      <c r="EO1415" s="335"/>
      <c r="EP1415" s="335"/>
      <c r="EQ1415" s="335"/>
      <c r="ER1415" s="335"/>
      <c r="ES1415" s="335"/>
      <c r="ET1415" s="335"/>
      <c r="EU1415" s="335"/>
      <c r="EV1415" s="335"/>
      <c r="EW1415" s="335"/>
      <c r="EX1415" s="335"/>
      <c r="EY1415" s="335"/>
      <c r="EZ1415" s="335"/>
      <c r="FA1415" s="335"/>
      <c r="FB1415" s="335"/>
      <c r="FC1415" s="335"/>
      <c r="FD1415" s="335"/>
      <c r="FE1415" s="335"/>
      <c r="FF1415" s="335"/>
      <c r="FG1415" s="335"/>
      <c r="FH1415" s="335"/>
      <c r="FI1415" s="335"/>
      <c r="FJ1415" s="335"/>
      <c r="FK1415" s="335"/>
      <c r="FL1415" s="335"/>
      <c r="FM1415" s="335"/>
      <c r="FN1415" s="335"/>
      <c r="FO1415" s="335"/>
      <c r="FP1415" s="335"/>
      <c r="FQ1415" s="335"/>
      <c r="FR1415" s="335"/>
      <c r="FS1415" s="335"/>
      <c r="FT1415" s="335"/>
      <c r="FU1415" s="335"/>
      <c r="FV1415" s="335"/>
      <c r="FW1415" s="335"/>
      <c r="FX1415" s="335"/>
      <c r="FY1415" s="335"/>
      <c r="FZ1415" s="335"/>
      <c r="GA1415" s="335"/>
      <c r="GB1415" s="335"/>
      <c r="GC1415" s="335"/>
      <c r="GD1415" s="335"/>
      <c r="GE1415" s="335"/>
      <c r="GF1415" s="335"/>
      <c r="GG1415" s="335"/>
      <c r="GH1415" s="335"/>
      <c r="GI1415" s="335"/>
      <c r="GJ1415" s="335"/>
      <c r="GK1415" s="335"/>
      <c r="GL1415" s="335"/>
      <c r="GM1415" s="335"/>
      <c r="GN1415" s="335"/>
      <c r="GO1415" s="335"/>
      <c r="GP1415" s="335"/>
      <c r="GQ1415" s="335"/>
      <c r="GR1415" s="335"/>
      <c r="GS1415" s="335"/>
      <c r="GT1415" s="335"/>
      <c r="GU1415" s="335"/>
      <c r="GV1415" s="335"/>
      <c r="GW1415" s="335"/>
      <c r="GX1415" s="335"/>
      <c r="GY1415" s="335"/>
      <c r="GZ1415" s="335"/>
      <c r="HA1415" s="335"/>
      <c r="HB1415" s="335"/>
      <c r="HC1415" s="335"/>
      <c r="HD1415" s="335"/>
      <c r="HE1415" s="335"/>
      <c r="HF1415" s="335"/>
      <c r="HG1415" s="335"/>
      <c r="HH1415" s="335"/>
      <c r="HI1415" s="335"/>
      <c r="HJ1415" s="335"/>
      <c r="HK1415" s="335"/>
      <c r="HL1415" s="335"/>
      <c r="HM1415" s="335"/>
      <c r="HN1415" s="335"/>
      <c r="HO1415" s="335"/>
      <c r="HP1415" s="335"/>
      <c r="HQ1415" s="335"/>
      <c r="HR1415" s="335"/>
      <c r="HS1415" s="335"/>
      <c r="HT1415" s="335"/>
      <c r="HU1415" s="335"/>
      <c r="HV1415" s="335"/>
      <c r="HW1415" s="335"/>
      <c r="HX1415" s="335"/>
      <c r="HY1415" s="335"/>
      <c r="HZ1415" s="335"/>
      <c r="IA1415" s="335"/>
      <c r="IB1415" s="335"/>
      <c r="IC1415" s="335"/>
      <c r="ID1415" s="335"/>
      <c r="IE1415" s="335"/>
      <c r="IF1415" s="335"/>
      <c r="IG1415" s="335"/>
      <c r="IH1415" s="335"/>
      <c r="II1415" s="335"/>
      <c r="IJ1415" s="335"/>
      <c r="IK1415" s="335"/>
      <c r="IL1415" s="335"/>
      <c r="IM1415" s="335"/>
      <c r="IN1415" s="335"/>
      <c r="IO1415" s="335"/>
      <c r="IP1415" s="335"/>
      <c r="IQ1415" s="335"/>
      <c r="IR1415" s="335"/>
      <c r="IS1415" s="335"/>
      <c r="IT1415" s="335"/>
      <c r="IU1415" s="335"/>
      <c r="IV1415" s="335"/>
    </row>
    <row r="1416" spans="1:256" s="333" customFormat="1" ht="12.75">
      <c r="A1416" s="329"/>
      <c r="B1416" s="330">
        <v>978117</v>
      </c>
      <c r="C1416" s="329" t="s">
        <v>1145</v>
      </c>
      <c r="D1416" s="329" t="s">
        <v>1165</v>
      </c>
      <c r="E1416" s="329"/>
      <c r="F1416" s="331"/>
      <c r="G1416" s="331"/>
      <c r="H1416" s="330">
        <v>1907133</v>
      </c>
      <c r="I1416" s="332">
        <v>1988.0426829268292</v>
      </c>
      <c r="K1416" s="334"/>
      <c r="L1416" s="335"/>
      <c r="M1416" s="43">
        <v>492</v>
      </c>
      <c r="N1416" s="335"/>
      <c r="O1416" s="335"/>
      <c r="P1416" s="335"/>
      <c r="Q1416" s="335"/>
      <c r="R1416" s="335"/>
      <c r="S1416" s="335"/>
      <c r="T1416" s="335"/>
      <c r="U1416" s="335"/>
      <c r="V1416" s="335"/>
      <c r="W1416" s="335"/>
      <c r="X1416" s="335"/>
      <c r="Y1416" s="335"/>
      <c r="Z1416" s="335"/>
      <c r="AA1416" s="335"/>
      <c r="AB1416" s="335"/>
      <c r="AC1416" s="335"/>
      <c r="AD1416" s="335"/>
      <c r="AE1416" s="335"/>
      <c r="AF1416" s="335"/>
      <c r="AG1416" s="335"/>
      <c r="AH1416" s="335"/>
      <c r="AI1416" s="335"/>
      <c r="AJ1416" s="335"/>
      <c r="AK1416" s="335"/>
      <c r="AL1416" s="335"/>
      <c r="AM1416" s="335"/>
      <c r="AN1416" s="335"/>
      <c r="AO1416" s="335"/>
      <c r="AP1416" s="335"/>
      <c r="AQ1416" s="335"/>
      <c r="AR1416" s="335"/>
      <c r="AS1416" s="335"/>
      <c r="AT1416" s="335"/>
      <c r="AU1416" s="335"/>
      <c r="AV1416" s="335"/>
      <c r="AW1416" s="335"/>
      <c r="AX1416" s="335"/>
      <c r="AY1416" s="335"/>
      <c r="AZ1416" s="335"/>
      <c r="BA1416" s="335"/>
      <c r="BB1416" s="335"/>
      <c r="BC1416" s="335"/>
      <c r="BD1416" s="335"/>
      <c r="BE1416" s="335"/>
      <c r="BF1416" s="335"/>
      <c r="BG1416" s="335"/>
      <c r="BH1416" s="335"/>
      <c r="BI1416" s="335"/>
      <c r="BJ1416" s="335"/>
      <c r="BK1416" s="335"/>
      <c r="BL1416" s="335"/>
      <c r="BM1416" s="335"/>
      <c r="BN1416" s="335"/>
      <c r="BO1416" s="335"/>
      <c r="BP1416" s="335"/>
      <c r="BQ1416" s="335"/>
      <c r="BR1416" s="335"/>
      <c r="BS1416" s="335"/>
      <c r="BT1416" s="335"/>
      <c r="BU1416" s="335"/>
      <c r="BV1416" s="335"/>
      <c r="BW1416" s="335"/>
      <c r="BX1416" s="335"/>
      <c r="BY1416" s="335"/>
      <c r="BZ1416" s="335"/>
      <c r="CA1416" s="335"/>
      <c r="CB1416" s="335"/>
      <c r="CC1416" s="335"/>
      <c r="CD1416" s="335"/>
      <c r="CE1416" s="335"/>
      <c r="CF1416" s="335"/>
      <c r="CG1416" s="335"/>
      <c r="CH1416" s="335"/>
      <c r="CI1416" s="335"/>
      <c r="CJ1416" s="335"/>
      <c r="CK1416" s="335"/>
      <c r="CL1416" s="335"/>
      <c r="CM1416" s="335"/>
      <c r="CN1416" s="335"/>
      <c r="CO1416" s="335"/>
      <c r="CP1416" s="335"/>
      <c r="CQ1416" s="335"/>
      <c r="CR1416" s="335"/>
      <c r="CS1416" s="335"/>
      <c r="CT1416" s="335"/>
      <c r="CU1416" s="335"/>
      <c r="CV1416" s="335"/>
      <c r="CW1416" s="335"/>
      <c r="CX1416" s="335"/>
      <c r="CY1416" s="335"/>
      <c r="CZ1416" s="335"/>
      <c r="DA1416" s="335"/>
      <c r="DB1416" s="335"/>
      <c r="DC1416" s="335"/>
      <c r="DD1416" s="335"/>
      <c r="DE1416" s="335"/>
      <c r="DF1416" s="335"/>
      <c r="DG1416" s="335"/>
      <c r="DH1416" s="335"/>
      <c r="DI1416" s="335"/>
      <c r="DJ1416" s="335"/>
      <c r="DK1416" s="335"/>
      <c r="DL1416" s="335"/>
      <c r="DM1416" s="335"/>
      <c r="DN1416" s="335"/>
      <c r="DO1416" s="335"/>
      <c r="DP1416" s="335"/>
      <c r="DQ1416" s="335"/>
      <c r="DR1416" s="335"/>
      <c r="DS1416" s="335"/>
      <c r="DT1416" s="335"/>
      <c r="DU1416" s="335"/>
      <c r="DV1416" s="335"/>
      <c r="DW1416" s="335"/>
      <c r="DX1416" s="335"/>
      <c r="DY1416" s="335"/>
      <c r="DZ1416" s="335"/>
      <c r="EA1416" s="335"/>
      <c r="EB1416" s="335"/>
      <c r="EC1416" s="335"/>
      <c r="ED1416" s="335"/>
      <c r="EE1416" s="335"/>
      <c r="EF1416" s="335"/>
      <c r="EG1416" s="335"/>
      <c r="EH1416" s="335"/>
      <c r="EI1416" s="335"/>
      <c r="EJ1416" s="335"/>
      <c r="EK1416" s="335"/>
      <c r="EL1416" s="335"/>
      <c r="EM1416" s="335"/>
      <c r="EN1416" s="335"/>
      <c r="EO1416" s="335"/>
      <c r="EP1416" s="335"/>
      <c r="EQ1416" s="335"/>
      <c r="ER1416" s="335"/>
      <c r="ES1416" s="335"/>
      <c r="ET1416" s="335"/>
      <c r="EU1416" s="335"/>
      <c r="EV1416" s="335"/>
      <c r="EW1416" s="335"/>
      <c r="EX1416" s="335"/>
      <c r="EY1416" s="335"/>
      <c r="EZ1416" s="335"/>
      <c r="FA1416" s="335"/>
      <c r="FB1416" s="335"/>
      <c r="FC1416" s="335"/>
      <c r="FD1416" s="335"/>
      <c r="FE1416" s="335"/>
      <c r="FF1416" s="335"/>
      <c r="FG1416" s="335"/>
      <c r="FH1416" s="335"/>
      <c r="FI1416" s="335"/>
      <c r="FJ1416" s="335"/>
      <c r="FK1416" s="335"/>
      <c r="FL1416" s="335"/>
      <c r="FM1416" s="335"/>
      <c r="FN1416" s="335"/>
      <c r="FO1416" s="335"/>
      <c r="FP1416" s="335"/>
      <c r="FQ1416" s="335"/>
      <c r="FR1416" s="335"/>
      <c r="FS1416" s="335"/>
      <c r="FT1416" s="335"/>
      <c r="FU1416" s="335"/>
      <c r="FV1416" s="335"/>
      <c r="FW1416" s="335"/>
      <c r="FX1416" s="335"/>
      <c r="FY1416" s="335"/>
      <c r="FZ1416" s="335"/>
      <c r="GA1416" s="335"/>
      <c r="GB1416" s="335"/>
      <c r="GC1416" s="335"/>
      <c r="GD1416" s="335"/>
      <c r="GE1416" s="335"/>
      <c r="GF1416" s="335"/>
      <c r="GG1416" s="335"/>
      <c r="GH1416" s="335"/>
      <c r="GI1416" s="335"/>
      <c r="GJ1416" s="335"/>
      <c r="GK1416" s="335"/>
      <c r="GL1416" s="335"/>
      <c r="GM1416" s="335"/>
      <c r="GN1416" s="335"/>
      <c r="GO1416" s="335"/>
      <c r="GP1416" s="335"/>
      <c r="GQ1416" s="335"/>
      <c r="GR1416" s="335"/>
      <c r="GS1416" s="335"/>
      <c r="GT1416" s="335"/>
      <c r="GU1416" s="335"/>
      <c r="GV1416" s="335"/>
      <c r="GW1416" s="335"/>
      <c r="GX1416" s="335"/>
      <c r="GY1416" s="335"/>
      <c r="GZ1416" s="335"/>
      <c r="HA1416" s="335"/>
      <c r="HB1416" s="335"/>
      <c r="HC1416" s="335"/>
      <c r="HD1416" s="335"/>
      <c r="HE1416" s="335"/>
      <c r="HF1416" s="335"/>
      <c r="HG1416" s="335"/>
      <c r="HH1416" s="335"/>
      <c r="HI1416" s="335"/>
      <c r="HJ1416" s="335"/>
      <c r="HK1416" s="335"/>
      <c r="HL1416" s="335"/>
      <c r="HM1416" s="335"/>
      <c r="HN1416" s="335"/>
      <c r="HO1416" s="335"/>
      <c r="HP1416" s="335"/>
      <c r="HQ1416" s="335"/>
      <c r="HR1416" s="335"/>
      <c r="HS1416" s="335"/>
      <c r="HT1416" s="335"/>
      <c r="HU1416" s="335"/>
      <c r="HV1416" s="335"/>
      <c r="HW1416" s="335"/>
      <c r="HX1416" s="335"/>
      <c r="HY1416" s="335"/>
      <c r="HZ1416" s="335"/>
      <c r="IA1416" s="335"/>
      <c r="IB1416" s="335"/>
      <c r="IC1416" s="335"/>
      <c r="ID1416" s="335"/>
      <c r="IE1416" s="335"/>
      <c r="IF1416" s="335"/>
      <c r="IG1416" s="335"/>
      <c r="IH1416" s="335"/>
      <c r="II1416" s="335"/>
      <c r="IJ1416" s="335"/>
      <c r="IK1416" s="335"/>
      <c r="IL1416" s="335"/>
      <c r="IM1416" s="335"/>
      <c r="IN1416" s="335"/>
      <c r="IO1416" s="335"/>
      <c r="IP1416" s="335"/>
      <c r="IQ1416" s="335"/>
      <c r="IR1416" s="335"/>
      <c r="IS1416" s="335"/>
      <c r="IT1416" s="335"/>
      <c r="IU1416" s="335"/>
      <c r="IV1416" s="335"/>
    </row>
    <row r="1417" spans="1:13" s="304" customFormat="1" ht="12.75">
      <c r="A1417" s="336"/>
      <c r="B1417" s="337">
        <v>-2910463</v>
      </c>
      <c r="C1417" s="336" t="s">
        <v>1145</v>
      </c>
      <c r="D1417" s="336" t="s">
        <v>1166</v>
      </c>
      <c r="E1417" s="336"/>
      <c r="F1417" s="338"/>
      <c r="G1417" s="339"/>
      <c r="H1417" s="337">
        <v>3913793</v>
      </c>
      <c r="I1417" s="340">
        <v>-5939.720408163265</v>
      </c>
      <c r="M1417" s="98">
        <v>490</v>
      </c>
    </row>
    <row r="1418" spans="6:13" ht="12.75">
      <c r="F1418" s="72"/>
      <c r="I1418" s="307"/>
      <c r="M1418" s="2"/>
    </row>
    <row r="1419" spans="6:13" ht="12.75">
      <c r="F1419" s="72"/>
      <c r="I1419" s="307"/>
      <c r="M1419" s="2"/>
    </row>
    <row r="1420" spans="6:13" ht="12.75">
      <c r="F1420" s="72"/>
      <c r="I1420" s="307"/>
      <c r="M1420" s="2"/>
    </row>
    <row r="1421" spans="1:13" s="347" customFormat="1" ht="12.75">
      <c r="A1421" s="341"/>
      <c r="B1421" s="342">
        <v>-73994745.86</v>
      </c>
      <c r="C1421" s="341" t="s">
        <v>1136</v>
      </c>
      <c r="D1421" s="341" t="s">
        <v>1146</v>
      </c>
      <c r="E1421" s="341"/>
      <c r="F1421" s="343"/>
      <c r="G1421" s="344"/>
      <c r="H1421" s="345">
        <v>73994745.86</v>
      </c>
      <c r="I1421" s="346">
        <v>-147989.49172</v>
      </c>
      <c r="M1421" s="2">
        <v>500</v>
      </c>
    </row>
    <row r="1422" spans="2:13" ht="12.75">
      <c r="B1422" s="342">
        <v>3332212.5</v>
      </c>
      <c r="C1422" s="341" t="s">
        <v>1136</v>
      </c>
      <c r="D1422" s="341" t="s">
        <v>1142</v>
      </c>
      <c r="F1422" s="72"/>
      <c r="H1422" s="345">
        <v>70662533.36</v>
      </c>
      <c r="I1422" s="346">
        <v>6800.433673469388</v>
      </c>
      <c r="M1422" s="2">
        <v>490</v>
      </c>
    </row>
    <row r="1423" spans="2:13" ht="12.75">
      <c r="B1423" s="342">
        <v>8918578</v>
      </c>
      <c r="C1423" s="341" t="s">
        <v>1136</v>
      </c>
      <c r="D1423" s="341" t="s">
        <v>1165</v>
      </c>
      <c r="F1423" s="72"/>
      <c r="H1423" s="345">
        <v>61743955.36</v>
      </c>
      <c r="I1423" s="346">
        <v>18127.191056910568</v>
      </c>
      <c r="M1423" s="2">
        <v>492</v>
      </c>
    </row>
    <row r="1424" spans="1:13" s="352" customFormat="1" ht="12.75">
      <c r="A1424" s="348"/>
      <c r="B1424" s="349">
        <v>-61743955.36</v>
      </c>
      <c r="C1424" s="348" t="s">
        <v>1136</v>
      </c>
      <c r="D1424" s="348" t="s">
        <v>1167</v>
      </c>
      <c r="E1424" s="348"/>
      <c r="F1424" s="350"/>
      <c r="G1424" s="351"/>
      <c r="H1424" s="349">
        <v>0</v>
      </c>
      <c r="I1424" s="469">
        <v>-126008.0721632653</v>
      </c>
      <c r="M1424" s="98">
        <v>490</v>
      </c>
    </row>
    <row r="1425" spans="6:13" ht="12.75">
      <c r="F1425" s="49"/>
      <c r="I1425" s="307"/>
      <c r="M1425" s="2"/>
    </row>
    <row r="1426" spans="9:13" ht="12.75" hidden="1">
      <c r="I1426" s="307"/>
      <c r="M1426" s="2"/>
    </row>
    <row r="1427" spans="9:13" ht="12.75" hidden="1">
      <c r="I1427" s="307"/>
      <c r="M1427" s="2"/>
    </row>
    <row r="1428" spans="9:13" ht="12.75" hidden="1">
      <c r="I1428" s="307"/>
      <c r="M1428" s="2"/>
    </row>
    <row r="1429" spans="9:13" ht="12.75" hidden="1">
      <c r="I1429" s="307"/>
      <c r="M1429" s="2"/>
    </row>
    <row r="1430" spans="9:13" ht="12.75" hidden="1">
      <c r="I1430" s="307"/>
      <c r="M1430" s="2"/>
    </row>
    <row r="1431" spans="9:13" ht="12.75" hidden="1">
      <c r="I1431" s="307"/>
      <c r="M1431" s="2"/>
    </row>
    <row r="1432" spans="9:13" ht="12.75" hidden="1">
      <c r="I1432" s="307"/>
      <c r="M1432" s="2"/>
    </row>
    <row r="1433" spans="9:13" ht="12.75" hidden="1">
      <c r="I1433" s="307"/>
      <c r="M1433" s="2"/>
    </row>
    <row r="1434" spans="9:13" ht="12.75" hidden="1">
      <c r="I1434" s="307"/>
      <c r="M1434" s="2"/>
    </row>
    <row r="1435" spans="9:13" ht="12.75" hidden="1">
      <c r="I1435" s="307"/>
      <c r="M1435" s="2"/>
    </row>
    <row r="1436" spans="9:13" ht="12.75" hidden="1">
      <c r="I1436" s="307"/>
      <c r="M1436" s="2"/>
    </row>
    <row r="1437" spans="9:13" ht="12.75" hidden="1">
      <c r="I1437" s="307"/>
      <c r="M1437" s="2"/>
    </row>
    <row r="1438" spans="9:13" ht="12.75" hidden="1">
      <c r="I1438" s="307"/>
      <c r="M1438" s="2"/>
    </row>
    <row r="1439" spans="9:13" ht="12.75" hidden="1">
      <c r="I1439" s="307"/>
      <c r="M1439" s="2"/>
    </row>
    <row r="1440" spans="9:13" ht="12.75" hidden="1">
      <c r="I1440" s="307"/>
      <c r="M1440" s="2"/>
    </row>
    <row r="1441" spans="9:13" ht="12.75" hidden="1">
      <c r="I1441" s="307"/>
      <c r="M1441" s="2"/>
    </row>
    <row r="1442" spans="9:13" ht="12.75" hidden="1">
      <c r="I1442" s="307"/>
      <c r="M1442" s="2"/>
    </row>
    <row r="1443" spans="9:13" ht="12.75">
      <c r="I1443" s="307"/>
      <c r="M1443" s="2"/>
    </row>
    <row r="1444" spans="1:13" s="359" customFormat="1" ht="12.75">
      <c r="A1444" s="353"/>
      <c r="B1444" s="354"/>
      <c r="C1444" s="355"/>
      <c r="D1444" s="353"/>
      <c r="E1444" s="353"/>
      <c r="F1444" s="356"/>
      <c r="G1444" s="356"/>
      <c r="H1444" s="357"/>
      <c r="I1444" s="358"/>
      <c r="K1444" s="360"/>
      <c r="M1444" s="2"/>
    </row>
    <row r="1445" spans="1:13" s="365" customFormat="1" ht="12.75">
      <c r="A1445" s="361"/>
      <c r="B1445" s="362">
        <v>-4092741</v>
      </c>
      <c r="C1445" s="361" t="s">
        <v>1134</v>
      </c>
      <c r="D1445" s="361" t="s">
        <v>1146</v>
      </c>
      <c r="E1445" s="361"/>
      <c r="F1445" s="363"/>
      <c r="G1445" s="363"/>
      <c r="H1445" s="362">
        <v>4092741</v>
      </c>
      <c r="I1445" s="364">
        <v>-8185.482</v>
      </c>
      <c r="M1445" s="2">
        <v>500</v>
      </c>
    </row>
    <row r="1446" spans="1:13" s="365" customFormat="1" ht="12.75">
      <c r="A1446" s="361"/>
      <c r="B1446" s="362">
        <v>0</v>
      </c>
      <c r="C1446" s="361" t="s">
        <v>1134</v>
      </c>
      <c r="D1446" s="361" t="s">
        <v>1142</v>
      </c>
      <c r="E1446" s="361"/>
      <c r="F1446" s="363"/>
      <c r="G1446" s="363"/>
      <c r="H1446" s="362">
        <v>0</v>
      </c>
      <c r="I1446" s="364">
        <v>0</v>
      </c>
      <c r="M1446" s="2">
        <v>490</v>
      </c>
    </row>
    <row r="1447" spans="1:13" s="365" customFormat="1" ht="12.75">
      <c r="A1447" s="361"/>
      <c r="B1447" s="362"/>
      <c r="C1447" s="361" t="s">
        <v>1134</v>
      </c>
      <c r="D1447" s="361" t="s">
        <v>1201</v>
      </c>
      <c r="E1447" s="361"/>
      <c r="F1447" s="363"/>
      <c r="G1447" s="363"/>
      <c r="H1447" s="362">
        <v>0</v>
      </c>
      <c r="I1447" s="364">
        <v>0</v>
      </c>
      <c r="M1447" s="2">
        <v>492</v>
      </c>
    </row>
    <row r="1448" spans="1:13" s="371" customFormat="1" ht="12.75">
      <c r="A1448" s="366"/>
      <c r="B1448" s="367">
        <v>-4092741</v>
      </c>
      <c r="C1448" s="366" t="s">
        <v>1134</v>
      </c>
      <c r="D1448" s="366" t="s">
        <v>1168</v>
      </c>
      <c r="E1448" s="366"/>
      <c r="F1448" s="368"/>
      <c r="G1448" s="369"/>
      <c r="H1448" s="367">
        <v>0</v>
      </c>
      <c r="I1448" s="370">
        <v>-8352.532653061224</v>
      </c>
      <c r="M1448" s="98">
        <v>490</v>
      </c>
    </row>
    <row r="1449" spans="6:13" ht="12.75">
      <c r="F1449" s="49"/>
      <c r="I1449" s="307"/>
      <c r="M1449" s="2"/>
    </row>
    <row r="1450" spans="9:13" ht="12.75" hidden="1">
      <c r="I1450" s="307"/>
      <c r="M1450" s="2"/>
    </row>
    <row r="1451" spans="9:13" ht="12.75" hidden="1">
      <c r="I1451" s="307"/>
      <c r="M1451" s="2"/>
    </row>
    <row r="1452" spans="9:13" ht="12.75" hidden="1">
      <c r="I1452" s="307"/>
      <c r="M1452" s="2"/>
    </row>
    <row r="1453" spans="9:13" ht="12.75" hidden="1">
      <c r="I1453" s="307"/>
      <c r="M1453" s="2"/>
    </row>
    <row r="1454" spans="9:13" ht="12.75" hidden="1">
      <c r="I1454" s="307"/>
      <c r="M1454" s="2"/>
    </row>
    <row r="1455" spans="9:13" ht="12.75" hidden="1">
      <c r="I1455" s="307"/>
      <c r="M1455" s="2"/>
    </row>
    <row r="1456" spans="9:13" ht="12.75" hidden="1">
      <c r="I1456" s="307"/>
      <c r="M1456" s="2"/>
    </row>
    <row r="1457" spans="9:13" ht="12.75" hidden="1">
      <c r="I1457" s="307"/>
      <c r="M1457" s="2"/>
    </row>
    <row r="1458" spans="9:13" ht="12.75" hidden="1">
      <c r="I1458" s="307"/>
      <c r="M1458" s="2"/>
    </row>
    <row r="1459" spans="9:13" ht="12.75" hidden="1">
      <c r="I1459" s="307"/>
      <c r="M1459" s="2"/>
    </row>
    <row r="1460" spans="9:13" ht="12.75" hidden="1">
      <c r="I1460" s="307"/>
      <c r="M1460" s="2"/>
    </row>
    <row r="1461" spans="9:13" ht="12.75" hidden="1">
      <c r="I1461" s="307"/>
      <c r="M1461" s="2"/>
    </row>
    <row r="1462" spans="9:13" ht="12.75" hidden="1">
      <c r="I1462" s="307"/>
      <c r="M1462" s="2"/>
    </row>
    <row r="1463" spans="9:13" ht="12.75" hidden="1">
      <c r="I1463" s="307"/>
      <c r="M1463" s="2"/>
    </row>
    <row r="1464" spans="9:13" ht="12.75" hidden="1">
      <c r="I1464" s="307"/>
      <c r="M1464" s="2"/>
    </row>
    <row r="1465" spans="9:13" ht="12.75" hidden="1">
      <c r="I1465" s="307"/>
      <c r="M1465" s="2"/>
    </row>
    <row r="1466" spans="9:13" ht="12.75" hidden="1">
      <c r="I1466" s="307"/>
      <c r="M1466" s="2"/>
    </row>
    <row r="1467" spans="9:13" ht="12.75">
      <c r="I1467" s="307"/>
      <c r="M1467" s="2"/>
    </row>
    <row r="1468" spans="1:13" s="359" customFormat="1" ht="12.75">
      <c r="A1468" s="353"/>
      <c r="B1468" s="354"/>
      <c r="C1468" s="355"/>
      <c r="D1468" s="353"/>
      <c r="E1468" s="353"/>
      <c r="F1468" s="356"/>
      <c r="G1468" s="356"/>
      <c r="H1468" s="357"/>
      <c r="I1468" s="358"/>
      <c r="K1468" s="360"/>
      <c r="M1468" s="2"/>
    </row>
    <row r="1469" spans="1:13" s="376" customFormat="1" ht="12.75">
      <c r="A1469" s="372"/>
      <c r="B1469" s="373">
        <v>-2620171.5</v>
      </c>
      <c r="C1469" s="372" t="s">
        <v>1133</v>
      </c>
      <c r="D1469" s="372" t="s">
        <v>1146</v>
      </c>
      <c r="E1469" s="372"/>
      <c r="F1469" s="374"/>
      <c r="G1469" s="374"/>
      <c r="H1469" s="373">
        <v>2620171.5</v>
      </c>
      <c r="I1469" s="375">
        <v>-5240.343</v>
      </c>
      <c r="M1469" s="2">
        <v>500</v>
      </c>
    </row>
    <row r="1470" spans="1:13" s="376" customFormat="1" ht="12.75">
      <c r="A1470" s="372"/>
      <c r="B1470" s="373">
        <v>1797912.5</v>
      </c>
      <c r="C1470" s="372" t="s">
        <v>1133</v>
      </c>
      <c r="D1470" s="372" t="s">
        <v>1142</v>
      </c>
      <c r="E1470" s="372"/>
      <c r="F1470" s="374"/>
      <c r="G1470" s="374"/>
      <c r="H1470" s="373">
        <v>822259</v>
      </c>
      <c r="I1470" s="375">
        <v>3669.2091836734694</v>
      </c>
      <c r="M1470" s="2">
        <v>490</v>
      </c>
    </row>
    <row r="1471" spans="1:13" s="376" customFormat="1" ht="12.75">
      <c r="A1471" s="372"/>
      <c r="B1471" s="373">
        <v>331500</v>
      </c>
      <c r="C1471" s="372" t="s">
        <v>1133</v>
      </c>
      <c r="D1471" s="372" t="s">
        <v>1165</v>
      </c>
      <c r="E1471" s="372"/>
      <c r="F1471" s="374"/>
      <c r="G1471" s="374"/>
      <c r="H1471" s="373">
        <v>490759</v>
      </c>
      <c r="I1471" s="375">
        <v>673.780487804878</v>
      </c>
      <c r="M1471" s="2">
        <v>492</v>
      </c>
    </row>
    <row r="1472" spans="1:13" s="382" customFormat="1" ht="12.75">
      <c r="A1472" s="377"/>
      <c r="B1472" s="378">
        <v>-490759</v>
      </c>
      <c r="C1472" s="377" t="s">
        <v>1133</v>
      </c>
      <c r="D1472" s="377" t="s">
        <v>1166</v>
      </c>
      <c r="E1472" s="377"/>
      <c r="F1472" s="379"/>
      <c r="G1472" s="380"/>
      <c r="H1472" s="378">
        <v>0</v>
      </c>
      <c r="I1472" s="381">
        <v>-1001.5489795918368</v>
      </c>
      <c r="M1472" s="98">
        <v>490</v>
      </c>
    </row>
    <row r="1473" spans="6:13" ht="12.75">
      <c r="F1473" s="49"/>
      <c r="I1473" s="307"/>
      <c r="M1473" s="2"/>
    </row>
    <row r="1474" spans="6:13" ht="12.75">
      <c r="F1474" s="49"/>
      <c r="I1474" s="307"/>
      <c r="M1474" s="2"/>
    </row>
    <row r="1475" spans="9:13" ht="12.75">
      <c r="I1475" s="26"/>
      <c r="M1475" s="2"/>
    </row>
    <row r="1476" spans="1:13" s="387" customFormat="1" ht="12.75">
      <c r="A1476" s="383"/>
      <c r="B1476" s="384">
        <v>-3369262</v>
      </c>
      <c r="C1476" s="383" t="s">
        <v>1135</v>
      </c>
      <c r="D1476" s="383" t="s">
        <v>1146</v>
      </c>
      <c r="E1476" s="383"/>
      <c r="F1476" s="385"/>
      <c r="G1476" s="385"/>
      <c r="H1476" s="384">
        <v>3369262</v>
      </c>
      <c r="I1476" s="386">
        <v>-6738.524</v>
      </c>
      <c r="M1476" s="2">
        <v>500</v>
      </c>
    </row>
    <row r="1477" spans="1:13" s="387" customFormat="1" ht="12.75">
      <c r="A1477" s="383"/>
      <c r="B1477" s="384">
        <v>-8199463</v>
      </c>
      <c r="C1477" s="383" t="s">
        <v>1135</v>
      </c>
      <c r="D1477" s="383" t="s">
        <v>1147</v>
      </c>
      <c r="E1477" s="383"/>
      <c r="F1477" s="385"/>
      <c r="G1477" s="385"/>
      <c r="H1477" s="384">
        <v>8199463</v>
      </c>
      <c r="I1477" s="386">
        <v>-16733.597959183673</v>
      </c>
      <c r="M1477" s="2">
        <v>490</v>
      </c>
    </row>
    <row r="1478" spans="1:13" s="387" customFormat="1" ht="12.75">
      <c r="A1478" s="383"/>
      <c r="B1478" s="384">
        <v>0</v>
      </c>
      <c r="C1478" s="383" t="s">
        <v>1135</v>
      </c>
      <c r="D1478" s="383" t="s">
        <v>1142</v>
      </c>
      <c r="E1478" s="383"/>
      <c r="F1478" s="385"/>
      <c r="G1478" s="385"/>
      <c r="H1478" s="384">
        <v>0</v>
      </c>
      <c r="I1478" s="386">
        <v>0</v>
      </c>
      <c r="M1478" s="2">
        <v>490</v>
      </c>
    </row>
    <row r="1479" spans="1:13" s="387" customFormat="1" ht="12.75">
      <c r="A1479" s="383"/>
      <c r="B1479" s="384">
        <v>1202013</v>
      </c>
      <c r="C1479" s="383" t="s">
        <v>1135</v>
      </c>
      <c r="D1479" s="383" t="s">
        <v>1165</v>
      </c>
      <c r="E1479" s="383"/>
      <c r="F1479" s="385"/>
      <c r="G1479" s="385"/>
      <c r="H1479" s="384"/>
      <c r="I1479" s="386"/>
      <c r="M1479" s="43">
        <v>492</v>
      </c>
    </row>
    <row r="1480" spans="1:13" s="387" customFormat="1" ht="12.75">
      <c r="A1480" s="388"/>
      <c r="B1480" s="389">
        <v>-10366712</v>
      </c>
      <c r="C1480" s="388" t="s">
        <v>1135</v>
      </c>
      <c r="D1480" s="388" t="s">
        <v>1166</v>
      </c>
      <c r="E1480" s="388"/>
      <c r="F1480" s="390"/>
      <c r="G1480" s="391"/>
      <c r="H1480" s="389">
        <v>0</v>
      </c>
      <c r="I1480" s="392">
        <v>-21156.555102040817</v>
      </c>
      <c r="J1480" s="393"/>
      <c r="K1480" s="393"/>
      <c r="L1480" s="393"/>
      <c r="M1480" s="98">
        <v>490</v>
      </c>
    </row>
    <row r="1481" spans="1:13" s="399" customFormat="1" ht="12.75">
      <c r="A1481" s="394"/>
      <c r="B1481" s="395"/>
      <c r="C1481" s="394"/>
      <c r="D1481" s="394"/>
      <c r="E1481" s="394"/>
      <c r="F1481" s="396"/>
      <c r="G1481" s="397"/>
      <c r="H1481" s="395"/>
      <c r="I1481" s="398"/>
      <c r="M1481" s="2"/>
    </row>
    <row r="1482" spans="1:13" s="399" customFormat="1" ht="12.75">
      <c r="A1482" s="394"/>
      <c r="B1482" s="395"/>
      <c r="C1482" s="394"/>
      <c r="D1482" s="394"/>
      <c r="E1482" s="394"/>
      <c r="F1482" s="396"/>
      <c r="G1482" s="397"/>
      <c r="H1482" s="395"/>
      <c r="I1482" s="398"/>
      <c r="M1482" s="2"/>
    </row>
    <row r="1483" spans="9:13" ht="12.75">
      <c r="I1483" s="307"/>
      <c r="M1483" s="2"/>
    </row>
    <row r="1484" spans="1:13" s="406" customFormat="1" ht="12.75">
      <c r="A1484" s="400"/>
      <c r="B1484" s="401"/>
      <c r="C1484" s="400"/>
      <c r="D1484" s="400" t="s">
        <v>1143</v>
      </c>
      <c r="E1484" s="400"/>
      <c r="F1484" s="402"/>
      <c r="G1484" s="403"/>
      <c r="H1484" s="404"/>
      <c r="I1484" s="405"/>
      <c r="M1484" s="407"/>
    </row>
    <row r="1485" spans="1:13" s="406" customFormat="1" ht="12.75">
      <c r="A1485" s="400" t="s">
        <v>1148</v>
      </c>
      <c r="B1485" s="404"/>
      <c r="C1485" s="408"/>
      <c r="D1485" s="400"/>
      <c r="E1485" s="400"/>
      <c r="F1485" s="403"/>
      <c r="G1485" s="403"/>
      <c r="H1485" s="404"/>
      <c r="I1485" s="409"/>
      <c r="K1485" s="410"/>
      <c r="M1485" s="407"/>
    </row>
    <row r="1486" spans="1:11" s="406" customFormat="1" ht="12.75">
      <c r="A1486" s="400"/>
      <c r="B1486" s="404"/>
      <c r="C1486" s="400"/>
      <c r="D1486" s="400"/>
      <c r="E1486" s="400" t="s">
        <v>1149</v>
      </c>
      <c r="F1486" s="403"/>
      <c r="G1486" s="403"/>
      <c r="H1486" s="404"/>
      <c r="I1486" s="409"/>
      <c r="K1486" s="410"/>
    </row>
    <row r="1487" spans="1:13" s="406" customFormat="1" ht="12.75">
      <c r="A1487" s="400"/>
      <c r="B1487" s="411">
        <v>-6821780</v>
      </c>
      <c r="C1487" s="404" t="s">
        <v>1150</v>
      </c>
      <c r="D1487" s="400"/>
      <c r="E1487" s="400" t="s">
        <v>1151</v>
      </c>
      <c r="F1487" s="403"/>
      <c r="G1487" s="403"/>
      <c r="H1487" s="404">
        <v>6821780</v>
      </c>
      <c r="I1487" s="412">
        <v>14000</v>
      </c>
      <c r="K1487" s="413"/>
      <c r="M1487" s="414">
        <v>487.27</v>
      </c>
    </row>
    <row r="1488" spans="1:13" s="406" customFormat="1" ht="12.75">
      <c r="A1488" s="400"/>
      <c r="B1488" s="404">
        <v>37287</v>
      </c>
      <c r="C1488" s="400" t="s">
        <v>1152</v>
      </c>
      <c r="D1488" s="400"/>
      <c r="E1488" s="400"/>
      <c r="F1488" s="403"/>
      <c r="G1488" s="403" t="s">
        <v>1153</v>
      </c>
      <c r="H1488" s="404">
        <v>6784493</v>
      </c>
      <c r="I1488" s="412">
        <v>76.52225665442158</v>
      </c>
      <c r="K1488" s="413"/>
      <c r="M1488" s="415">
        <v>487.27</v>
      </c>
    </row>
    <row r="1489" spans="1:13" s="406" customFormat="1" ht="12.75">
      <c r="A1489" s="400"/>
      <c r="B1489" s="411">
        <v>-6784493</v>
      </c>
      <c r="C1489" s="408" t="s">
        <v>1154</v>
      </c>
      <c r="D1489" s="400"/>
      <c r="E1489" s="400"/>
      <c r="F1489" s="403"/>
      <c r="G1489" s="403" t="s">
        <v>1153</v>
      </c>
      <c r="H1489" s="404">
        <v>0</v>
      </c>
      <c r="I1489" s="412">
        <v>-13923.477743345578</v>
      </c>
      <c r="K1489" s="410"/>
      <c r="M1489" s="414">
        <v>487.27</v>
      </c>
    </row>
    <row r="1490" spans="1:13" s="421" customFormat="1" ht="12.75">
      <c r="A1490" s="416"/>
      <c r="B1490" s="417"/>
      <c r="C1490" s="418"/>
      <c r="D1490" s="416"/>
      <c r="E1490" s="416"/>
      <c r="F1490" s="419"/>
      <c r="G1490" s="419"/>
      <c r="H1490" s="342"/>
      <c r="I1490" s="420"/>
      <c r="K1490" s="422"/>
      <c r="M1490" s="423"/>
    </row>
    <row r="1491" spans="9:13" ht="12.75">
      <c r="I1491" s="26"/>
      <c r="M1491" s="2">
        <v>500</v>
      </c>
    </row>
    <row r="1492" spans="9:13" ht="12.75">
      <c r="I1492" s="26"/>
      <c r="M1492" s="2">
        <v>500</v>
      </c>
    </row>
    <row r="1493" spans="1:13" s="430" customFormat="1" ht="12.75">
      <c r="A1493" s="424"/>
      <c r="B1493" s="425"/>
      <c r="C1493" s="424"/>
      <c r="D1493" s="424" t="s">
        <v>1228</v>
      </c>
      <c r="E1493" s="424"/>
      <c r="F1493" s="426"/>
      <c r="G1493" s="427"/>
      <c r="H1493" s="428"/>
      <c r="I1493" s="429"/>
      <c r="M1493" s="431"/>
    </row>
    <row r="1494" spans="1:13" s="430" customFormat="1" ht="12.75">
      <c r="A1494" s="424" t="s">
        <v>1148</v>
      </c>
      <c r="B1494" s="428"/>
      <c r="C1494" s="432"/>
      <c r="D1494" s="424"/>
      <c r="E1494" s="424"/>
      <c r="F1494" s="427"/>
      <c r="G1494" s="427"/>
      <c r="H1494" s="428"/>
      <c r="I1494" s="433"/>
      <c r="K1494" s="434"/>
      <c r="M1494" s="431"/>
    </row>
    <row r="1495" spans="1:11" s="430" customFormat="1" ht="12.75">
      <c r="A1495" s="424"/>
      <c r="B1495" s="428"/>
      <c r="C1495" s="424"/>
      <c r="D1495" s="424"/>
      <c r="E1495" s="424" t="s">
        <v>1149</v>
      </c>
      <c r="F1495" s="427"/>
      <c r="G1495" s="427"/>
      <c r="H1495" s="428"/>
      <c r="I1495" s="433"/>
      <c r="K1495" s="434"/>
    </row>
    <row r="1496" spans="1:13" s="430" customFormat="1" ht="12.75">
      <c r="A1496" s="424"/>
      <c r="B1496" s="435">
        <v>-9702200</v>
      </c>
      <c r="C1496" s="428" t="s">
        <v>1150</v>
      </c>
      <c r="D1496" s="424"/>
      <c r="E1496" s="424" t="s">
        <v>1155</v>
      </c>
      <c r="F1496" s="427"/>
      <c r="G1496" s="427"/>
      <c r="H1496" s="428">
        <v>9702200</v>
      </c>
      <c r="I1496" s="436">
        <v>20000</v>
      </c>
      <c r="K1496" s="437"/>
      <c r="M1496" s="438">
        <v>485.11</v>
      </c>
    </row>
    <row r="1497" spans="1:13" s="430" customFormat="1" ht="12.75">
      <c r="A1497" s="424"/>
      <c r="B1497" s="428">
        <v>58205</v>
      </c>
      <c r="C1497" s="424" t="s">
        <v>1152</v>
      </c>
      <c r="D1497" s="424"/>
      <c r="E1497" s="424"/>
      <c r="F1497" s="427"/>
      <c r="G1497" s="427" t="s">
        <v>1156</v>
      </c>
      <c r="H1497" s="428">
        <v>9643995</v>
      </c>
      <c r="I1497" s="436">
        <v>119.98309661726206</v>
      </c>
      <c r="K1497" s="437"/>
      <c r="M1497" s="438">
        <v>485.11</v>
      </c>
    </row>
    <row r="1498" spans="1:13" s="430" customFormat="1" ht="12.75">
      <c r="A1498" s="424"/>
      <c r="B1498" s="435">
        <v>-9643995</v>
      </c>
      <c r="C1498" s="432" t="s">
        <v>1154</v>
      </c>
      <c r="D1498" s="424"/>
      <c r="E1498" s="424"/>
      <c r="F1498" s="427"/>
      <c r="G1498" s="427" t="s">
        <v>1156</v>
      </c>
      <c r="H1498" s="428">
        <v>0</v>
      </c>
      <c r="I1498" s="436">
        <v>-19880.016903382737</v>
      </c>
      <c r="K1498" s="434"/>
      <c r="M1498" s="438">
        <v>485.11</v>
      </c>
    </row>
    <row r="1499" spans="8:13" ht="12.75">
      <c r="H1499" s="6">
        <v>0</v>
      </c>
      <c r="I1499" s="26">
        <v>0</v>
      </c>
      <c r="M1499" s="2">
        <v>500</v>
      </c>
    </row>
    <row r="1500" spans="8:13" ht="12.75">
      <c r="H1500" s="6">
        <v>0</v>
      </c>
      <c r="I1500" s="26">
        <v>0</v>
      </c>
      <c r="M1500" s="2">
        <v>500</v>
      </c>
    </row>
    <row r="1501" spans="8:13" ht="12.75">
      <c r="H1501" s="6">
        <v>0</v>
      </c>
      <c r="I1501" s="26">
        <v>0</v>
      </c>
      <c r="M1501" s="2">
        <v>500</v>
      </c>
    </row>
    <row r="1502" spans="1:13" s="445" customFormat="1" ht="12.75">
      <c r="A1502" s="439"/>
      <c r="B1502" s="440"/>
      <c r="C1502" s="439"/>
      <c r="D1502" s="439" t="s">
        <v>1135</v>
      </c>
      <c r="E1502" s="439"/>
      <c r="F1502" s="441"/>
      <c r="G1502" s="442"/>
      <c r="H1502" s="443"/>
      <c r="I1502" s="444"/>
      <c r="M1502" s="446"/>
    </row>
    <row r="1503" spans="1:13" s="445" customFormat="1" ht="12.75">
      <c r="A1503" s="439" t="s">
        <v>1148</v>
      </c>
      <c r="B1503" s="443"/>
      <c r="C1503" s="447"/>
      <c r="D1503" s="439"/>
      <c r="E1503" s="439"/>
      <c r="F1503" s="442"/>
      <c r="G1503" s="442"/>
      <c r="H1503" s="443"/>
      <c r="I1503" s="448"/>
      <c r="K1503" s="449"/>
      <c r="M1503" s="446"/>
    </row>
    <row r="1504" spans="1:11" s="445" customFormat="1" ht="12.75">
      <c r="A1504" s="439"/>
      <c r="B1504" s="443"/>
      <c r="C1504" s="439"/>
      <c r="D1504" s="439"/>
      <c r="E1504" s="439" t="s">
        <v>1157</v>
      </c>
      <c r="F1504" s="442"/>
      <c r="G1504" s="442"/>
      <c r="H1504" s="443"/>
      <c r="I1504" s="448"/>
      <c r="K1504" s="449"/>
    </row>
    <row r="1505" spans="1:13" s="445" customFormat="1" ht="12.75">
      <c r="A1505" s="439"/>
      <c r="B1505" s="450">
        <v>-8199463</v>
      </c>
      <c r="C1505" s="443" t="s">
        <v>1150</v>
      </c>
      <c r="D1505" s="439"/>
      <c r="E1505" s="439" t="s">
        <v>1158</v>
      </c>
      <c r="F1505" s="442"/>
      <c r="G1505" s="442"/>
      <c r="H1505" s="443">
        <v>8199463</v>
      </c>
      <c r="I1505" s="451">
        <v>12500</v>
      </c>
      <c r="K1505" s="452"/>
      <c r="M1505" s="453">
        <v>655.95704</v>
      </c>
    </row>
    <row r="1506" spans="1:13" s="445" customFormat="1" ht="12.75">
      <c r="A1506" s="439"/>
      <c r="B1506" s="443">
        <v>0</v>
      </c>
      <c r="C1506" s="439" t="s">
        <v>1152</v>
      </c>
      <c r="D1506" s="439"/>
      <c r="E1506" s="439"/>
      <c r="F1506" s="442"/>
      <c r="G1506" s="442" t="s">
        <v>1159</v>
      </c>
      <c r="H1506" s="443">
        <v>8199463</v>
      </c>
      <c r="I1506" s="451">
        <v>0</v>
      </c>
      <c r="K1506" s="452"/>
      <c r="M1506" s="453">
        <v>655.95704</v>
      </c>
    </row>
    <row r="1507" spans="1:13" s="445" customFormat="1" ht="12.75">
      <c r="A1507" s="439"/>
      <c r="B1507" s="450">
        <v>-8199463</v>
      </c>
      <c r="C1507" s="447" t="s">
        <v>1154</v>
      </c>
      <c r="D1507" s="439"/>
      <c r="E1507" s="439"/>
      <c r="F1507" s="442"/>
      <c r="G1507" s="442" t="s">
        <v>1159</v>
      </c>
      <c r="H1507" s="443">
        <v>0</v>
      </c>
      <c r="I1507" s="451">
        <v>-12500</v>
      </c>
      <c r="K1507" s="449"/>
      <c r="M1507" s="453">
        <v>655.95704</v>
      </c>
    </row>
    <row r="1508" spans="8:13" ht="12.75">
      <c r="H1508" s="6">
        <v>0</v>
      </c>
      <c r="I1508" s="26">
        <v>0</v>
      </c>
      <c r="M1508" s="2">
        <v>500</v>
      </c>
    </row>
    <row r="1509" spans="8:13" ht="12.75">
      <c r="H1509" s="6">
        <v>0</v>
      </c>
      <c r="I1509" s="26">
        <v>0</v>
      </c>
      <c r="M1509" s="2">
        <v>500</v>
      </c>
    </row>
    <row r="1510" spans="8:13" ht="12.75">
      <c r="H1510" s="6">
        <v>0</v>
      </c>
      <c r="I1510" s="26">
        <v>0</v>
      </c>
      <c r="M1510" s="2">
        <v>500</v>
      </c>
    </row>
    <row r="1511" spans="1:13" s="335" customFormat="1" ht="12.75">
      <c r="A1511" s="454"/>
      <c r="B1511" s="455"/>
      <c r="C1511" s="454"/>
      <c r="D1511" s="454" t="s">
        <v>1160</v>
      </c>
      <c r="E1511" s="454"/>
      <c r="F1511" s="456"/>
      <c r="G1511" s="457"/>
      <c r="H1511" s="458"/>
      <c r="I1511" s="459"/>
      <c r="M1511" s="460"/>
    </row>
    <row r="1512" spans="1:13" s="335" customFormat="1" ht="12.75">
      <c r="A1512" s="454" t="s">
        <v>1148</v>
      </c>
      <c r="B1512" s="458"/>
      <c r="C1512" s="461"/>
      <c r="D1512" s="454"/>
      <c r="E1512" s="454"/>
      <c r="F1512" s="457"/>
      <c r="G1512" s="457"/>
      <c r="H1512" s="458"/>
      <c r="I1512" s="462"/>
      <c r="K1512" s="334"/>
      <c r="M1512" s="460"/>
    </row>
    <row r="1513" spans="1:11" s="335" customFormat="1" ht="12.75">
      <c r="A1513" s="454"/>
      <c r="B1513" s="458"/>
      <c r="C1513" s="454"/>
      <c r="D1513" s="454"/>
      <c r="E1513" s="454" t="s">
        <v>1161</v>
      </c>
      <c r="F1513" s="457"/>
      <c r="G1513" s="457"/>
      <c r="H1513" s="458"/>
      <c r="I1513" s="462"/>
      <c r="K1513" s="334"/>
    </row>
    <row r="1514" spans="1:13" s="335" customFormat="1" ht="12.75">
      <c r="A1514" s="454"/>
      <c r="B1514" s="463">
        <v>-2885250</v>
      </c>
      <c r="C1514" s="458" t="s">
        <v>1150</v>
      </c>
      <c r="D1514" s="454"/>
      <c r="E1514" s="454" t="s">
        <v>1162</v>
      </c>
      <c r="F1514" s="457"/>
      <c r="G1514" s="457"/>
      <c r="H1514" s="458">
        <v>2885250</v>
      </c>
      <c r="I1514" s="464">
        <v>3750</v>
      </c>
      <c r="K1514" s="465"/>
      <c r="M1514" s="466">
        <v>769.4</v>
      </c>
    </row>
    <row r="1515" spans="1:13" s="335" customFormat="1" ht="12.75">
      <c r="A1515" s="454"/>
      <c r="B1515" s="458">
        <v>0</v>
      </c>
      <c r="C1515" s="454" t="s">
        <v>1152</v>
      </c>
      <c r="D1515" s="454"/>
      <c r="E1515" s="454"/>
      <c r="F1515" s="457"/>
      <c r="G1515" s="457" t="s">
        <v>1163</v>
      </c>
      <c r="H1515" s="458">
        <v>2885250</v>
      </c>
      <c r="I1515" s="464">
        <v>0</v>
      </c>
      <c r="K1515" s="465"/>
      <c r="M1515" s="466">
        <v>769.4</v>
      </c>
    </row>
    <row r="1516" spans="1:13" s="335" customFormat="1" ht="12.75">
      <c r="A1516" s="454"/>
      <c r="B1516" s="463">
        <v>-2885250</v>
      </c>
      <c r="C1516" s="461" t="s">
        <v>1154</v>
      </c>
      <c r="D1516" s="454"/>
      <c r="E1516" s="454"/>
      <c r="F1516" s="457"/>
      <c r="G1516" s="457" t="s">
        <v>1163</v>
      </c>
      <c r="H1516" s="458">
        <v>0</v>
      </c>
      <c r="I1516" s="464">
        <v>-3750</v>
      </c>
      <c r="K1516" s="334"/>
      <c r="M1516" s="466">
        <v>769.4</v>
      </c>
    </row>
    <row r="1517" spans="1:13" s="333" customFormat="1" ht="12.75">
      <c r="A1517" s="329"/>
      <c r="B1517" s="330"/>
      <c r="C1517" s="329"/>
      <c r="D1517" s="329"/>
      <c r="E1517" s="329"/>
      <c r="F1517" s="467"/>
      <c r="G1517" s="467"/>
      <c r="H1517" s="330">
        <v>0</v>
      </c>
      <c r="I1517" s="468">
        <v>0</v>
      </c>
      <c r="M1517" s="460">
        <v>500</v>
      </c>
    </row>
    <row r="1518" spans="1:13" s="333" customFormat="1" ht="12.75">
      <c r="A1518" s="329"/>
      <c r="B1518" s="330"/>
      <c r="C1518" s="329"/>
      <c r="D1518" s="329"/>
      <c r="E1518" s="329"/>
      <c r="F1518" s="467"/>
      <c r="G1518" s="467"/>
      <c r="H1518" s="330">
        <v>0</v>
      </c>
      <c r="I1518" s="468">
        <v>0</v>
      </c>
      <c r="M1518" s="460">
        <v>500</v>
      </c>
    </row>
    <row r="1519" spans="8:13" ht="12.75">
      <c r="H1519" s="6">
        <v>0</v>
      </c>
      <c r="I1519" s="26">
        <v>0</v>
      </c>
      <c r="M1519" s="2">
        <v>500</v>
      </c>
    </row>
    <row r="1520" spans="8:13" ht="12.75">
      <c r="H1520" s="6">
        <v>0</v>
      </c>
      <c r="I1520" s="26">
        <v>0</v>
      </c>
      <c r="M1520" s="2">
        <v>500</v>
      </c>
    </row>
    <row r="1521" spans="8:13" ht="12.75" hidden="1">
      <c r="H1521" s="6">
        <v>0</v>
      </c>
      <c r="I1521" s="26">
        <v>0</v>
      </c>
      <c r="M1521" s="2">
        <v>500</v>
      </c>
    </row>
    <row r="1522" spans="8:13" ht="12.75" hidden="1">
      <c r="H1522" s="6">
        <v>0</v>
      </c>
      <c r="I1522" s="26">
        <v>0</v>
      </c>
      <c r="M1522" s="2">
        <v>500</v>
      </c>
    </row>
    <row r="1523" spans="8:13" ht="12.75" hidden="1">
      <c r="H1523" s="6">
        <v>0</v>
      </c>
      <c r="I1523" s="26">
        <v>0</v>
      </c>
      <c r="M1523" s="2">
        <v>500</v>
      </c>
    </row>
    <row r="1524" spans="8:13" ht="12.75" hidden="1">
      <c r="H1524" s="6">
        <v>0</v>
      </c>
      <c r="I1524" s="26">
        <v>0</v>
      </c>
      <c r="M1524" s="2">
        <v>500</v>
      </c>
    </row>
    <row r="1525" spans="8:13" ht="12.75" hidden="1">
      <c r="H1525" s="6">
        <v>0</v>
      </c>
      <c r="I1525" s="26">
        <v>0</v>
      </c>
      <c r="M1525" s="2">
        <v>500</v>
      </c>
    </row>
    <row r="1526" spans="8:13" ht="12.75" hidden="1">
      <c r="H1526" s="6">
        <v>0</v>
      </c>
      <c r="I1526" s="26">
        <v>0</v>
      </c>
      <c r="M1526" s="2">
        <v>500</v>
      </c>
    </row>
    <row r="1527" spans="8:13" ht="12.75">
      <c r="H1527" s="6">
        <v>0</v>
      </c>
      <c r="I1527" s="26">
        <v>0</v>
      </c>
      <c r="M1527" s="2">
        <v>500</v>
      </c>
    </row>
    <row r="1528" spans="8:13" ht="12.75" hidden="1">
      <c r="H1528" s="6">
        <v>0</v>
      </c>
      <c r="I1528" s="26">
        <v>0</v>
      </c>
      <c r="M1528" s="2">
        <v>500</v>
      </c>
    </row>
    <row r="1529" spans="8:13" ht="12.75" hidden="1">
      <c r="H1529" s="6">
        <v>0</v>
      </c>
      <c r="I1529" s="26">
        <v>0</v>
      </c>
      <c r="M1529" s="2">
        <v>500</v>
      </c>
    </row>
    <row r="1530" spans="8:13" ht="12.75" hidden="1">
      <c r="H1530" s="6">
        <v>0</v>
      </c>
      <c r="I1530" s="26">
        <v>0</v>
      </c>
      <c r="M1530" s="2">
        <v>500</v>
      </c>
    </row>
    <row r="1531" spans="8:13" ht="12.75" hidden="1">
      <c r="H1531" s="6">
        <v>0</v>
      </c>
      <c r="I1531" s="26">
        <v>0</v>
      </c>
      <c r="M1531" s="2">
        <v>500</v>
      </c>
    </row>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6.5" customHeight="1"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row r="3532" ht="12.75"/>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sheetData>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xl/worksheets/sheet2.xml><?xml version="1.0" encoding="utf-8"?>
<worksheet xmlns="http://schemas.openxmlformats.org/spreadsheetml/2006/main" xmlns:r="http://schemas.openxmlformats.org/officeDocument/2006/relationships">
  <dimension ref="A1:IV4106"/>
  <sheetViews>
    <sheetView workbookViewId="0" topLeftCell="A1">
      <pane ySplit="5" topLeftCell="BM4072" activePane="bottomLeft" state="frozen"/>
      <selection pane="topLeft" activeCell="A1" sqref="A1"/>
      <selection pane="bottomLeft" activeCell="J102" sqref="J102"/>
    </sheetView>
  </sheetViews>
  <sheetFormatPr defaultColWidth="9.140625" defaultRowHeight="12.75" zeroHeight="1"/>
  <cols>
    <col min="1" max="1" width="5.140625" style="1" customWidth="1"/>
    <col min="2" max="2" width="11.00390625" style="6" customWidth="1"/>
    <col min="3" max="3" width="14.00390625" style="1" customWidth="1"/>
    <col min="4" max="4" width="14.57421875" style="1" customWidth="1"/>
    <col min="5" max="5" width="9.57421875" style="1" customWidth="1"/>
    <col min="6" max="6" width="9.140625" style="30" customWidth="1"/>
    <col min="7" max="7" width="6.8515625" style="30" customWidth="1"/>
    <col min="8" max="8" width="10.8515625" style="6" customWidth="1"/>
    <col min="9" max="9" width="9.140625" style="145" customWidth="1"/>
    <col min="10" max="10" width="18.28125" style="0" customWidth="1"/>
    <col min="11" max="11" width="18.28125" style="0" hidden="1" customWidth="1"/>
    <col min="12" max="12" width="18.28125" style="0" customWidth="1"/>
    <col min="13" max="13" width="9.8515625" style="0" customWidth="1"/>
    <col min="14" max="16384" width="9.8515625" style="0" hidden="1" customWidth="1"/>
  </cols>
  <sheetData>
    <row r="1" spans="1:9" ht="15.75" customHeight="1">
      <c r="A1" s="23"/>
      <c r="B1" s="15"/>
      <c r="C1" s="16"/>
      <c r="D1" s="16"/>
      <c r="E1" s="17"/>
      <c r="F1" s="16"/>
      <c r="G1" s="16"/>
      <c r="H1" s="15"/>
      <c r="I1" s="5"/>
    </row>
    <row r="2" spans="1:9" ht="17.25" customHeight="1">
      <c r="A2" s="18"/>
      <c r="B2" s="530" t="s">
        <v>1076</v>
      </c>
      <c r="C2" s="530"/>
      <c r="D2" s="530"/>
      <c r="E2" s="530"/>
      <c r="F2" s="530"/>
      <c r="G2" s="530"/>
      <c r="H2" s="530"/>
      <c r="I2" s="135"/>
    </row>
    <row r="3" spans="1:9" s="21" customFormat="1" ht="18" customHeight="1">
      <c r="A3" s="19"/>
      <c r="B3" s="20"/>
      <c r="C3" s="20"/>
      <c r="D3" s="20"/>
      <c r="E3" s="20"/>
      <c r="F3" s="20"/>
      <c r="G3" s="20"/>
      <c r="H3" s="20"/>
      <c r="I3" s="136"/>
    </row>
    <row r="4" spans="1:9" ht="15" customHeight="1">
      <c r="A4" s="18"/>
      <c r="B4" s="25" t="s">
        <v>2</v>
      </c>
      <c r="C4" s="24" t="s">
        <v>8</v>
      </c>
      <c r="D4" s="24" t="s">
        <v>3</v>
      </c>
      <c r="E4" s="24" t="s">
        <v>9</v>
      </c>
      <c r="F4" s="24" t="s">
        <v>4</v>
      </c>
      <c r="G4" s="22" t="s">
        <v>6</v>
      </c>
      <c r="H4" s="25" t="s">
        <v>5</v>
      </c>
      <c r="I4" s="137" t="s">
        <v>7</v>
      </c>
    </row>
    <row r="5" spans="1:13" ht="18.75" customHeight="1">
      <c r="A5" s="27"/>
      <c r="B5" s="27" t="s">
        <v>1071</v>
      </c>
      <c r="C5" s="27"/>
      <c r="D5" s="27"/>
      <c r="E5" s="27"/>
      <c r="F5" s="32"/>
      <c r="G5" s="29"/>
      <c r="H5" s="28">
        <v>0</v>
      </c>
      <c r="I5" s="138">
        <v>492</v>
      </c>
      <c r="K5" t="s">
        <v>10</v>
      </c>
      <c r="L5" t="s">
        <v>11</v>
      </c>
      <c r="M5" s="2">
        <v>492</v>
      </c>
    </row>
    <row r="6" spans="2:13" ht="12.75">
      <c r="B6" s="33"/>
      <c r="C6" s="19"/>
      <c r="D6" s="19"/>
      <c r="E6" s="19"/>
      <c r="F6" s="34"/>
      <c r="H6" s="6">
        <f>H5-B6</f>
        <v>0</v>
      </c>
      <c r="I6" s="112">
        <f>+B6/M6</f>
        <v>0</v>
      </c>
      <c r="M6" s="2">
        <v>492</v>
      </c>
    </row>
    <row r="7" spans="4:13" ht="12.75">
      <c r="D7" s="19"/>
      <c r="H7" s="6">
        <f>H6-B7</f>
        <v>0</v>
      </c>
      <c r="I7" s="112">
        <f>+B7/M7</f>
        <v>0</v>
      </c>
      <c r="M7" s="2">
        <v>492</v>
      </c>
    </row>
    <row r="8" spans="2:13" ht="13.5" customHeight="1">
      <c r="B8" s="44"/>
      <c r="D8" s="19"/>
      <c r="F8" s="49"/>
      <c r="H8" s="6">
        <f>H7-B8</f>
        <v>0</v>
      </c>
      <c r="I8" s="112">
        <f aca="true" t="shared" si="0" ref="I8:I14">+B8/M8</f>
        <v>0</v>
      </c>
      <c r="M8" s="2">
        <v>492</v>
      </c>
    </row>
    <row r="9" spans="1:13" s="21" customFormat="1" ht="12.75">
      <c r="A9" s="50"/>
      <c r="B9" s="51">
        <f>+B22</f>
        <v>1818407.5</v>
      </c>
      <c r="C9" s="52"/>
      <c r="D9" s="53" t="s">
        <v>12</v>
      </c>
      <c r="E9" s="54" t="s">
        <v>1064</v>
      </c>
      <c r="F9" s="55"/>
      <c r="G9" s="56"/>
      <c r="H9" s="57">
        <f aca="true" t="shared" si="1" ref="H9:H14">+B9</f>
        <v>1818407.5</v>
      </c>
      <c r="I9" s="139">
        <f t="shared" si="0"/>
        <v>3695.9502032520327</v>
      </c>
      <c r="J9" s="43"/>
      <c r="K9" s="58"/>
      <c r="L9" s="43"/>
      <c r="M9" s="2">
        <v>492</v>
      </c>
    </row>
    <row r="10" spans="1:13" s="21" customFormat="1" ht="12.75">
      <c r="A10" s="50"/>
      <c r="B10" s="51">
        <f>+B1473</f>
        <v>596000</v>
      </c>
      <c r="C10" s="52"/>
      <c r="D10" s="53" t="s">
        <v>13</v>
      </c>
      <c r="E10" s="54" t="s">
        <v>1028</v>
      </c>
      <c r="F10" s="55"/>
      <c r="G10" s="56"/>
      <c r="H10" s="57">
        <f t="shared" si="1"/>
        <v>596000</v>
      </c>
      <c r="I10" s="139">
        <f t="shared" si="0"/>
        <v>1211.3821138211383</v>
      </c>
      <c r="J10" s="43"/>
      <c r="K10" s="58"/>
      <c r="L10" s="43"/>
      <c r="M10" s="2">
        <v>492</v>
      </c>
    </row>
    <row r="11" spans="1:13" s="21" customFormat="1" ht="12.75">
      <c r="A11" s="50"/>
      <c r="B11" s="51">
        <f>+B1523</f>
        <v>2429922.5</v>
      </c>
      <c r="C11" s="52"/>
      <c r="D11" s="53" t="s">
        <v>14</v>
      </c>
      <c r="E11" s="54" t="s">
        <v>1029</v>
      </c>
      <c r="F11" s="55"/>
      <c r="G11" s="56"/>
      <c r="H11" s="57">
        <f t="shared" si="1"/>
        <v>2429922.5</v>
      </c>
      <c r="I11" s="139">
        <f t="shared" si="0"/>
        <v>4938.866869918699</v>
      </c>
      <c r="J11" s="43"/>
      <c r="K11" s="58"/>
      <c r="L11" s="43"/>
      <c r="M11" s="2">
        <v>492</v>
      </c>
    </row>
    <row r="12" spans="1:13" s="21" customFormat="1" ht="12.75">
      <c r="A12" s="50"/>
      <c r="B12" s="51">
        <f>+B1997</f>
        <v>1511978</v>
      </c>
      <c r="C12" s="52"/>
      <c r="D12" s="53" t="s">
        <v>15</v>
      </c>
      <c r="E12" s="54" t="s">
        <v>1030</v>
      </c>
      <c r="F12" s="55"/>
      <c r="G12" s="56"/>
      <c r="H12" s="57">
        <f t="shared" si="1"/>
        <v>1511978</v>
      </c>
      <c r="I12" s="139">
        <f t="shared" si="0"/>
        <v>3073.1260162601625</v>
      </c>
      <c r="J12" s="43"/>
      <c r="K12" s="59"/>
      <c r="L12" s="43"/>
      <c r="M12" s="2">
        <v>492</v>
      </c>
    </row>
    <row r="13" spans="1:13" s="21" customFormat="1" ht="12.75">
      <c r="A13" s="50"/>
      <c r="B13" s="51">
        <f>+B2208</f>
        <v>13844902</v>
      </c>
      <c r="C13" s="52"/>
      <c r="D13" s="53" t="s">
        <v>16</v>
      </c>
      <c r="E13" s="54" t="s">
        <v>1087</v>
      </c>
      <c r="F13" s="55"/>
      <c r="G13" s="56"/>
      <c r="H13" s="57">
        <f t="shared" si="1"/>
        <v>13844902</v>
      </c>
      <c r="I13" s="139">
        <f t="shared" si="0"/>
        <v>28140.044715447155</v>
      </c>
      <c r="J13" s="43"/>
      <c r="K13" s="58"/>
      <c r="L13" s="43"/>
      <c r="M13" s="2">
        <v>492</v>
      </c>
    </row>
    <row r="14" spans="1:13" s="21" customFormat="1" ht="12.75">
      <c r="A14" s="50"/>
      <c r="B14" s="51">
        <f>+B2636</f>
        <v>907900</v>
      </c>
      <c r="C14" s="52"/>
      <c r="D14" s="53" t="s">
        <v>17</v>
      </c>
      <c r="E14" s="52" t="s">
        <v>18</v>
      </c>
      <c r="F14" s="55"/>
      <c r="G14" s="56" t="s">
        <v>19</v>
      </c>
      <c r="H14" s="57">
        <f t="shared" si="1"/>
        <v>907900</v>
      </c>
      <c r="I14" s="139">
        <f t="shared" si="0"/>
        <v>1845.3252032520325</v>
      </c>
      <c r="J14" s="43"/>
      <c r="K14" s="58"/>
      <c r="L14" s="43"/>
      <c r="M14" s="2">
        <v>492</v>
      </c>
    </row>
    <row r="15" spans="1:13" s="21" customFormat="1" ht="12.75">
      <c r="A15" s="50"/>
      <c r="B15" s="51">
        <f>+B2682</f>
        <v>1741462</v>
      </c>
      <c r="C15" s="52"/>
      <c r="D15" s="53" t="s">
        <v>20</v>
      </c>
      <c r="E15" s="52"/>
      <c r="F15" s="55"/>
      <c r="G15" s="56"/>
      <c r="H15" s="57">
        <f>+B15</f>
        <v>1741462</v>
      </c>
      <c r="I15" s="139">
        <f>+B15/M15</f>
        <v>3539.5569105691056</v>
      </c>
      <c r="J15" s="43"/>
      <c r="K15" s="58"/>
      <c r="L15" s="43"/>
      <c r="M15" s="2">
        <v>492</v>
      </c>
    </row>
    <row r="16" spans="1:13" s="21" customFormat="1" ht="12.75">
      <c r="A16" s="50"/>
      <c r="B16" s="51">
        <f>+B2882</f>
        <v>234000</v>
      </c>
      <c r="C16" s="52"/>
      <c r="D16" s="53" t="s">
        <v>325</v>
      </c>
      <c r="E16" s="52" t="s">
        <v>879</v>
      </c>
      <c r="F16" s="55"/>
      <c r="G16" s="56"/>
      <c r="H16" s="57">
        <v>0</v>
      </c>
      <c r="I16" s="139">
        <f>+B16/M16</f>
        <v>475.609756097561</v>
      </c>
      <c r="J16" s="43"/>
      <c r="K16" s="58"/>
      <c r="L16" s="43"/>
      <c r="M16" s="2">
        <v>492</v>
      </c>
    </row>
    <row r="17" spans="1:13" s="21" customFormat="1" ht="12.75">
      <c r="A17" s="50"/>
      <c r="B17" s="51">
        <f>SUM(B9:B16)</f>
        <v>23084572</v>
      </c>
      <c r="C17" s="53" t="s">
        <v>23</v>
      </c>
      <c r="D17" s="52"/>
      <c r="E17" s="52"/>
      <c r="F17" s="55"/>
      <c r="G17" s="56"/>
      <c r="H17" s="57">
        <v>0</v>
      </c>
      <c r="I17" s="139">
        <f>+B17/M17</f>
        <v>46919.86178861788</v>
      </c>
      <c r="J17" s="43"/>
      <c r="K17" s="58"/>
      <c r="L17" s="43"/>
      <c r="M17" s="2">
        <v>492</v>
      </c>
    </row>
    <row r="18" spans="1:13" s="21" customFormat="1" ht="12.75">
      <c r="A18" s="19"/>
      <c r="B18" s="36"/>
      <c r="C18" s="19"/>
      <c r="D18" s="19"/>
      <c r="E18" s="19"/>
      <c r="F18" s="60"/>
      <c r="G18" s="61"/>
      <c r="H18" s="33"/>
      <c r="I18" s="122"/>
      <c r="K18" s="62"/>
      <c r="M18" s="2">
        <v>492</v>
      </c>
    </row>
    <row r="19" spans="1:13" s="70" customFormat="1" ht="13.5" thickBot="1">
      <c r="A19" s="63"/>
      <c r="B19" s="64">
        <f>+B22+B1473+B1523+B1997+B2636+B2682+B2882+B2208</f>
        <v>23084572</v>
      </c>
      <c r="C19" s="65" t="s">
        <v>21</v>
      </c>
      <c r="D19" s="66"/>
      <c r="E19" s="66"/>
      <c r="F19" s="67"/>
      <c r="G19" s="68"/>
      <c r="H19" s="69"/>
      <c r="I19" s="140"/>
      <c r="K19" s="71"/>
      <c r="M19" s="2">
        <v>492</v>
      </c>
    </row>
    <row r="20" spans="2:13" ht="12.75">
      <c r="B20" s="44"/>
      <c r="D20" s="19"/>
      <c r="F20" s="49"/>
      <c r="G20" s="72"/>
      <c r="I20" s="112"/>
      <c r="K20" s="73"/>
      <c r="M20" s="2">
        <v>492</v>
      </c>
    </row>
    <row r="21" spans="2:13" ht="12.75">
      <c r="B21" s="44"/>
      <c r="D21" s="19"/>
      <c r="F21" s="49"/>
      <c r="G21" s="72"/>
      <c r="I21" s="112"/>
      <c r="K21" s="73"/>
      <c r="M21" s="2">
        <v>492</v>
      </c>
    </row>
    <row r="22" spans="1:13" s="70" customFormat="1" ht="13.5" thickBot="1">
      <c r="A22" s="63"/>
      <c r="B22" s="74">
        <f>+B25+B62+B104+B156+B186+B711+B735+B755+B775+B830+B861+B893+B956+B1015+B1060+B1104+B1153+B1193+B1228+B1242+B1268+B1303+B1354+B1380+B1404+B1430+B1469</f>
        <v>1818407.5</v>
      </c>
      <c r="C22" s="75"/>
      <c r="D22" s="76" t="s">
        <v>12</v>
      </c>
      <c r="E22" s="77"/>
      <c r="F22" s="67"/>
      <c r="G22" s="78"/>
      <c r="H22" s="79"/>
      <c r="I22" s="141">
        <f aca="true" t="shared" si="2" ref="I22:I29">+B22/M22</f>
        <v>3695.9502032520327</v>
      </c>
      <c r="K22" s="71"/>
      <c r="M22" s="2">
        <v>492</v>
      </c>
    </row>
    <row r="23" spans="2:13" ht="12.75">
      <c r="B23" s="44"/>
      <c r="C23" s="81"/>
      <c r="D23" s="37"/>
      <c r="E23" s="81"/>
      <c r="F23" s="82"/>
      <c r="G23" s="83"/>
      <c r="H23" s="6">
        <f>H22-B23</f>
        <v>0</v>
      </c>
      <c r="I23" s="112">
        <f t="shared" si="2"/>
        <v>0</v>
      </c>
      <c r="K23" s="73"/>
      <c r="M23" s="2">
        <v>492</v>
      </c>
    </row>
    <row r="24" spans="1:13" s="85" customFormat="1" ht="12.75">
      <c r="A24" s="81"/>
      <c r="B24" s="36"/>
      <c r="C24" s="37"/>
      <c r="D24" s="37"/>
      <c r="E24" s="37"/>
      <c r="F24" s="82"/>
      <c r="G24" s="84"/>
      <c r="H24" s="6">
        <f>H23-B24</f>
        <v>0</v>
      </c>
      <c r="I24" s="112">
        <f t="shared" si="2"/>
        <v>0</v>
      </c>
      <c r="K24" s="86"/>
      <c r="M24" s="2">
        <v>492</v>
      </c>
    </row>
    <row r="25" spans="1:13" s="96" customFormat="1" ht="12.75">
      <c r="A25" s="93"/>
      <c r="B25" s="479">
        <f>+B30+B35+B41+B46+B52+B57</f>
        <v>44100</v>
      </c>
      <c r="C25" s="93" t="s">
        <v>22</v>
      </c>
      <c r="D25" s="93" t="s">
        <v>24</v>
      </c>
      <c r="E25" s="93" t="s">
        <v>25</v>
      </c>
      <c r="F25" s="95" t="s">
        <v>26</v>
      </c>
      <c r="G25" s="95" t="s">
        <v>27</v>
      </c>
      <c r="H25" s="94"/>
      <c r="I25" s="142">
        <f t="shared" si="2"/>
        <v>89.63414634146342</v>
      </c>
      <c r="M25" s="2">
        <v>492</v>
      </c>
    </row>
    <row r="26" spans="2:13" ht="12.75">
      <c r="B26" s="9"/>
      <c r="D26" s="19"/>
      <c r="H26" s="6">
        <f>H25-B26</f>
        <v>0</v>
      </c>
      <c r="I26" s="112">
        <f t="shared" si="2"/>
        <v>0</v>
      </c>
      <c r="M26" s="2">
        <v>492</v>
      </c>
    </row>
    <row r="27" spans="2:13" ht="12.75">
      <c r="B27" s="9">
        <v>5000</v>
      </c>
      <c r="C27" s="1" t="s">
        <v>28</v>
      </c>
      <c r="D27" s="19" t="s">
        <v>12</v>
      </c>
      <c r="E27" s="1" t="s">
        <v>29</v>
      </c>
      <c r="F27" s="49" t="s">
        <v>30</v>
      </c>
      <c r="G27" s="35" t="s">
        <v>31</v>
      </c>
      <c r="H27" s="6">
        <f>H26-B27</f>
        <v>-5000</v>
      </c>
      <c r="I27" s="112">
        <f t="shared" si="2"/>
        <v>10.16260162601626</v>
      </c>
      <c r="K27" t="s">
        <v>28</v>
      </c>
      <c r="L27">
        <v>1</v>
      </c>
      <c r="M27" s="2">
        <v>492</v>
      </c>
    </row>
    <row r="28" spans="2:13" ht="12.75">
      <c r="B28" s="9">
        <v>5000</v>
      </c>
      <c r="C28" s="1" t="s">
        <v>28</v>
      </c>
      <c r="D28" s="19" t="s">
        <v>12</v>
      </c>
      <c r="E28" s="1" t="s">
        <v>29</v>
      </c>
      <c r="F28" s="49" t="s">
        <v>32</v>
      </c>
      <c r="G28" s="30" t="s">
        <v>33</v>
      </c>
      <c r="H28" s="6">
        <f>H27-B28</f>
        <v>-10000</v>
      </c>
      <c r="I28" s="112">
        <f t="shared" si="2"/>
        <v>10.16260162601626</v>
      </c>
      <c r="K28" t="s">
        <v>28</v>
      </c>
      <c r="L28">
        <v>1</v>
      </c>
      <c r="M28" s="2">
        <v>492</v>
      </c>
    </row>
    <row r="29" spans="2:13" ht="12.75">
      <c r="B29" s="9">
        <v>2500</v>
      </c>
      <c r="C29" s="1" t="s">
        <v>28</v>
      </c>
      <c r="D29" s="19" t="s">
        <v>12</v>
      </c>
      <c r="E29" s="1" t="s">
        <v>29</v>
      </c>
      <c r="F29" s="49" t="s">
        <v>34</v>
      </c>
      <c r="G29" s="30" t="s">
        <v>35</v>
      </c>
      <c r="H29" s="6">
        <f>H28-B29</f>
        <v>-12500</v>
      </c>
      <c r="I29" s="112">
        <f t="shared" si="2"/>
        <v>5.08130081300813</v>
      </c>
      <c r="K29" t="s">
        <v>28</v>
      </c>
      <c r="L29">
        <v>1</v>
      </c>
      <c r="M29" s="2">
        <v>492</v>
      </c>
    </row>
    <row r="30" spans="1:13" s="97" customFormat="1" ht="12.75">
      <c r="A30" s="18"/>
      <c r="B30" s="471">
        <f>SUM(B27:B29)</f>
        <v>12500</v>
      </c>
      <c r="C30" s="18" t="s">
        <v>28</v>
      </c>
      <c r="D30" s="18"/>
      <c r="E30" s="18"/>
      <c r="F30" s="24"/>
      <c r="G30" s="24"/>
      <c r="H30" s="90">
        <v>0</v>
      </c>
      <c r="I30" s="118">
        <f aca="true" t="shared" si="3" ref="I30:I78">+B30/M30</f>
        <v>25.40650406504065</v>
      </c>
      <c r="M30" s="2">
        <v>492</v>
      </c>
    </row>
    <row r="31" spans="2:13" ht="12.75">
      <c r="B31" s="9"/>
      <c r="D31" s="19"/>
      <c r="H31" s="6">
        <f aca="true" t="shared" si="4" ref="H31:H77">H30-B31</f>
        <v>0</v>
      </c>
      <c r="I31" s="112">
        <f t="shared" si="3"/>
        <v>0</v>
      </c>
      <c r="M31" s="2">
        <v>492</v>
      </c>
    </row>
    <row r="32" spans="2:13" ht="12.75">
      <c r="B32" s="9"/>
      <c r="D32" s="19"/>
      <c r="H32" s="6">
        <f t="shared" si="4"/>
        <v>0</v>
      </c>
      <c r="I32" s="112">
        <f t="shared" si="3"/>
        <v>0</v>
      </c>
      <c r="M32" s="2">
        <v>492</v>
      </c>
    </row>
    <row r="33" spans="1:13" s="21" customFormat="1" ht="12.75">
      <c r="A33" s="19"/>
      <c r="B33" s="267">
        <v>3000</v>
      </c>
      <c r="C33" s="19" t="s">
        <v>36</v>
      </c>
      <c r="D33" s="19" t="s">
        <v>12</v>
      </c>
      <c r="E33" s="19" t="s">
        <v>190</v>
      </c>
      <c r="F33" s="35" t="s">
        <v>37</v>
      </c>
      <c r="G33" s="34" t="s">
        <v>31</v>
      </c>
      <c r="H33" s="6">
        <f t="shared" si="4"/>
        <v>-3000</v>
      </c>
      <c r="I33" s="112">
        <f t="shared" si="3"/>
        <v>6.097560975609756</v>
      </c>
      <c r="K33" s="21" t="s">
        <v>29</v>
      </c>
      <c r="L33" s="21">
        <v>1</v>
      </c>
      <c r="M33" s="2">
        <v>492</v>
      </c>
    </row>
    <row r="34" spans="2:13" ht="12.75">
      <c r="B34" s="9">
        <v>3000</v>
      </c>
      <c r="C34" s="19" t="s">
        <v>38</v>
      </c>
      <c r="D34" s="19" t="s">
        <v>12</v>
      </c>
      <c r="E34" s="1" t="s">
        <v>190</v>
      </c>
      <c r="F34" s="35" t="s">
        <v>39</v>
      </c>
      <c r="G34" s="30" t="s">
        <v>35</v>
      </c>
      <c r="H34" s="6">
        <f t="shared" si="4"/>
        <v>-6000</v>
      </c>
      <c r="I34" s="112">
        <f t="shared" si="3"/>
        <v>6.097560975609756</v>
      </c>
      <c r="K34" t="s">
        <v>29</v>
      </c>
      <c r="L34">
        <v>1</v>
      </c>
      <c r="M34" s="2">
        <v>492</v>
      </c>
    </row>
    <row r="35" spans="1:13" s="104" customFormat="1" ht="12.75">
      <c r="A35" s="100"/>
      <c r="B35" s="480">
        <f>SUM(B33:B34)</f>
        <v>6000</v>
      </c>
      <c r="C35" s="100" t="s">
        <v>876</v>
      </c>
      <c r="D35" s="100"/>
      <c r="E35" s="100"/>
      <c r="F35" s="102"/>
      <c r="G35" s="102"/>
      <c r="H35" s="103">
        <v>0</v>
      </c>
      <c r="I35" s="143">
        <f t="shared" si="3"/>
        <v>12.195121951219512</v>
      </c>
      <c r="M35" s="2">
        <v>492</v>
      </c>
    </row>
    <row r="36" spans="2:13" ht="12.75">
      <c r="B36" s="9"/>
      <c r="D36" s="19"/>
      <c r="H36" s="6">
        <f t="shared" si="4"/>
        <v>0</v>
      </c>
      <c r="I36" s="112">
        <f t="shared" si="3"/>
        <v>0</v>
      </c>
      <c r="M36" s="2">
        <v>492</v>
      </c>
    </row>
    <row r="37" spans="2:14" ht="12.75">
      <c r="B37" s="481"/>
      <c r="C37" s="41"/>
      <c r="D37" s="19"/>
      <c r="E37" s="41"/>
      <c r="H37" s="6">
        <f t="shared" si="4"/>
        <v>0</v>
      </c>
      <c r="I37" s="112">
        <f t="shared" si="3"/>
        <v>0</v>
      </c>
      <c r="J37" s="40"/>
      <c r="K37" s="40"/>
      <c r="L37" s="40"/>
      <c r="M37" s="2">
        <v>492</v>
      </c>
      <c r="N37" s="42"/>
    </row>
    <row r="38" spans="2:13" ht="12.75">
      <c r="B38" s="9">
        <v>1800</v>
      </c>
      <c r="C38" s="81" t="s">
        <v>40</v>
      </c>
      <c r="D38" s="37" t="s">
        <v>12</v>
      </c>
      <c r="E38" s="81" t="s">
        <v>41</v>
      </c>
      <c r="F38" s="99" t="s">
        <v>42</v>
      </c>
      <c r="G38" s="99" t="s">
        <v>31</v>
      </c>
      <c r="H38" s="6">
        <f t="shared" si="4"/>
        <v>-1800</v>
      </c>
      <c r="I38" s="112">
        <f t="shared" si="3"/>
        <v>3.658536585365854</v>
      </c>
      <c r="K38" s="85" t="s">
        <v>29</v>
      </c>
      <c r="L38">
        <v>1</v>
      </c>
      <c r="M38" s="2">
        <v>492</v>
      </c>
    </row>
    <row r="39" spans="2:13" ht="12.75">
      <c r="B39" s="9">
        <v>1900</v>
      </c>
      <c r="C39" s="81" t="s">
        <v>40</v>
      </c>
      <c r="D39" s="37" t="s">
        <v>12</v>
      </c>
      <c r="E39" s="81" t="s">
        <v>41</v>
      </c>
      <c r="F39" s="99" t="s">
        <v>42</v>
      </c>
      <c r="G39" s="99" t="s">
        <v>33</v>
      </c>
      <c r="H39" s="6">
        <f t="shared" si="4"/>
        <v>-3700</v>
      </c>
      <c r="I39" s="112">
        <f t="shared" si="3"/>
        <v>3.861788617886179</v>
      </c>
      <c r="K39" s="85" t="s">
        <v>29</v>
      </c>
      <c r="L39">
        <v>1</v>
      </c>
      <c r="M39" s="2">
        <v>492</v>
      </c>
    </row>
    <row r="40" spans="2:13" ht="12.75">
      <c r="B40" s="9">
        <v>1600</v>
      </c>
      <c r="C40" s="81" t="s">
        <v>40</v>
      </c>
      <c r="D40" s="37" t="s">
        <v>12</v>
      </c>
      <c r="E40" s="81" t="s">
        <v>41</v>
      </c>
      <c r="F40" s="99" t="s">
        <v>42</v>
      </c>
      <c r="G40" s="99" t="s">
        <v>43</v>
      </c>
      <c r="H40" s="6">
        <f t="shared" si="4"/>
        <v>-5300</v>
      </c>
      <c r="I40" s="112">
        <f t="shared" si="3"/>
        <v>3.252032520325203</v>
      </c>
      <c r="K40" s="85" t="s">
        <v>29</v>
      </c>
      <c r="L40">
        <v>1</v>
      </c>
      <c r="M40" s="2">
        <v>492</v>
      </c>
    </row>
    <row r="41" spans="1:13" s="104" customFormat="1" ht="12.75">
      <c r="A41" s="100"/>
      <c r="B41" s="480">
        <f>SUM(B38:B40)</f>
        <v>5300</v>
      </c>
      <c r="C41" s="100"/>
      <c r="D41" s="100"/>
      <c r="E41" s="105" t="s">
        <v>41</v>
      </c>
      <c r="F41" s="102"/>
      <c r="G41" s="102"/>
      <c r="H41" s="103">
        <v>0</v>
      </c>
      <c r="I41" s="143">
        <f t="shared" si="3"/>
        <v>10.772357723577235</v>
      </c>
      <c r="M41" s="2">
        <v>492</v>
      </c>
    </row>
    <row r="42" spans="2:13" ht="12.75">
      <c r="B42" s="9"/>
      <c r="D42" s="19"/>
      <c r="H42" s="6">
        <f t="shared" si="4"/>
        <v>0</v>
      </c>
      <c r="I42" s="112">
        <f t="shared" si="3"/>
        <v>0</v>
      </c>
      <c r="M42" s="2">
        <v>492</v>
      </c>
    </row>
    <row r="43" spans="2:13" ht="12.75">
      <c r="B43" s="9"/>
      <c r="D43" s="19"/>
      <c r="H43" s="6">
        <f t="shared" si="4"/>
        <v>0</v>
      </c>
      <c r="I43" s="112">
        <f t="shared" si="3"/>
        <v>0</v>
      </c>
      <c r="M43" s="2">
        <v>492</v>
      </c>
    </row>
    <row r="44" spans="2:13" ht="12.75">
      <c r="B44" s="9">
        <v>6000</v>
      </c>
      <c r="C44" s="81" t="s">
        <v>44</v>
      </c>
      <c r="D44" s="37" t="s">
        <v>12</v>
      </c>
      <c r="E44" s="81" t="s">
        <v>190</v>
      </c>
      <c r="F44" s="99" t="s">
        <v>45</v>
      </c>
      <c r="G44" s="99" t="s">
        <v>31</v>
      </c>
      <c r="H44" s="6">
        <f t="shared" si="4"/>
        <v>-6000</v>
      </c>
      <c r="I44" s="112">
        <f t="shared" si="3"/>
        <v>12.195121951219512</v>
      </c>
      <c r="K44" s="85" t="s">
        <v>29</v>
      </c>
      <c r="L44">
        <v>1</v>
      </c>
      <c r="M44" s="2">
        <v>492</v>
      </c>
    </row>
    <row r="45" spans="2:13" ht="12.75">
      <c r="B45" s="9">
        <v>6000</v>
      </c>
      <c r="C45" s="81" t="s">
        <v>44</v>
      </c>
      <c r="D45" s="37" t="s">
        <v>12</v>
      </c>
      <c r="E45" s="81" t="s">
        <v>190</v>
      </c>
      <c r="F45" s="99" t="s">
        <v>45</v>
      </c>
      <c r="G45" s="99" t="s">
        <v>33</v>
      </c>
      <c r="H45" s="6">
        <f t="shared" si="4"/>
        <v>-12000</v>
      </c>
      <c r="I45" s="112">
        <f t="shared" si="3"/>
        <v>12.195121951219512</v>
      </c>
      <c r="K45" s="85" t="s">
        <v>29</v>
      </c>
      <c r="L45">
        <v>1</v>
      </c>
      <c r="M45" s="2">
        <v>492</v>
      </c>
    </row>
    <row r="46" spans="1:13" s="104" customFormat="1" ht="12.75">
      <c r="A46" s="100"/>
      <c r="B46" s="480">
        <f>SUM(B44:B45)</f>
        <v>12000</v>
      </c>
      <c r="C46" s="100" t="s">
        <v>44</v>
      </c>
      <c r="D46" s="100"/>
      <c r="E46" s="105"/>
      <c r="F46" s="102"/>
      <c r="G46" s="102"/>
      <c r="H46" s="103">
        <v>0</v>
      </c>
      <c r="I46" s="143">
        <f t="shared" si="3"/>
        <v>24.390243902439025</v>
      </c>
      <c r="M46" s="2">
        <v>492</v>
      </c>
    </row>
    <row r="47" spans="2:13" ht="12.75">
      <c r="B47" s="9"/>
      <c r="D47" s="19"/>
      <c r="H47" s="6">
        <f t="shared" si="4"/>
        <v>0</v>
      </c>
      <c r="I47" s="112">
        <f t="shared" si="3"/>
        <v>0</v>
      </c>
      <c r="M47" s="2">
        <v>492</v>
      </c>
    </row>
    <row r="48" spans="2:13" ht="12.75">
      <c r="B48" s="9"/>
      <c r="D48" s="19"/>
      <c r="H48" s="6">
        <f t="shared" si="4"/>
        <v>0</v>
      </c>
      <c r="I48" s="112">
        <f t="shared" si="3"/>
        <v>0</v>
      </c>
      <c r="M48" s="2">
        <v>492</v>
      </c>
    </row>
    <row r="49" spans="2:13" ht="12.75">
      <c r="B49" s="9">
        <v>2000</v>
      </c>
      <c r="C49" s="81" t="s">
        <v>46</v>
      </c>
      <c r="D49" s="37" t="s">
        <v>12</v>
      </c>
      <c r="E49" s="81" t="s">
        <v>190</v>
      </c>
      <c r="F49" s="99" t="s">
        <v>42</v>
      </c>
      <c r="G49" s="99" t="s">
        <v>31</v>
      </c>
      <c r="H49" s="6">
        <f t="shared" si="4"/>
        <v>-2000</v>
      </c>
      <c r="I49" s="112">
        <f t="shared" si="3"/>
        <v>4.065040650406504</v>
      </c>
      <c r="K49" s="85" t="s">
        <v>29</v>
      </c>
      <c r="L49">
        <v>1</v>
      </c>
      <c r="M49" s="2">
        <v>492</v>
      </c>
    </row>
    <row r="50" spans="2:13" ht="12.75">
      <c r="B50" s="9">
        <v>2000</v>
      </c>
      <c r="C50" s="81" t="s">
        <v>46</v>
      </c>
      <c r="D50" s="37" t="s">
        <v>12</v>
      </c>
      <c r="E50" s="81" t="s">
        <v>190</v>
      </c>
      <c r="F50" s="99" t="s">
        <v>42</v>
      </c>
      <c r="G50" s="99" t="s">
        <v>33</v>
      </c>
      <c r="H50" s="6">
        <f t="shared" si="4"/>
        <v>-4000</v>
      </c>
      <c r="I50" s="112">
        <f t="shared" si="3"/>
        <v>4.065040650406504</v>
      </c>
      <c r="K50" s="85" t="s">
        <v>29</v>
      </c>
      <c r="L50">
        <v>1</v>
      </c>
      <c r="M50" s="2">
        <v>492</v>
      </c>
    </row>
    <row r="51" spans="2:13" ht="12.75">
      <c r="B51" s="9">
        <v>2000</v>
      </c>
      <c r="C51" s="81" t="s">
        <v>46</v>
      </c>
      <c r="D51" s="37" t="s">
        <v>12</v>
      </c>
      <c r="E51" s="81" t="s">
        <v>190</v>
      </c>
      <c r="F51" s="99" t="s">
        <v>42</v>
      </c>
      <c r="G51" s="99" t="s">
        <v>35</v>
      </c>
      <c r="H51" s="6">
        <f t="shared" si="4"/>
        <v>-6000</v>
      </c>
      <c r="I51" s="112">
        <f t="shared" si="3"/>
        <v>4.065040650406504</v>
      </c>
      <c r="K51" s="85" t="s">
        <v>29</v>
      </c>
      <c r="L51">
        <v>1</v>
      </c>
      <c r="M51" s="2">
        <v>492</v>
      </c>
    </row>
    <row r="52" spans="1:13" s="104" customFormat="1" ht="12.75">
      <c r="A52" s="100"/>
      <c r="B52" s="480">
        <f>SUM(B49:B51)</f>
        <v>6000</v>
      </c>
      <c r="C52" s="100" t="s">
        <v>46</v>
      </c>
      <c r="D52" s="100"/>
      <c r="E52" s="105"/>
      <c r="F52" s="102"/>
      <c r="G52" s="102"/>
      <c r="H52" s="103">
        <v>0</v>
      </c>
      <c r="I52" s="143">
        <f t="shared" si="3"/>
        <v>12.195121951219512</v>
      </c>
      <c r="M52" s="2">
        <v>492</v>
      </c>
    </row>
    <row r="53" spans="2:13" ht="12.75">
      <c r="B53" s="44"/>
      <c r="D53" s="19"/>
      <c r="H53" s="6">
        <f t="shared" si="4"/>
        <v>0</v>
      </c>
      <c r="I53" s="112">
        <f t="shared" si="3"/>
        <v>0</v>
      </c>
      <c r="M53" s="2">
        <v>492</v>
      </c>
    </row>
    <row r="54" spans="2:13" ht="12.75">
      <c r="B54" s="44"/>
      <c r="D54" s="19"/>
      <c r="H54" s="6">
        <f t="shared" si="4"/>
        <v>0</v>
      </c>
      <c r="I54" s="112">
        <f t="shared" si="3"/>
        <v>0</v>
      </c>
      <c r="M54" s="2">
        <v>492</v>
      </c>
    </row>
    <row r="55" spans="2:13" ht="12.75">
      <c r="B55" s="484">
        <v>1200</v>
      </c>
      <c r="C55" s="37" t="s">
        <v>373</v>
      </c>
      <c r="D55" s="37" t="s">
        <v>12</v>
      </c>
      <c r="E55" s="81" t="s">
        <v>47</v>
      </c>
      <c r="F55" s="99" t="s">
        <v>42</v>
      </c>
      <c r="G55" s="99" t="s">
        <v>31</v>
      </c>
      <c r="H55" s="6">
        <f t="shared" si="4"/>
        <v>-1200</v>
      </c>
      <c r="I55" s="112">
        <f t="shared" si="3"/>
        <v>2.4390243902439024</v>
      </c>
      <c r="K55" s="85" t="s">
        <v>29</v>
      </c>
      <c r="L55">
        <v>1</v>
      </c>
      <c r="M55" s="2">
        <v>492</v>
      </c>
    </row>
    <row r="56" spans="2:13" ht="12.75">
      <c r="B56" s="484">
        <v>1100</v>
      </c>
      <c r="C56" s="37" t="s">
        <v>373</v>
      </c>
      <c r="D56" s="37" t="s">
        <v>12</v>
      </c>
      <c r="E56" s="81" t="s">
        <v>47</v>
      </c>
      <c r="F56" s="99" t="s">
        <v>42</v>
      </c>
      <c r="G56" s="99" t="s">
        <v>33</v>
      </c>
      <c r="H56" s="6">
        <f t="shared" si="4"/>
        <v>-2300</v>
      </c>
      <c r="I56" s="112">
        <f t="shared" si="3"/>
        <v>2.2357723577235773</v>
      </c>
      <c r="K56" s="85" t="s">
        <v>29</v>
      </c>
      <c r="L56">
        <v>1</v>
      </c>
      <c r="M56" s="2">
        <v>492</v>
      </c>
    </row>
    <row r="57" spans="1:13" s="104" customFormat="1" ht="12.75">
      <c r="A57" s="100"/>
      <c r="B57" s="485">
        <f>SUM(B55:B56)</f>
        <v>2300</v>
      </c>
      <c r="C57" s="100"/>
      <c r="D57" s="100"/>
      <c r="E57" s="105" t="s">
        <v>47</v>
      </c>
      <c r="F57" s="102"/>
      <c r="G57" s="102"/>
      <c r="H57" s="103">
        <v>0</v>
      </c>
      <c r="I57" s="143">
        <f t="shared" si="3"/>
        <v>4.67479674796748</v>
      </c>
      <c r="M57" s="2">
        <v>492</v>
      </c>
    </row>
    <row r="58" spans="2:13" ht="12.75">
      <c r="B58" s="44"/>
      <c r="D58" s="19"/>
      <c r="H58" s="6">
        <f t="shared" si="4"/>
        <v>0</v>
      </c>
      <c r="I58" s="112">
        <f t="shared" si="3"/>
        <v>0</v>
      </c>
      <c r="M58" s="2">
        <v>492</v>
      </c>
    </row>
    <row r="59" spans="4:13" ht="12.75">
      <c r="D59" s="19"/>
      <c r="H59" s="6">
        <f t="shared" si="4"/>
        <v>0</v>
      </c>
      <c r="I59" s="112">
        <f t="shared" si="3"/>
        <v>0</v>
      </c>
      <c r="M59" s="2">
        <v>492</v>
      </c>
    </row>
    <row r="60" spans="4:13" ht="12.75">
      <c r="D60" s="19"/>
      <c r="H60" s="6">
        <f t="shared" si="4"/>
        <v>0</v>
      </c>
      <c r="I60" s="112">
        <f t="shared" si="3"/>
        <v>0</v>
      </c>
      <c r="M60" s="2">
        <v>492</v>
      </c>
    </row>
    <row r="61" spans="1:13" s="46" customFormat="1" ht="12.75">
      <c r="A61" s="45"/>
      <c r="B61" s="47"/>
      <c r="C61" s="48"/>
      <c r="D61" s="38"/>
      <c r="E61" s="45"/>
      <c r="F61" s="39"/>
      <c r="G61" s="39"/>
      <c r="H61" s="6">
        <f t="shared" si="4"/>
        <v>0</v>
      </c>
      <c r="I61" s="112">
        <f t="shared" si="3"/>
        <v>0</v>
      </c>
      <c r="M61" s="2">
        <v>492</v>
      </c>
    </row>
    <row r="62" spans="1:13" s="96" customFormat="1" ht="12.75">
      <c r="A62" s="93"/>
      <c r="B62" s="479">
        <f>+B67+B78+B84+B89+B95+B99</f>
        <v>52400</v>
      </c>
      <c r="C62" s="93" t="s">
        <v>48</v>
      </c>
      <c r="D62" s="93" t="s">
        <v>1011</v>
      </c>
      <c r="E62" s="93" t="s">
        <v>49</v>
      </c>
      <c r="F62" s="106" t="s">
        <v>50</v>
      </c>
      <c r="G62" s="106" t="s">
        <v>245</v>
      </c>
      <c r="H62" s="94"/>
      <c r="I62" s="144"/>
      <c r="M62" s="2">
        <v>492</v>
      </c>
    </row>
    <row r="63" spans="2:13" ht="12.75">
      <c r="B63" s="9"/>
      <c r="D63" s="19"/>
      <c r="H63" s="6">
        <f t="shared" si="4"/>
        <v>0</v>
      </c>
      <c r="I63" s="112">
        <f t="shared" si="3"/>
        <v>0</v>
      </c>
      <c r="M63" s="2">
        <v>492</v>
      </c>
    </row>
    <row r="64" spans="2:13" ht="12.75">
      <c r="B64" s="9">
        <v>2500</v>
      </c>
      <c r="C64" s="1" t="s">
        <v>28</v>
      </c>
      <c r="D64" s="19" t="s">
        <v>12</v>
      </c>
      <c r="E64" s="1" t="s">
        <v>51</v>
      </c>
      <c r="F64" s="30" t="s">
        <v>52</v>
      </c>
      <c r="G64" s="30" t="s">
        <v>31</v>
      </c>
      <c r="H64" s="6">
        <f>H63-B64</f>
        <v>-2500</v>
      </c>
      <c r="I64" s="112">
        <f>+B64/M64</f>
        <v>5.08130081300813</v>
      </c>
      <c r="K64" t="s">
        <v>28</v>
      </c>
      <c r="L64">
        <v>2</v>
      </c>
      <c r="M64" s="2">
        <v>492</v>
      </c>
    </row>
    <row r="65" spans="2:13" ht="12.75">
      <c r="B65" s="9">
        <v>2500</v>
      </c>
      <c r="C65" s="1" t="s">
        <v>28</v>
      </c>
      <c r="D65" s="19" t="s">
        <v>12</v>
      </c>
      <c r="E65" s="1" t="s">
        <v>51</v>
      </c>
      <c r="F65" s="30" t="s">
        <v>53</v>
      </c>
      <c r="G65" s="30" t="s">
        <v>33</v>
      </c>
      <c r="H65" s="6">
        <f>H64-B65</f>
        <v>-5000</v>
      </c>
      <c r="I65" s="112">
        <f>+B65/M65</f>
        <v>5.08130081300813</v>
      </c>
      <c r="K65" t="s">
        <v>28</v>
      </c>
      <c r="L65">
        <v>2</v>
      </c>
      <c r="M65" s="2">
        <v>492</v>
      </c>
    </row>
    <row r="66" spans="2:13" ht="12.75">
      <c r="B66" s="9">
        <v>2500</v>
      </c>
      <c r="C66" s="1" t="s">
        <v>28</v>
      </c>
      <c r="D66" s="19" t="s">
        <v>12</v>
      </c>
      <c r="E66" s="1" t="s">
        <v>51</v>
      </c>
      <c r="F66" s="30" t="s">
        <v>54</v>
      </c>
      <c r="G66" s="30" t="s">
        <v>55</v>
      </c>
      <c r="H66" s="6">
        <f>H65-B66</f>
        <v>-7500</v>
      </c>
      <c r="I66" s="112">
        <f>+B66/M66</f>
        <v>5.08130081300813</v>
      </c>
      <c r="K66" t="s">
        <v>28</v>
      </c>
      <c r="L66">
        <v>2</v>
      </c>
      <c r="M66" s="2">
        <v>492</v>
      </c>
    </row>
    <row r="67" spans="1:13" s="97" customFormat="1" ht="12.75">
      <c r="A67" s="18"/>
      <c r="B67" s="471">
        <f>SUM(B64:B66)</f>
        <v>7500</v>
      </c>
      <c r="C67" s="18" t="s">
        <v>28</v>
      </c>
      <c r="D67" s="18"/>
      <c r="E67" s="18"/>
      <c r="F67" s="24"/>
      <c r="G67" s="24"/>
      <c r="H67" s="90">
        <v>0</v>
      </c>
      <c r="I67" s="118">
        <f t="shared" si="3"/>
        <v>15.24390243902439</v>
      </c>
      <c r="M67" s="2">
        <v>492</v>
      </c>
    </row>
    <row r="68" spans="2:13" ht="12.75">
      <c r="B68" s="9"/>
      <c r="D68" s="19"/>
      <c r="H68" s="6">
        <f t="shared" si="4"/>
        <v>0</v>
      </c>
      <c r="I68" s="112">
        <f t="shared" si="3"/>
        <v>0</v>
      </c>
      <c r="M68" s="2">
        <v>492</v>
      </c>
    </row>
    <row r="69" spans="2:13" ht="12.75">
      <c r="B69" s="9"/>
      <c r="D69" s="19"/>
      <c r="H69" s="6">
        <f t="shared" si="4"/>
        <v>0</v>
      </c>
      <c r="I69" s="112">
        <f t="shared" si="3"/>
        <v>0</v>
      </c>
      <c r="M69" s="2">
        <v>492</v>
      </c>
    </row>
    <row r="70" spans="2:13" ht="12.75">
      <c r="B70" s="9">
        <v>5000</v>
      </c>
      <c r="C70" s="1" t="s">
        <v>214</v>
      </c>
      <c r="D70" s="1" t="s">
        <v>56</v>
      </c>
      <c r="E70" s="1" t="s">
        <v>894</v>
      </c>
      <c r="F70" s="99" t="s">
        <v>57</v>
      </c>
      <c r="G70" s="30" t="s">
        <v>31</v>
      </c>
      <c r="H70" s="6">
        <f t="shared" si="4"/>
        <v>-5000</v>
      </c>
      <c r="I70" s="112">
        <f t="shared" si="3"/>
        <v>10.16260162601626</v>
      </c>
      <c r="K70" t="s">
        <v>51</v>
      </c>
      <c r="L70">
        <v>2</v>
      </c>
      <c r="M70" s="2">
        <v>492</v>
      </c>
    </row>
    <row r="71" spans="2:13" ht="12.75">
      <c r="B71" s="9">
        <v>2000</v>
      </c>
      <c r="C71" s="1" t="s">
        <v>873</v>
      </c>
      <c r="D71" s="1" t="s">
        <v>56</v>
      </c>
      <c r="E71" s="1" t="s">
        <v>894</v>
      </c>
      <c r="F71" s="99" t="s">
        <v>58</v>
      </c>
      <c r="G71" s="30" t="s">
        <v>31</v>
      </c>
      <c r="H71" s="6">
        <f t="shared" si="4"/>
        <v>-7000</v>
      </c>
      <c r="I71" s="112">
        <f t="shared" si="3"/>
        <v>4.065040650406504</v>
      </c>
      <c r="K71" t="s">
        <v>51</v>
      </c>
      <c r="L71">
        <v>2</v>
      </c>
      <c r="M71" s="2">
        <v>492</v>
      </c>
    </row>
    <row r="72" spans="2:13" ht="12.75">
      <c r="B72" s="9">
        <v>3000</v>
      </c>
      <c r="C72" s="1" t="s">
        <v>59</v>
      </c>
      <c r="D72" s="1" t="s">
        <v>56</v>
      </c>
      <c r="E72" s="1" t="s">
        <v>894</v>
      </c>
      <c r="F72" s="99" t="s">
        <v>58</v>
      </c>
      <c r="G72" s="30" t="s">
        <v>33</v>
      </c>
      <c r="H72" s="6">
        <f t="shared" si="4"/>
        <v>-10000</v>
      </c>
      <c r="I72" s="112">
        <f t="shared" si="3"/>
        <v>6.097560975609756</v>
      </c>
      <c r="K72" t="s">
        <v>51</v>
      </c>
      <c r="L72">
        <v>2</v>
      </c>
      <c r="M72" s="2">
        <v>492</v>
      </c>
    </row>
    <row r="73" spans="2:13" ht="12.75">
      <c r="B73" s="9">
        <v>3000</v>
      </c>
      <c r="C73" s="1" t="s">
        <v>60</v>
      </c>
      <c r="D73" s="1" t="s">
        <v>56</v>
      </c>
      <c r="E73" s="1" t="s">
        <v>894</v>
      </c>
      <c r="F73" s="99" t="s">
        <v>58</v>
      </c>
      <c r="G73" s="30" t="s">
        <v>33</v>
      </c>
      <c r="H73" s="6">
        <f t="shared" si="4"/>
        <v>-13000</v>
      </c>
      <c r="I73" s="112">
        <f t="shared" si="3"/>
        <v>6.097560975609756</v>
      </c>
      <c r="K73" t="s">
        <v>51</v>
      </c>
      <c r="L73">
        <v>2</v>
      </c>
      <c r="M73" s="2">
        <v>492</v>
      </c>
    </row>
    <row r="74" spans="1:13" ht="12.75">
      <c r="A74" s="19"/>
      <c r="B74" s="9">
        <v>2000</v>
      </c>
      <c r="C74" s="19" t="s">
        <v>59</v>
      </c>
      <c r="D74" s="1" t="s">
        <v>56</v>
      </c>
      <c r="E74" s="1" t="s">
        <v>894</v>
      </c>
      <c r="F74" s="99" t="s">
        <v>58</v>
      </c>
      <c r="G74" s="30" t="s">
        <v>35</v>
      </c>
      <c r="H74" s="6">
        <f t="shared" si="4"/>
        <v>-15000</v>
      </c>
      <c r="I74" s="112">
        <f t="shared" si="3"/>
        <v>4.065040650406504</v>
      </c>
      <c r="K74" t="s">
        <v>51</v>
      </c>
      <c r="L74">
        <v>2</v>
      </c>
      <c r="M74" s="2">
        <v>492</v>
      </c>
    </row>
    <row r="75" spans="2:13" ht="12.75">
      <c r="B75" s="9">
        <v>2000</v>
      </c>
      <c r="C75" s="19" t="s">
        <v>60</v>
      </c>
      <c r="D75" s="1" t="s">
        <v>56</v>
      </c>
      <c r="E75" s="1" t="s">
        <v>894</v>
      </c>
      <c r="F75" s="99" t="s">
        <v>58</v>
      </c>
      <c r="G75" s="30" t="s">
        <v>35</v>
      </c>
      <c r="H75" s="6">
        <f t="shared" si="4"/>
        <v>-17000</v>
      </c>
      <c r="I75" s="112">
        <f t="shared" si="3"/>
        <v>4.065040650406504</v>
      </c>
      <c r="K75" t="s">
        <v>51</v>
      </c>
      <c r="L75">
        <v>2</v>
      </c>
      <c r="M75" s="2">
        <v>492</v>
      </c>
    </row>
    <row r="76" spans="2:13" ht="12.75">
      <c r="B76" s="9">
        <v>2000</v>
      </c>
      <c r="C76" s="1" t="s">
        <v>61</v>
      </c>
      <c r="D76" s="1" t="s">
        <v>56</v>
      </c>
      <c r="E76" s="1" t="s">
        <v>894</v>
      </c>
      <c r="F76" s="99" t="s">
        <v>58</v>
      </c>
      <c r="G76" s="30" t="s">
        <v>35</v>
      </c>
      <c r="H76" s="6">
        <f t="shared" si="4"/>
        <v>-19000</v>
      </c>
      <c r="I76" s="112">
        <f t="shared" si="3"/>
        <v>4.065040650406504</v>
      </c>
      <c r="K76" t="s">
        <v>51</v>
      </c>
      <c r="L76">
        <v>2</v>
      </c>
      <c r="M76" s="2">
        <v>492</v>
      </c>
    </row>
    <row r="77" spans="2:13" ht="12.75">
      <c r="B77" s="9">
        <v>5000</v>
      </c>
      <c r="C77" s="1" t="s">
        <v>216</v>
      </c>
      <c r="D77" s="1" t="s">
        <v>56</v>
      </c>
      <c r="E77" s="1" t="s">
        <v>894</v>
      </c>
      <c r="F77" s="99" t="s">
        <v>62</v>
      </c>
      <c r="G77" s="30" t="s">
        <v>35</v>
      </c>
      <c r="H77" s="6">
        <f t="shared" si="4"/>
        <v>-24000</v>
      </c>
      <c r="I77" s="112">
        <f t="shared" si="3"/>
        <v>10.16260162601626</v>
      </c>
      <c r="K77" t="s">
        <v>51</v>
      </c>
      <c r="L77">
        <v>2</v>
      </c>
      <c r="M77" s="2">
        <v>492</v>
      </c>
    </row>
    <row r="78" spans="1:13" s="104" customFormat="1" ht="12.75">
      <c r="A78" s="100"/>
      <c r="B78" s="480">
        <f>SUM(B70:B77)</f>
        <v>24000</v>
      </c>
      <c r="C78" s="100" t="s">
        <v>876</v>
      </c>
      <c r="D78" s="100"/>
      <c r="E78" s="100"/>
      <c r="F78" s="102"/>
      <c r="G78" s="102"/>
      <c r="H78" s="103">
        <v>0</v>
      </c>
      <c r="I78" s="143">
        <f t="shared" si="3"/>
        <v>48.78048780487805</v>
      </c>
      <c r="M78" s="2">
        <v>492</v>
      </c>
    </row>
    <row r="79" spans="2:13" ht="12.75">
      <c r="B79" s="9"/>
      <c r="H79" s="6">
        <f>H78-B79</f>
        <v>0</v>
      </c>
      <c r="M79" s="2">
        <v>492</v>
      </c>
    </row>
    <row r="80" spans="2:13" ht="12.75">
      <c r="B80" s="9"/>
      <c r="H80" s="6">
        <f>H79-B80</f>
        <v>0</v>
      </c>
      <c r="M80" s="2">
        <v>492</v>
      </c>
    </row>
    <row r="81" spans="2:13" ht="12.75">
      <c r="B81" s="9">
        <v>1200</v>
      </c>
      <c r="C81" s="1" t="s">
        <v>40</v>
      </c>
      <c r="D81" s="1" t="s">
        <v>12</v>
      </c>
      <c r="E81" s="1" t="s">
        <v>41</v>
      </c>
      <c r="F81" s="99" t="s">
        <v>58</v>
      </c>
      <c r="G81" s="30" t="s">
        <v>31</v>
      </c>
      <c r="H81" s="6">
        <f>H80-B81</f>
        <v>-1200</v>
      </c>
      <c r="I81" s="112">
        <f>+B81/M81</f>
        <v>2.4390243902439024</v>
      </c>
      <c r="K81" t="s">
        <v>51</v>
      </c>
      <c r="L81">
        <v>2</v>
      </c>
      <c r="M81" s="2">
        <v>492</v>
      </c>
    </row>
    <row r="82" spans="2:13" ht="12.75">
      <c r="B82" s="9">
        <v>1100</v>
      </c>
      <c r="C82" s="1" t="s">
        <v>40</v>
      </c>
      <c r="D82" s="1" t="s">
        <v>12</v>
      </c>
      <c r="E82" s="1" t="s">
        <v>41</v>
      </c>
      <c r="F82" s="99" t="s">
        <v>58</v>
      </c>
      <c r="G82" s="30" t="s">
        <v>33</v>
      </c>
      <c r="H82" s="6">
        <f>H81-B82</f>
        <v>-2300</v>
      </c>
      <c r="I82" s="112">
        <f>+B82/M82</f>
        <v>2.2357723577235773</v>
      </c>
      <c r="K82" t="s">
        <v>51</v>
      </c>
      <c r="L82">
        <v>2</v>
      </c>
      <c r="M82" s="2">
        <v>492</v>
      </c>
    </row>
    <row r="83" spans="2:13" ht="12.75">
      <c r="B83" s="9">
        <v>1600</v>
      </c>
      <c r="C83" s="1" t="s">
        <v>40</v>
      </c>
      <c r="D83" s="1" t="s">
        <v>12</v>
      </c>
      <c r="E83" s="1" t="s">
        <v>41</v>
      </c>
      <c r="F83" s="99" t="s">
        <v>58</v>
      </c>
      <c r="G83" s="30" t="s">
        <v>35</v>
      </c>
      <c r="H83" s="6">
        <f>H82-B83</f>
        <v>-3900</v>
      </c>
      <c r="I83" s="112">
        <f>+B83/M83</f>
        <v>3.252032520325203</v>
      </c>
      <c r="K83" t="s">
        <v>51</v>
      </c>
      <c r="L83">
        <v>2</v>
      </c>
      <c r="M83" s="2">
        <v>492</v>
      </c>
    </row>
    <row r="84" spans="1:13" s="104" customFormat="1" ht="12.75">
      <c r="A84" s="100"/>
      <c r="B84" s="480">
        <f>SUM(B81:B83)</f>
        <v>3900</v>
      </c>
      <c r="C84" s="100"/>
      <c r="D84" s="100"/>
      <c r="E84" s="100" t="s">
        <v>41</v>
      </c>
      <c r="F84" s="102"/>
      <c r="G84" s="102"/>
      <c r="H84" s="103">
        <v>0</v>
      </c>
      <c r="I84" s="143">
        <f>+B84/M84</f>
        <v>7.926829268292683</v>
      </c>
      <c r="M84" s="2">
        <v>492</v>
      </c>
    </row>
    <row r="85" spans="2:13" ht="12.75">
      <c r="B85" s="9"/>
      <c r="H85" s="6">
        <f>H84-B85</f>
        <v>0</v>
      </c>
      <c r="I85" s="145">
        <v>0</v>
      </c>
      <c r="M85" s="2">
        <v>492</v>
      </c>
    </row>
    <row r="86" spans="2:13" ht="12.75">
      <c r="B86" s="9"/>
      <c r="H86" s="6">
        <f>H85-B86</f>
        <v>0</v>
      </c>
      <c r="I86" s="145">
        <v>0</v>
      </c>
      <c r="M86" s="2">
        <v>492</v>
      </c>
    </row>
    <row r="87" spans="2:13" ht="12.75">
      <c r="B87" s="9">
        <v>5000</v>
      </c>
      <c r="C87" s="1" t="s">
        <v>44</v>
      </c>
      <c r="D87" s="1" t="s">
        <v>12</v>
      </c>
      <c r="E87" s="1" t="s">
        <v>894</v>
      </c>
      <c r="F87" s="99" t="s">
        <v>64</v>
      </c>
      <c r="G87" s="30" t="s">
        <v>31</v>
      </c>
      <c r="H87" s="6">
        <f>H86-B87</f>
        <v>-5000</v>
      </c>
      <c r="I87" s="112">
        <f>+B87/M87</f>
        <v>10.16260162601626</v>
      </c>
      <c r="K87" t="s">
        <v>51</v>
      </c>
      <c r="L87">
        <v>2</v>
      </c>
      <c r="M87" s="2">
        <v>492</v>
      </c>
    </row>
    <row r="88" spans="2:13" ht="12.75">
      <c r="B88" s="9">
        <v>5000</v>
      </c>
      <c r="C88" s="1" t="s">
        <v>44</v>
      </c>
      <c r="D88" s="1" t="s">
        <v>12</v>
      </c>
      <c r="E88" s="1" t="s">
        <v>894</v>
      </c>
      <c r="F88" s="99" t="s">
        <v>64</v>
      </c>
      <c r="G88" s="30" t="s">
        <v>33</v>
      </c>
      <c r="H88" s="6">
        <f>H87-B88</f>
        <v>-10000</v>
      </c>
      <c r="I88" s="112">
        <f>+B88/M88</f>
        <v>10.16260162601626</v>
      </c>
      <c r="K88" t="s">
        <v>51</v>
      </c>
      <c r="L88">
        <v>2</v>
      </c>
      <c r="M88" s="2">
        <v>492</v>
      </c>
    </row>
    <row r="89" spans="1:13" s="104" customFormat="1" ht="12.75">
      <c r="A89" s="100"/>
      <c r="B89" s="480">
        <v>10000</v>
      </c>
      <c r="C89" s="100" t="s">
        <v>44</v>
      </c>
      <c r="D89" s="100"/>
      <c r="E89" s="100"/>
      <c r="F89" s="102"/>
      <c r="G89" s="102"/>
      <c r="H89" s="103">
        <v>0</v>
      </c>
      <c r="I89" s="143">
        <f>+B89/M89</f>
        <v>20.32520325203252</v>
      </c>
      <c r="M89" s="2">
        <v>492</v>
      </c>
    </row>
    <row r="90" spans="2:13" ht="12.75">
      <c r="B90" s="9"/>
      <c r="H90" s="6">
        <f>H89-B90</f>
        <v>0</v>
      </c>
      <c r="M90" s="2">
        <v>492</v>
      </c>
    </row>
    <row r="91" spans="2:13" ht="12.75">
      <c r="B91" s="9"/>
      <c r="H91" s="6">
        <f>H90-B91</f>
        <v>0</v>
      </c>
      <c r="M91" s="2">
        <v>492</v>
      </c>
    </row>
    <row r="92" spans="2:13" ht="12.75">
      <c r="B92" s="9">
        <v>2000</v>
      </c>
      <c r="C92" s="1" t="s">
        <v>46</v>
      </c>
      <c r="D92" s="1" t="s">
        <v>12</v>
      </c>
      <c r="E92" s="1" t="s">
        <v>190</v>
      </c>
      <c r="F92" s="99" t="s">
        <v>58</v>
      </c>
      <c r="G92" s="30" t="s">
        <v>31</v>
      </c>
      <c r="H92" s="6">
        <f>H91-B92</f>
        <v>-2000</v>
      </c>
      <c r="I92" s="112">
        <f>+B92/M92</f>
        <v>4.065040650406504</v>
      </c>
      <c r="K92" t="s">
        <v>51</v>
      </c>
      <c r="L92">
        <v>2</v>
      </c>
      <c r="M92" s="2">
        <v>492</v>
      </c>
    </row>
    <row r="93" spans="2:13" ht="12.75">
      <c r="B93" s="9">
        <v>2000</v>
      </c>
      <c r="C93" s="1" t="s">
        <v>46</v>
      </c>
      <c r="D93" s="1" t="s">
        <v>12</v>
      </c>
      <c r="E93" s="1" t="s">
        <v>190</v>
      </c>
      <c r="F93" s="99" t="s">
        <v>58</v>
      </c>
      <c r="G93" s="30" t="s">
        <v>33</v>
      </c>
      <c r="H93" s="6">
        <f>H92-B93</f>
        <v>-4000</v>
      </c>
      <c r="I93" s="112">
        <f>+B93/M93</f>
        <v>4.065040650406504</v>
      </c>
      <c r="K93" t="s">
        <v>51</v>
      </c>
      <c r="L93">
        <v>2</v>
      </c>
      <c r="M93" s="2">
        <v>492</v>
      </c>
    </row>
    <row r="94" spans="2:13" ht="12.75">
      <c r="B94" s="9">
        <v>2000</v>
      </c>
      <c r="C94" s="1" t="s">
        <v>46</v>
      </c>
      <c r="D94" s="1" t="s">
        <v>12</v>
      </c>
      <c r="E94" s="1" t="s">
        <v>190</v>
      </c>
      <c r="F94" s="99" t="s">
        <v>58</v>
      </c>
      <c r="G94" s="30" t="s">
        <v>35</v>
      </c>
      <c r="H94" s="6">
        <f>H93-B94</f>
        <v>-6000</v>
      </c>
      <c r="I94" s="112">
        <f>+B94/M94</f>
        <v>4.065040650406504</v>
      </c>
      <c r="K94" t="s">
        <v>51</v>
      </c>
      <c r="L94">
        <v>2</v>
      </c>
      <c r="M94" s="2">
        <v>492</v>
      </c>
    </row>
    <row r="95" spans="1:13" s="104" customFormat="1" ht="12.75">
      <c r="A95" s="100"/>
      <c r="B95" s="480">
        <v>6000</v>
      </c>
      <c r="C95" s="100" t="s">
        <v>46</v>
      </c>
      <c r="D95" s="100"/>
      <c r="E95" s="100"/>
      <c r="F95" s="102"/>
      <c r="G95" s="102"/>
      <c r="H95" s="103">
        <v>0</v>
      </c>
      <c r="I95" s="143">
        <f>+B95/M95</f>
        <v>12.195121951219512</v>
      </c>
      <c r="M95" s="2">
        <v>492</v>
      </c>
    </row>
    <row r="96" spans="8:13" ht="12.75">
      <c r="H96" s="6">
        <f aca="true" t="shared" si="5" ref="H96:H103">H95-B96</f>
        <v>0</v>
      </c>
      <c r="I96" s="112">
        <f aca="true" t="shared" si="6" ref="I96:I103">+B96/M96</f>
        <v>0</v>
      </c>
      <c r="M96" s="2">
        <v>492</v>
      </c>
    </row>
    <row r="97" spans="8:13" ht="12.75">
      <c r="H97" s="6">
        <f t="shared" si="5"/>
        <v>0</v>
      </c>
      <c r="I97" s="112">
        <f t="shared" si="6"/>
        <v>0</v>
      </c>
      <c r="M97" s="2">
        <v>492</v>
      </c>
    </row>
    <row r="98" spans="2:13" ht="12.75">
      <c r="B98" s="373">
        <v>1000</v>
      </c>
      <c r="C98" s="1" t="s">
        <v>373</v>
      </c>
      <c r="D98" s="1" t="s">
        <v>12</v>
      </c>
      <c r="E98" s="1" t="s">
        <v>65</v>
      </c>
      <c r="F98" s="99" t="s">
        <v>58</v>
      </c>
      <c r="G98" s="30" t="s">
        <v>33</v>
      </c>
      <c r="H98" s="6">
        <f t="shared" si="5"/>
        <v>-1000</v>
      </c>
      <c r="I98" s="112">
        <f t="shared" si="6"/>
        <v>2.032520325203252</v>
      </c>
      <c r="K98" t="s">
        <v>51</v>
      </c>
      <c r="L98">
        <v>2</v>
      </c>
      <c r="M98" s="2">
        <v>492</v>
      </c>
    </row>
    <row r="99" spans="1:13" s="104" customFormat="1" ht="12.75">
      <c r="A99" s="100"/>
      <c r="B99" s="486">
        <v>1000</v>
      </c>
      <c r="C99" s="100"/>
      <c r="D99" s="100"/>
      <c r="E99" s="100" t="s">
        <v>65</v>
      </c>
      <c r="F99" s="102"/>
      <c r="G99" s="102"/>
      <c r="H99" s="90">
        <v>0</v>
      </c>
      <c r="I99" s="118">
        <f t="shared" si="6"/>
        <v>2.032520325203252</v>
      </c>
      <c r="M99" s="2">
        <v>492</v>
      </c>
    </row>
    <row r="100" spans="8:13" ht="12.75">
      <c r="H100" s="6">
        <f t="shared" si="5"/>
        <v>0</v>
      </c>
      <c r="I100" s="112">
        <f t="shared" si="6"/>
        <v>0</v>
      </c>
      <c r="M100" s="2">
        <v>492</v>
      </c>
    </row>
    <row r="101" spans="8:13" ht="12.75">
      <c r="H101" s="6">
        <f t="shared" si="5"/>
        <v>0</v>
      </c>
      <c r="I101" s="112">
        <f t="shared" si="6"/>
        <v>0</v>
      </c>
      <c r="M101" s="2">
        <v>492</v>
      </c>
    </row>
    <row r="102" spans="2:13" ht="12.75">
      <c r="B102" s="7"/>
      <c r="H102" s="6">
        <f t="shared" si="5"/>
        <v>0</v>
      </c>
      <c r="I102" s="112">
        <f t="shared" si="6"/>
        <v>0</v>
      </c>
      <c r="M102" s="2">
        <v>492</v>
      </c>
    </row>
    <row r="103" spans="3:13" ht="12.75">
      <c r="C103" s="4"/>
      <c r="H103" s="6">
        <f t="shared" si="5"/>
        <v>0</v>
      </c>
      <c r="I103" s="112">
        <f t="shared" si="6"/>
        <v>0</v>
      </c>
      <c r="M103" s="2">
        <v>492</v>
      </c>
    </row>
    <row r="104" spans="1:13" s="92" customFormat="1" ht="12.75">
      <c r="A104" s="87"/>
      <c r="B104" s="477">
        <f>+B113+B124+B134+B139+B145+B151</f>
        <v>55700</v>
      </c>
      <c r="C104" s="87" t="s">
        <v>66</v>
      </c>
      <c r="D104" s="87" t="s">
        <v>92</v>
      </c>
      <c r="E104" s="87" t="s">
        <v>67</v>
      </c>
      <c r="F104" s="108" t="s">
        <v>68</v>
      </c>
      <c r="G104" s="108" t="s">
        <v>69</v>
      </c>
      <c r="H104" s="88"/>
      <c r="I104" s="119">
        <f>+B104/M104</f>
        <v>113.21138211382114</v>
      </c>
      <c r="M104" s="2">
        <v>492</v>
      </c>
    </row>
    <row r="105" spans="2:13" ht="12.75">
      <c r="B105" s="482"/>
      <c r="H105" s="6">
        <f aca="true" t="shared" si="7" ref="H105:H165">H104-B105</f>
        <v>0</v>
      </c>
      <c r="I105" s="112">
        <f aca="true" t="shared" si="8" ref="I105:I152">+B105/M105</f>
        <v>0</v>
      </c>
      <c r="M105" s="2">
        <v>492</v>
      </c>
    </row>
    <row r="106" spans="2:13" ht="12.75">
      <c r="B106" s="9">
        <v>2500</v>
      </c>
      <c r="C106" s="1" t="s">
        <v>28</v>
      </c>
      <c r="D106" s="19" t="s">
        <v>12</v>
      </c>
      <c r="E106" s="1" t="s">
        <v>70</v>
      </c>
      <c r="F106" s="30" t="s">
        <v>71</v>
      </c>
      <c r="G106" s="30" t="s">
        <v>31</v>
      </c>
      <c r="H106" s="6">
        <f aca="true" t="shared" si="9" ref="H106:H112">H105-B106</f>
        <v>-2500</v>
      </c>
      <c r="I106" s="112">
        <f aca="true" t="shared" si="10" ref="I106:I112">+B106/M106</f>
        <v>5.08130081300813</v>
      </c>
      <c r="K106" t="s">
        <v>28</v>
      </c>
      <c r="L106">
        <v>3</v>
      </c>
      <c r="M106" s="2">
        <v>492</v>
      </c>
    </row>
    <row r="107" spans="2:13" ht="12.75">
      <c r="B107" s="9">
        <v>2500</v>
      </c>
      <c r="C107" s="1" t="s">
        <v>28</v>
      </c>
      <c r="D107" s="19" t="s">
        <v>12</v>
      </c>
      <c r="E107" s="1" t="s">
        <v>70</v>
      </c>
      <c r="F107" s="30" t="s">
        <v>72</v>
      </c>
      <c r="G107" s="30" t="s">
        <v>55</v>
      </c>
      <c r="H107" s="6">
        <f t="shared" si="9"/>
        <v>-5000</v>
      </c>
      <c r="I107" s="112">
        <f t="shared" si="10"/>
        <v>5.08130081300813</v>
      </c>
      <c r="K107" t="s">
        <v>28</v>
      </c>
      <c r="L107">
        <v>3</v>
      </c>
      <c r="M107" s="2">
        <v>492</v>
      </c>
    </row>
    <row r="108" spans="2:13" ht="12.75">
      <c r="B108" s="9">
        <v>2500</v>
      </c>
      <c r="C108" s="1" t="s">
        <v>28</v>
      </c>
      <c r="D108" s="19" t="s">
        <v>12</v>
      </c>
      <c r="E108" s="1" t="s">
        <v>70</v>
      </c>
      <c r="F108" s="30" t="s">
        <v>73</v>
      </c>
      <c r="G108" s="30" t="s">
        <v>74</v>
      </c>
      <c r="H108" s="6">
        <f t="shared" si="9"/>
        <v>-7500</v>
      </c>
      <c r="I108" s="112">
        <f t="shared" si="10"/>
        <v>5.08130081300813</v>
      </c>
      <c r="K108" t="s">
        <v>28</v>
      </c>
      <c r="L108">
        <v>3</v>
      </c>
      <c r="M108" s="2">
        <v>492</v>
      </c>
    </row>
    <row r="109" spans="2:13" ht="12.75">
      <c r="B109" s="9">
        <v>2500</v>
      </c>
      <c r="C109" s="1" t="s">
        <v>28</v>
      </c>
      <c r="D109" s="19" t="s">
        <v>12</v>
      </c>
      <c r="E109" s="1" t="s">
        <v>70</v>
      </c>
      <c r="F109" s="30" t="s">
        <v>75</v>
      </c>
      <c r="G109" s="30" t="s">
        <v>76</v>
      </c>
      <c r="H109" s="6">
        <f t="shared" si="9"/>
        <v>-10000</v>
      </c>
      <c r="I109" s="112">
        <f t="shared" si="10"/>
        <v>5.08130081300813</v>
      </c>
      <c r="K109" t="s">
        <v>28</v>
      </c>
      <c r="L109">
        <v>3</v>
      </c>
      <c r="M109" s="2">
        <v>492</v>
      </c>
    </row>
    <row r="110" spans="2:13" ht="12.75">
      <c r="B110" s="9">
        <v>2000</v>
      </c>
      <c r="C110" s="1" t="s">
        <v>28</v>
      </c>
      <c r="D110" s="1" t="s">
        <v>12</v>
      </c>
      <c r="E110" s="1" t="s">
        <v>77</v>
      </c>
      <c r="F110" s="72" t="s">
        <v>78</v>
      </c>
      <c r="G110" s="30" t="s">
        <v>76</v>
      </c>
      <c r="H110" s="6">
        <f t="shared" si="9"/>
        <v>-12000</v>
      </c>
      <c r="I110" s="112">
        <f t="shared" si="10"/>
        <v>4.065040650406504</v>
      </c>
      <c r="K110" t="s">
        <v>28</v>
      </c>
      <c r="L110">
        <v>3</v>
      </c>
      <c r="M110" s="2">
        <v>492</v>
      </c>
    </row>
    <row r="111" spans="2:13" ht="12.75">
      <c r="B111" s="9">
        <v>2500</v>
      </c>
      <c r="C111" s="1" t="s">
        <v>28</v>
      </c>
      <c r="D111" s="1" t="s">
        <v>12</v>
      </c>
      <c r="E111" s="1" t="s">
        <v>70</v>
      </c>
      <c r="F111" s="30" t="s">
        <v>79</v>
      </c>
      <c r="G111" s="30" t="s">
        <v>80</v>
      </c>
      <c r="H111" s="6">
        <f t="shared" si="9"/>
        <v>-14500</v>
      </c>
      <c r="I111" s="112">
        <f t="shared" si="10"/>
        <v>5.08130081300813</v>
      </c>
      <c r="K111" t="s">
        <v>28</v>
      </c>
      <c r="L111">
        <v>3</v>
      </c>
      <c r="M111" s="2">
        <v>492</v>
      </c>
    </row>
    <row r="112" spans="2:13" ht="12.75">
      <c r="B112" s="9">
        <v>2500</v>
      </c>
      <c r="C112" s="1" t="s">
        <v>28</v>
      </c>
      <c r="D112" s="1" t="s">
        <v>12</v>
      </c>
      <c r="E112" s="1" t="s">
        <v>70</v>
      </c>
      <c r="F112" s="30" t="s">
        <v>81</v>
      </c>
      <c r="G112" s="30" t="s">
        <v>82</v>
      </c>
      <c r="H112" s="6">
        <f t="shared" si="9"/>
        <v>-17000</v>
      </c>
      <c r="I112" s="112">
        <f t="shared" si="10"/>
        <v>5.08130081300813</v>
      </c>
      <c r="K112" t="s">
        <v>28</v>
      </c>
      <c r="L112">
        <v>3</v>
      </c>
      <c r="M112" s="2">
        <v>492</v>
      </c>
    </row>
    <row r="113" spans="1:13" s="97" customFormat="1" ht="12.75">
      <c r="A113" s="18"/>
      <c r="B113" s="471">
        <f>SUM(B106:B112)</f>
        <v>17000</v>
      </c>
      <c r="C113" s="18" t="s">
        <v>28</v>
      </c>
      <c r="D113" s="18"/>
      <c r="E113" s="18"/>
      <c r="F113" s="24"/>
      <c r="G113" s="24"/>
      <c r="H113" s="90">
        <v>0</v>
      </c>
      <c r="I113" s="118">
        <f t="shared" si="8"/>
        <v>34.552845528455286</v>
      </c>
      <c r="M113" s="2">
        <v>492</v>
      </c>
    </row>
    <row r="114" spans="2:13" ht="12.75">
      <c r="B114" s="9"/>
      <c r="H114" s="6">
        <f t="shared" si="7"/>
        <v>0</v>
      </c>
      <c r="I114" s="112">
        <f t="shared" si="8"/>
        <v>0</v>
      </c>
      <c r="M114" s="2">
        <v>492</v>
      </c>
    </row>
    <row r="115" spans="2:13" ht="12.75">
      <c r="B115" s="9"/>
      <c r="H115" s="6">
        <f t="shared" si="7"/>
        <v>0</v>
      </c>
      <c r="I115" s="112">
        <f t="shared" si="8"/>
        <v>0</v>
      </c>
      <c r="M115" s="2">
        <v>492</v>
      </c>
    </row>
    <row r="116" spans="1:13" s="21" customFormat="1" ht="12.75">
      <c r="A116" s="1"/>
      <c r="B116" s="9">
        <v>1500</v>
      </c>
      <c r="C116" s="1" t="s">
        <v>858</v>
      </c>
      <c r="D116" s="1" t="s">
        <v>12</v>
      </c>
      <c r="E116" s="1" t="s">
        <v>190</v>
      </c>
      <c r="F116" s="99" t="s">
        <v>83</v>
      </c>
      <c r="G116" s="30" t="s">
        <v>74</v>
      </c>
      <c r="H116" s="6">
        <f t="shared" si="7"/>
        <v>-1500</v>
      </c>
      <c r="I116" s="112">
        <f t="shared" si="8"/>
        <v>3.048780487804878</v>
      </c>
      <c r="K116" s="85" t="s">
        <v>70</v>
      </c>
      <c r="L116" s="21">
        <v>3</v>
      </c>
      <c r="M116" s="2">
        <v>492</v>
      </c>
    </row>
    <row r="117" spans="1:13" ht="12.75">
      <c r="A117" s="19"/>
      <c r="B117" s="9">
        <v>1000</v>
      </c>
      <c r="C117" s="19" t="s">
        <v>84</v>
      </c>
      <c r="D117" s="1" t="s">
        <v>12</v>
      </c>
      <c r="E117" s="1" t="s">
        <v>190</v>
      </c>
      <c r="F117" s="99" t="s">
        <v>85</v>
      </c>
      <c r="G117" s="30" t="s">
        <v>74</v>
      </c>
      <c r="H117" s="6">
        <f t="shared" si="7"/>
        <v>-2500</v>
      </c>
      <c r="I117" s="112">
        <f t="shared" si="8"/>
        <v>2.032520325203252</v>
      </c>
      <c r="K117" s="85" t="s">
        <v>70</v>
      </c>
      <c r="L117" s="21">
        <v>3</v>
      </c>
      <c r="M117" s="2">
        <v>492</v>
      </c>
    </row>
    <row r="118" spans="2:13" ht="12.75">
      <c r="B118" s="9">
        <v>1000</v>
      </c>
      <c r="C118" s="19" t="s">
        <v>86</v>
      </c>
      <c r="D118" s="1" t="s">
        <v>12</v>
      </c>
      <c r="E118" s="81" t="s">
        <v>190</v>
      </c>
      <c r="F118" s="99" t="s">
        <v>85</v>
      </c>
      <c r="G118" s="30" t="s">
        <v>74</v>
      </c>
      <c r="H118" s="6">
        <f t="shared" si="7"/>
        <v>-3500</v>
      </c>
      <c r="I118" s="112">
        <f t="shared" si="8"/>
        <v>2.032520325203252</v>
      </c>
      <c r="K118" s="85" t="s">
        <v>70</v>
      </c>
      <c r="L118" s="21">
        <v>3</v>
      </c>
      <c r="M118" s="2">
        <v>492</v>
      </c>
    </row>
    <row r="119" spans="2:13" ht="12.75">
      <c r="B119" s="9">
        <v>2000</v>
      </c>
      <c r="C119" s="37" t="s">
        <v>87</v>
      </c>
      <c r="D119" s="1" t="s">
        <v>12</v>
      </c>
      <c r="E119" s="81" t="s">
        <v>190</v>
      </c>
      <c r="F119" s="99" t="s">
        <v>85</v>
      </c>
      <c r="G119" s="99" t="s">
        <v>76</v>
      </c>
      <c r="H119" s="6">
        <f t="shared" si="7"/>
        <v>-5500</v>
      </c>
      <c r="I119" s="112">
        <f t="shared" si="8"/>
        <v>4.065040650406504</v>
      </c>
      <c r="K119" s="85" t="s">
        <v>70</v>
      </c>
      <c r="L119" s="21">
        <v>3</v>
      </c>
      <c r="M119" s="2">
        <v>492</v>
      </c>
    </row>
    <row r="120" spans="2:14" ht="12.75">
      <c r="B120" s="9">
        <v>2000</v>
      </c>
      <c r="C120" s="37" t="s">
        <v>88</v>
      </c>
      <c r="D120" s="1" t="s">
        <v>12</v>
      </c>
      <c r="E120" s="81" t="s">
        <v>190</v>
      </c>
      <c r="F120" s="99" t="s">
        <v>85</v>
      </c>
      <c r="G120" s="99" t="s">
        <v>76</v>
      </c>
      <c r="H120" s="6">
        <f t="shared" si="7"/>
        <v>-7500</v>
      </c>
      <c r="I120" s="112">
        <f t="shared" si="8"/>
        <v>4.065040650406504</v>
      </c>
      <c r="J120" s="40"/>
      <c r="K120" s="85" t="s">
        <v>70</v>
      </c>
      <c r="L120" s="21">
        <v>3</v>
      </c>
      <c r="M120" s="2">
        <v>492</v>
      </c>
      <c r="N120" s="42"/>
    </row>
    <row r="121" spans="2:13" ht="12.75">
      <c r="B121" s="9">
        <v>1500</v>
      </c>
      <c r="C121" s="37" t="s">
        <v>89</v>
      </c>
      <c r="D121" s="1" t="s">
        <v>12</v>
      </c>
      <c r="E121" s="81" t="s">
        <v>190</v>
      </c>
      <c r="F121" s="99" t="s">
        <v>85</v>
      </c>
      <c r="G121" s="99" t="s">
        <v>80</v>
      </c>
      <c r="H121" s="6">
        <f t="shared" si="7"/>
        <v>-9000</v>
      </c>
      <c r="I121" s="112">
        <f t="shared" si="8"/>
        <v>3.048780487804878</v>
      </c>
      <c r="K121" s="85" t="s">
        <v>70</v>
      </c>
      <c r="L121" s="21">
        <v>3</v>
      </c>
      <c r="M121" s="2">
        <v>492</v>
      </c>
    </row>
    <row r="122" spans="2:13" ht="12.75">
      <c r="B122" s="9">
        <v>1500</v>
      </c>
      <c r="C122" s="37" t="s">
        <v>90</v>
      </c>
      <c r="D122" s="1" t="s">
        <v>12</v>
      </c>
      <c r="E122" s="81" t="s">
        <v>190</v>
      </c>
      <c r="F122" s="99" t="s">
        <v>85</v>
      </c>
      <c r="G122" s="99" t="s">
        <v>80</v>
      </c>
      <c r="H122" s="6">
        <f t="shared" si="7"/>
        <v>-10500</v>
      </c>
      <c r="I122" s="112">
        <f t="shared" si="8"/>
        <v>3.048780487804878</v>
      </c>
      <c r="K122" s="85" t="s">
        <v>70</v>
      </c>
      <c r="L122" s="21">
        <v>3</v>
      </c>
      <c r="M122" s="2">
        <v>492</v>
      </c>
    </row>
    <row r="123" spans="2:13" ht="12.75">
      <c r="B123" s="9">
        <v>1500</v>
      </c>
      <c r="C123" s="37" t="s">
        <v>859</v>
      </c>
      <c r="D123" s="1" t="s">
        <v>12</v>
      </c>
      <c r="E123" s="81" t="s">
        <v>190</v>
      </c>
      <c r="F123" s="99" t="s">
        <v>91</v>
      </c>
      <c r="G123" s="99" t="s">
        <v>80</v>
      </c>
      <c r="H123" s="6">
        <f t="shared" si="7"/>
        <v>-12000</v>
      </c>
      <c r="I123" s="112">
        <f t="shared" si="8"/>
        <v>3.048780487804878</v>
      </c>
      <c r="K123" s="85" t="s">
        <v>70</v>
      </c>
      <c r="L123" s="21">
        <v>3</v>
      </c>
      <c r="M123" s="2">
        <v>492</v>
      </c>
    </row>
    <row r="124" spans="1:13" s="97" customFormat="1" ht="12.75">
      <c r="A124" s="18"/>
      <c r="B124" s="471">
        <v>14000</v>
      </c>
      <c r="C124" s="107" t="s">
        <v>876</v>
      </c>
      <c r="D124" s="18"/>
      <c r="E124" s="18"/>
      <c r="F124" s="24"/>
      <c r="G124" s="24"/>
      <c r="H124" s="90">
        <v>0</v>
      </c>
      <c r="I124" s="118">
        <f t="shared" si="8"/>
        <v>28.45528455284553</v>
      </c>
      <c r="J124" s="127"/>
      <c r="M124" s="2">
        <v>492</v>
      </c>
    </row>
    <row r="125" spans="2:13" ht="12.75">
      <c r="B125" s="9"/>
      <c r="I125" s="112">
        <v>0</v>
      </c>
      <c r="M125" s="2">
        <v>492</v>
      </c>
    </row>
    <row r="126" spans="2:13" ht="12.75">
      <c r="B126" s="9"/>
      <c r="I126" s="112">
        <f>+B125/M126</f>
        <v>0</v>
      </c>
      <c r="M126" s="2">
        <v>492</v>
      </c>
    </row>
    <row r="127" spans="2:13" ht="12.75">
      <c r="B127" s="9">
        <v>1400</v>
      </c>
      <c r="C127" s="81" t="s">
        <v>40</v>
      </c>
      <c r="D127" s="81" t="s">
        <v>12</v>
      </c>
      <c r="E127" s="81" t="s">
        <v>41</v>
      </c>
      <c r="F127" s="99" t="s">
        <v>85</v>
      </c>
      <c r="G127" s="99" t="s">
        <v>31</v>
      </c>
      <c r="H127" s="6">
        <f t="shared" si="7"/>
        <v>-1400</v>
      </c>
      <c r="I127" s="112">
        <f t="shared" si="8"/>
        <v>2.845528455284553</v>
      </c>
      <c r="K127" s="85" t="s">
        <v>70</v>
      </c>
      <c r="L127" s="21">
        <v>3</v>
      </c>
      <c r="M127" s="2">
        <v>492</v>
      </c>
    </row>
    <row r="128" spans="2:13" ht="12.75">
      <c r="B128" s="9">
        <v>1300</v>
      </c>
      <c r="C128" s="81" t="s">
        <v>40</v>
      </c>
      <c r="D128" s="81" t="s">
        <v>12</v>
      </c>
      <c r="E128" s="81" t="s">
        <v>41</v>
      </c>
      <c r="F128" s="99" t="s">
        <v>85</v>
      </c>
      <c r="G128" s="99" t="s">
        <v>33</v>
      </c>
      <c r="H128" s="6">
        <f t="shared" si="7"/>
        <v>-2700</v>
      </c>
      <c r="I128" s="112">
        <f t="shared" si="8"/>
        <v>2.6422764227642275</v>
      </c>
      <c r="K128" s="85" t="s">
        <v>70</v>
      </c>
      <c r="L128" s="21">
        <v>3</v>
      </c>
      <c r="M128" s="2">
        <v>492</v>
      </c>
    </row>
    <row r="129" spans="2:13" ht="12.75">
      <c r="B129" s="9">
        <v>1600</v>
      </c>
      <c r="C129" s="81" t="s">
        <v>40</v>
      </c>
      <c r="D129" s="81" t="s">
        <v>12</v>
      </c>
      <c r="E129" s="81" t="s">
        <v>41</v>
      </c>
      <c r="F129" s="99" t="s">
        <v>85</v>
      </c>
      <c r="G129" s="99" t="s">
        <v>35</v>
      </c>
      <c r="H129" s="6">
        <f t="shared" si="7"/>
        <v>-4300</v>
      </c>
      <c r="I129" s="112">
        <f t="shared" si="8"/>
        <v>3.252032520325203</v>
      </c>
      <c r="K129" s="85" t="s">
        <v>70</v>
      </c>
      <c r="L129" s="21">
        <v>3</v>
      </c>
      <c r="M129" s="2">
        <v>492</v>
      </c>
    </row>
    <row r="130" spans="2:13" ht="12.75">
      <c r="B130" s="9">
        <v>1400</v>
      </c>
      <c r="C130" s="81" t="s">
        <v>40</v>
      </c>
      <c r="D130" s="81" t="s">
        <v>12</v>
      </c>
      <c r="E130" s="81" t="s">
        <v>41</v>
      </c>
      <c r="F130" s="99" t="s">
        <v>85</v>
      </c>
      <c r="G130" s="99" t="s">
        <v>55</v>
      </c>
      <c r="H130" s="6">
        <f t="shared" si="7"/>
        <v>-5700</v>
      </c>
      <c r="I130" s="112">
        <f t="shared" si="8"/>
        <v>2.845528455284553</v>
      </c>
      <c r="K130" s="85" t="s">
        <v>70</v>
      </c>
      <c r="L130" s="21">
        <v>3</v>
      </c>
      <c r="M130" s="2">
        <v>492</v>
      </c>
    </row>
    <row r="131" spans="2:13" ht="12.75">
      <c r="B131" s="9">
        <v>1000</v>
      </c>
      <c r="C131" s="81" t="s">
        <v>40</v>
      </c>
      <c r="D131" s="81" t="s">
        <v>12</v>
      </c>
      <c r="E131" s="81" t="s">
        <v>41</v>
      </c>
      <c r="F131" s="99" t="s">
        <v>85</v>
      </c>
      <c r="G131" s="99" t="s">
        <v>74</v>
      </c>
      <c r="H131" s="6">
        <f t="shared" si="7"/>
        <v>-6700</v>
      </c>
      <c r="I131" s="112">
        <f t="shared" si="8"/>
        <v>2.032520325203252</v>
      </c>
      <c r="K131" s="85" t="s">
        <v>70</v>
      </c>
      <c r="L131" s="21">
        <v>3</v>
      </c>
      <c r="M131" s="2">
        <v>492</v>
      </c>
    </row>
    <row r="132" spans="2:13" ht="12.75">
      <c r="B132" s="9">
        <v>1000</v>
      </c>
      <c r="C132" s="81" t="s">
        <v>40</v>
      </c>
      <c r="D132" s="81" t="s">
        <v>12</v>
      </c>
      <c r="E132" s="81" t="s">
        <v>41</v>
      </c>
      <c r="F132" s="99" t="s">
        <v>85</v>
      </c>
      <c r="G132" s="99" t="s">
        <v>76</v>
      </c>
      <c r="H132" s="6">
        <f t="shared" si="7"/>
        <v>-7700</v>
      </c>
      <c r="I132" s="112">
        <f t="shared" si="8"/>
        <v>2.032520325203252</v>
      </c>
      <c r="K132" s="85" t="s">
        <v>70</v>
      </c>
      <c r="L132" s="21">
        <v>3</v>
      </c>
      <c r="M132" s="2">
        <v>492</v>
      </c>
    </row>
    <row r="133" spans="2:13" ht="12.75">
      <c r="B133" s="9">
        <v>1000</v>
      </c>
      <c r="C133" s="81" t="s">
        <v>40</v>
      </c>
      <c r="D133" s="81" t="s">
        <v>12</v>
      </c>
      <c r="E133" s="81" t="s">
        <v>41</v>
      </c>
      <c r="F133" s="99" t="s">
        <v>85</v>
      </c>
      <c r="G133" s="99" t="s">
        <v>80</v>
      </c>
      <c r="H133" s="6">
        <f t="shared" si="7"/>
        <v>-8700</v>
      </c>
      <c r="I133" s="112">
        <f t="shared" si="8"/>
        <v>2.032520325203252</v>
      </c>
      <c r="K133" s="85" t="s">
        <v>70</v>
      </c>
      <c r="L133" s="21">
        <v>3</v>
      </c>
      <c r="M133" s="2">
        <v>492</v>
      </c>
    </row>
    <row r="134" spans="1:13" s="97" customFormat="1" ht="12.75">
      <c r="A134" s="18"/>
      <c r="B134" s="471">
        <f>SUM(B127:B133)</f>
        <v>8700</v>
      </c>
      <c r="C134" s="18"/>
      <c r="D134" s="18"/>
      <c r="E134" s="107" t="s">
        <v>41</v>
      </c>
      <c r="F134" s="24"/>
      <c r="G134" s="24"/>
      <c r="H134" s="90">
        <v>0</v>
      </c>
      <c r="I134" s="118">
        <f t="shared" si="8"/>
        <v>17.682926829268293</v>
      </c>
      <c r="M134" s="2">
        <v>492</v>
      </c>
    </row>
    <row r="135" spans="2:13" ht="12.75">
      <c r="B135" s="9"/>
      <c r="H135" s="6">
        <f t="shared" si="7"/>
        <v>0</v>
      </c>
      <c r="I135" s="112">
        <f t="shared" si="8"/>
        <v>0</v>
      </c>
      <c r="M135" s="2">
        <v>492</v>
      </c>
    </row>
    <row r="136" spans="2:13" ht="12.75">
      <c r="B136" s="9"/>
      <c r="H136" s="6">
        <f t="shared" si="7"/>
        <v>0</v>
      </c>
      <c r="I136" s="112">
        <f t="shared" si="8"/>
        <v>0</v>
      </c>
      <c r="M136" s="2">
        <v>492</v>
      </c>
    </row>
    <row r="137" spans="1:13" ht="12.75">
      <c r="A137" s="19"/>
      <c r="B137" s="9">
        <v>4000</v>
      </c>
      <c r="C137" s="81" t="s">
        <v>44</v>
      </c>
      <c r="D137" s="81" t="s">
        <v>12</v>
      </c>
      <c r="E137" s="81" t="s">
        <v>190</v>
      </c>
      <c r="F137" s="99" t="s">
        <v>91</v>
      </c>
      <c r="G137" s="99" t="s">
        <v>74</v>
      </c>
      <c r="H137" s="6">
        <f t="shared" si="7"/>
        <v>-4000</v>
      </c>
      <c r="I137" s="112">
        <f t="shared" si="8"/>
        <v>8.130081300813009</v>
      </c>
      <c r="K137" s="85" t="s">
        <v>70</v>
      </c>
      <c r="L137" s="21">
        <v>3</v>
      </c>
      <c r="M137" s="2">
        <v>492</v>
      </c>
    </row>
    <row r="138" spans="2:13" ht="12.75">
      <c r="B138" s="9">
        <v>4000</v>
      </c>
      <c r="C138" s="81" t="s">
        <v>44</v>
      </c>
      <c r="D138" s="81" t="s">
        <v>12</v>
      </c>
      <c r="E138" s="81" t="s">
        <v>190</v>
      </c>
      <c r="F138" s="99" t="s">
        <v>91</v>
      </c>
      <c r="G138" s="99" t="s">
        <v>76</v>
      </c>
      <c r="H138" s="6">
        <f t="shared" si="7"/>
        <v>-8000</v>
      </c>
      <c r="I138" s="112">
        <f t="shared" si="8"/>
        <v>8.130081300813009</v>
      </c>
      <c r="K138" s="85" t="s">
        <v>70</v>
      </c>
      <c r="L138" s="21">
        <v>3</v>
      </c>
      <c r="M138" s="2">
        <v>492</v>
      </c>
    </row>
    <row r="139" spans="1:13" s="97" customFormat="1" ht="12.75">
      <c r="A139" s="18"/>
      <c r="B139" s="471">
        <f>SUM(B137:B138)</f>
        <v>8000</v>
      </c>
      <c r="C139" s="107" t="s">
        <v>44</v>
      </c>
      <c r="D139" s="18"/>
      <c r="E139" s="18"/>
      <c r="F139" s="24"/>
      <c r="G139" s="24"/>
      <c r="H139" s="90">
        <v>0</v>
      </c>
      <c r="I139" s="118">
        <f t="shared" si="8"/>
        <v>16.260162601626018</v>
      </c>
      <c r="M139" s="2">
        <v>492</v>
      </c>
    </row>
    <row r="140" spans="2:13" ht="12.75">
      <c r="B140" s="9"/>
      <c r="H140" s="6">
        <f t="shared" si="7"/>
        <v>0</v>
      </c>
      <c r="I140" s="112">
        <f t="shared" si="8"/>
        <v>0</v>
      </c>
      <c r="M140" s="2">
        <v>492</v>
      </c>
    </row>
    <row r="141" spans="2:13" ht="12.75">
      <c r="B141" s="9"/>
      <c r="H141" s="6">
        <f t="shared" si="7"/>
        <v>0</v>
      </c>
      <c r="I141" s="112">
        <f t="shared" si="8"/>
        <v>0</v>
      </c>
      <c r="M141" s="2">
        <v>492</v>
      </c>
    </row>
    <row r="142" spans="2:13" ht="12.75">
      <c r="B142" s="9">
        <v>2000</v>
      </c>
      <c r="C142" s="81" t="s">
        <v>46</v>
      </c>
      <c r="D142" s="81" t="s">
        <v>12</v>
      </c>
      <c r="E142" s="81" t="s">
        <v>190</v>
      </c>
      <c r="F142" s="99" t="s">
        <v>85</v>
      </c>
      <c r="G142" s="99" t="s">
        <v>74</v>
      </c>
      <c r="H142" s="6">
        <f t="shared" si="7"/>
        <v>-2000</v>
      </c>
      <c r="I142" s="112">
        <f t="shared" si="8"/>
        <v>4.065040650406504</v>
      </c>
      <c r="K142" s="85" t="s">
        <v>70</v>
      </c>
      <c r="L142" s="21">
        <v>3</v>
      </c>
      <c r="M142" s="2">
        <v>492</v>
      </c>
    </row>
    <row r="143" spans="2:13" ht="12.75">
      <c r="B143" s="9">
        <v>2000</v>
      </c>
      <c r="C143" s="81" t="s">
        <v>46</v>
      </c>
      <c r="D143" s="81" t="s">
        <v>12</v>
      </c>
      <c r="E143" s="81" t="s">
        <v>190</v>
      </c>
      <c r="F143" s="99" t="s">
        <v>85</v>
      </c>
      <c r="G143" s="99" t="s">
        <v>76</v>
      </c>
      <c r="H143" s="6">
        <f t="shared" si="7"/>
        <v>-4000</v>
      </c>
      <c r="I143" s="112">
        <f t="shared" si="8"/>
        <v>4.065040650406504</v>
      </c>
      <c r="K143" s="85" t="s">
        <v>70</v>
      </c>
      <c r="L143" s="21">
        <v>3</v>
      </c>
      <c r="M143" s="2">
        <v>492</v>
      </c>
    </row>
    <row r="144" spans="2:13" ht="12.75">
      <c r="B144" s="9">
        <v>2000</v>
      </c>
      <c r="C144" s="81" t="s">
        <v>46</v>
      </c>
      <c r="D144" s="81" t="s">
        <v>12</v>
      </c>
      <c r="E144" s="81" t="s">
        <v>190</v>
      </c>
      <c r="F144" s="99" t="s">
        <v>85</v>
      </c>
      <c r="G144" s="99" t="s">
        <v>80</v>
      </c>
      <c r="H144" s="6">
        <f t="shared" si="7"/>
        <v>-6000</v>
      </c>
      <c r="I144" s="112">
        <f t="shared" si="8"/>
        <v>4.065040650406504</v>
      </c>
      <c r="K144" s="85" t="s">
        <v>70</v>
      </c>
      <c r="L144" s="21">
        <v>3</v>
      </c>
      <c r="M144" s="2">
        <v>492</v>
      </c>
    </row>
    <row r="145" spans="1:13" s="97" customFormat="1" ht="12.75">
      <c r="A145" s="18"/>
      <c r="B145" s="471">
        <f>SUM(B142:B144)</f>
        <v>6000</v>
      </c>
      <c r="C145" s="107" t="s">
        <v>46</v>
      </c>
      <c r="D145" s="18"/>
      <c r="E145" s="18"/>
      <c r="F145" s="24"/>
      <c r="G145" s="24"/>
      <c r="H145" s="90">
        <v>0</v>
      </c>
      <c r="I145" s="118">
        <f t="shared" si="8"/>
        <v>12.195121951219512</v>
      </c>
      <c r="M145" s="2">
        <v>492</v>
      </c>
    </row>
    <row r="146" spans="8:13" ht="12.75">
      <c r="H146" s="6">
        <f t="shared" si="7"/>
        <v>0</v>
      </c>
      <c r="I146" s="112">
        <f t="shared" si="8"/>
        <v>0</v>
      </c>
      <c r="M146" s="2">
        <v>492</v>
      </c>
    </row>
    <row r="147" spans="8:13" ht="12.75">
      <c r="H147" s="6">
        <f t="shared" si="7"/>
        <v>0</v>
      </c>
      <c r="I147" s="112">
        <f t="shared" si="8"/>
        <v>0</v>
      </c>
      <c r="M147" s="2">
        <v>492</v>
      </c>
    </row>
    <row r="148" spans="1:13" ht="12.75">
      <c r="A148" s="19"/>
      <c r="B148" s="373">
        <v>500</v>
      </c>
      <c r="C148" s="81" t="s">
        <v>373</v>
      </c>
      <c r="D148" s="81" t="s">
        <v>12</v>
      </c>
      <c r="E148" s="81" t="s">
        <v>65</v>
      </c>
      <c r="F148" s="99" t="s">
        <v>85</v>
      </c>
      <c r="G148" s="99" t="s">
        <v>74</v>
      </c>
      <c r="H148" s="6">
        <f t="shared" si="7"/>
        <v>-500</v>
      </c>
      <c r="I148" s="112">
        <f t="shared" si="8"/>
        <v>1.016260162601626</v>
      </c>
      <c r="K148" s="85" t="s">
        <v>70</v>
      </c>
      <c r="L148" s="21">
        <v>3</v>
      </c>
      <c r="M148" s="2">
        <v>492</v>
      </c>
    </row>
    <row r="149" spans="2:13" ht="12.75">
      <c r="B149" s="373">
        <v>500</v>
      </c>
      <c r="C149" s="81" t="s">
        <v>373</v>
      </c>
      <c r="D149" s="81" t="s">
        <v>12</v>
      </c>
      <c r="E149" s="81" t="s">
        <v>65</v>
      </c>
      <c r="F149" s="99" t="s">
        <v>85</v>
      </c>
      <c r="G149" s="99" t="s">
        <v>76</v>
      </c>
      <c r="H149" s="6">
        <f t="shared" si="7"/>
        <v>-1000</v>
      </c>
      <c r="I149" s="112">
        <f t="shared" si="8"/>
        <v>1.016260162601626</v>
      </c>
      <c r="K149" s="85" t="s">
        <v>70</v>
      </c>
      <c r="L149" s="21">
        <v>3</v>
      </c>
      <c r="M149" s="2">
        <v>492</v>
      </c>
    </row>
    <row r="150" spans="2:13" ht="12.75">
      <c r="B150" s="373">
        <v>1000</v>
      </c>
      <c r="C150" s="81" t="s">
        <v>373</v>
      </c>
      <c r="D150" s="81" t="s">
        <v>12</v>
      </c>
      <c r="E150" s="81" t="s">
        <v>65</v>
      </c>
      <c r="F150" s="99" t="s">
        <v>85</v>
      </c>
      <c r="G150" s="99" t="s">
        <v>80</v>
      </c>
      <c r="H150" s="6">
        <f t="shared" si="7"/>
        <v>-2000</v>
      </c>
      <c r="I150" s="112">
        <f t="shared" si="8"/>
        <v>2.032520325203252</v>
      </c>
      <c r="K150" s="85" t="s">
        <v>70</v>
      </c>
      <c r="L150" s="21">
        <v>3</v>
      </c>
      <c r="M150" s="2">
        <v>492</v>
      </c>
    </row>
    <row r="151" spans="1:13" s="97" customFormat="1" ht="12.75">
      <c r="A151" s="18"/>
      <c r="B151" s="378">
        <f>SUM(B148:B150)</f>
        <v>2000</v>
      </c>
      <c r="C151" s="18"/>
      <c r="D151" s="18"/>
      <c r="E151" s="107" t="s">
        <v>65</v>
      </c>
      <c r="F151" s="24"/>
      <c r="G151" s="24"/>
      <c r="H151" s="90">
        <v>0</v>
      </c>
      <c r="I151" s="118">
        <f t="shared" si="8"/>
        <v>4.065040650406504</v>
      </c>
      <c r="M151" s="2">
        <v>492</v>
      </c>
    </row>
    <row r="152" spans="8:13" ht="12.75">
      <c r="H152" s="6">
        <f t="shared" si="7"/>
        <v>0</v>
      </c>
      <c r="I152" s="112">
        <f t="shared" si="8"/>
        <v>0</v>
      </c>
      <c r="M152" s="2">
        <v>492</v>
      </c>
    </row>
    <row r="153" spans="8:13" ht="12.75">
      <c r="H153" s="6">
        <f t="shared" si="7"/>
        <v>0</v>
      </c>
      <c r="I153" s="112">
        <f aca="true" t="shared" si="11" ref="I153:I197">+B153/M153</f>
        <v>0</v>
      </c>
      <c r="M153" s="2">
        <v>492</v>
      </c>
    </row>
    <row r="154" spans="8:13" ht="12.75">
      <c r="H154" s="6">
        <f t="shared" si="7"/>
        <v>0</v>
      </c>
      <c r="I154" s="112">
        <f t="shared" si="11"/>
        <v>0</v>
      </c>
      <c r="M154" s="2">
        <v>492</v>
      </c>
    </row>
    <row r="155" spans="8:13" ht="12.75">
      <c r="H155" s="6">
        <f t="shared" si="7"/>
        <v>0</v>
      </c>
      <c r="I155" s="112">
        <f t="shared" si="11"/>
        <v>0</v>
      </c>
      <c r="M155" s="2">
        <v>492</v>
      </c>
    </row>
    <row r="156" spans="1:13" s="96" customFormat="1" ht="12.75">
      <c r="A156" s="93"/>
      <c r="B156" s="479">
        <f>+B160+B166+B171+B177+B181</f>
        <v>19500</v>
      </c>
      <c r="C156" s="93" t="s">
        <v>93</v>
      </c>
      <c r="D156" s="93" t="s">
        <v>94</v>
      </c>
      <c r="E156" s="93" t="s">
        <v>95</v>
      </c>
      <c r="F156" s="95" t="s">
        <v>96</v>
      </c>
      <c r="G156" s="106" t="s">
        <v>97</v>
      </c>
      <c r="H156" s="94"/>
      <c r="I156" s="144"/>
      <c r="M156" s="2">
        <v>492</v>
      </c>
    </row>
    <row r="157" spans="2:13" ht="12.75">
      <c r="B157" s="9"/>
      <c r="H157" s="6">
        <f t="shared" si="7"/>
        <v>0</v>
      </c>
      <c r="I157" s="112">
        <f t="shared" si="11"/>
        <v>0</v>
      </c>
      <c r="M157" s="2">
        <v>492</v>
      </c>
    </row>
    <row r="158" spans="1:13" ht="12.75">
      <c r="A158" s="19"/>
      <c r="B158" s="9"/>
      <c r="H158" s="6">
        <f>H157-B158</f>
        <v>0</v>
      </c>
      <c r="I158" s="112">
        <f>+B158/M158</f>
        <v>0</v>
      </c>
      <c r="M158" s="2">
        <v>492</v>
      </c>
    </row>
    <row r="159" spans="1:13" s="21" customFormat="1" ht="12.75">
      <c r="A159" s="19"/>
      <c r="B159" s="267">
        <v>3000</v>
      </c>
      <c r="C159" s="37" t="s">
        <v>98</v>
      </c>
      <c r="D159" s="19" t="s">
        <v>56</v>
      </c>
      <c r="E159" s="19" t="s">
        <v>190</v>
      </c>
      <c r="F159" s="113" t="s">
        <v>1066</v>
      </c>
      <c r="G159" s="34" t="s">
        <v>76</v>
      </c>
      <c r="H159" s="6">
        <f>H158-B159</f>
        <v>-3000</v>
      </c>
      <c r="I159" s="112">
        <f>+B159/M159</f>
        <v>6.097560975609756</v>
      </c>
      <c r="K159" t="s">
        <v>1065</v>
      </c>
      <c r="L159" s="21">
        <v>4</v>
      </c>
      <c r="M159" s="2">
        <v>492</v>
      </c>
    </row>
    <row r="160" spans="1:13" s="97" customFormat="1" ht="12.75">
      <c r="A160" s="18"/>
      <c r="B160" s="471">
        <f>SUM(B159:B159)</f>
        <v>3000</v>
      </c>
      <c r="C160" s="107" t="s">
        <v>876</v>
      </c>
      <c r="D160" s="18"/>
      <c r="E160" s="18"/>
      <c r="F160" s="24"/>
      <c r="G160" s="24"/>
      <c r="H160" s="90">
        <v>0</v>
      </c>
      <c r="I160" s="118">
        <f t="shared" si="11"/>
        <v>6.097560975609756</v>
      </c>
      <c r="M160" s="2">
        <v>492</v>
      </c>
    </row>
    <row r="161" spans="2:13" ht="12.75">
      <c r="B161" s="9"/>
      <c r="C161" s="37"/>
      <c r="D161" s="19"/>
      <c r="H161" s="6">
        <f t="shared" si="7"/>
        <v>0</v>
      </c>
      <c r="I161" s="112">
        <f t="shared" si="11"/>
        <v>0</v>
      </c>
      <c r="M161" s="2">
        <v>492</v>
      </c>
    </row>
    <row r="162" spans="2:14" ht="12.75">
      <c r="B162" s="481"/>
      <c r="C162" s="37"/>
      <c r="D162" s="19"/>
      <c r="E162" s="41"/>
      <c r="H162" s="6">
        <f t="shared" si="7"/>
        <v>0</v>
      </c>
      <c r="I162" s="112">
        <f t="shared" si="11"/>
        <v>0</v>
      </c>
      <c r="J162" s="40"/>
      <c r="L162" s="40"/>
      <c r="M162" s="2">
        <v>492</v>
      </c>
      <c r="N162" s="42"/>
    </row>
    <row r="163" spans="2:13" ht="12.75">
      <c r="B163" s="9">
        <v>1500</v>
      </c>
      <c r="C163" s="37" t="s">
        <v>40</v>
      </c>
      <c r="D163" s="19" t="s">
        <v>56</v>
      </c>
      <c r="E163" s="19" t="s">
        <v>41</v>
      </c>
      <c r="F163" s="113" t="s">
        <v>1066</v>
      </c>
      <c r="G163" s="34" t="s">
        <v>74</v>
      </c>
      <c r="H163" s="6">
        <f t="shared" si="7"/>
        <v>-1500</v>
      </c>
      <c r="I163" s="112">
        <f t="shared" si="11"/>
        <v>3.048780487804878</v>
      </c>
      <c r="K163" t="s">
        <v>1065</v>
      </c>
      <c r="L163" s="21">
        <v>4</v>
      </c>
      <c r="M163" s="2">
        <v>492</v>
      </c>
    </row>
    <row r="164" spans="2:13" ht="12.75">
      <c r="B164" s="9">
        <v>1500</v>
      </c>
      <c r="C164" s="37" t="s">
        <v>40</v>
      </c>
      <c r="D164" s="19" t="s">
        <v>56</v>
      </c>
      <c r="E164" s="19" t="s">
        <v>41</v>
      </c>
      <c r="F164" s="113" t="s">
        <v>1066</v>
      </c>
      <c r="G164" s="34" t="s">
        <v>76</v>
      </c>
      <c r="H164" s="6">
        <f t="shared" si="7"/>
        <v>-3000</v>
      </c>
      <c r="I164" s="112">
        <f t="shared" si="11"/>
        <v>3.048780487804878</v>
      </c>
      <c r="K164" t="s">
        <v>1065</v>
      </c>
      <c r="L164" s="21">
        <v>4</v>
      </c>
      <c r="M164" s="2">
        <v>492</v>
      </c>
    </row>
    <row r="165" spans="2:13" ht="12.75">
      <c r="B165" s="9">
        <v>1500</v>
      </c>
      <c r="C165" s="37" t="s">
        <v>40</v>
      </c>
      <c r="D165" s="19" t="s">
        <v>56</v>
      </c>
      <c r="E165" s="19" t="s">
        <v>41</v>
      </c>
      <c r="F165" s="113" t="s">
        <v>1066</v>
      </c>
      <c r="G165" s="30" t="s">
        <v>80</v>
      </c>
      <c r="H165" s="6">
        <f t="shared" si="7"/>
        <v>-4500</v>
      </c>
      <c r="I165" s="112">
        <f t="shared" si="11"/>
        <v>3.048780487804878</v>
      </c>
      <c r="K165" t="s">
        <v>1065</v>
      </c>
      <c r="L165" s="21">
        <v>4</v>
      </c>
      <c r="M165" s="2">
        <v>492</v>
      </c>
    </row>
    <row r="166" spans="1:13" s="97" customFormat="1" ht="12.75">
      <c r="A166" s="18"/>
      <c r="B166" s="471">
        <f>SUM(B163:B165)</f>
        <v>4500</v>
      </c>
      <c r="C166" s="107"/>
      <c r="D166" s="18"/>
      <c r="E166" s="18" t="s">
        <v>41</v>
      </c>
      <c r="F166" s="24"/>
      <c r="G166" s="24"/>
      <c r="H166" s="90">
        <v>0</v>
      </c>
      <c r="I166" s="118">
        <f t="shared" si="11"/>
        <v>9.146341463414634</v>
      </c>
      <c r="M166" s="2">
        <v>492</v>
      </c>
    </row>
    <row r="167" spans="2:13" ht="12.75">
      <c r="B167" s="9"/>
      <c r="C167" s="37"/>
      <c r="D167" s="19"/>
      <c r="H167" s="6">
        <f>H166-B167</f>
        <v>0</v>
      </c>
      <c r="I167" s="112">
        <f t="shared" si="11"/>
        <v>0</v>
      </c>
      <c r="M167" s="2">
        <v>492</v>
      </c>
    </row>
    <row r="168" spans="2:13" ht="12.75">
      <c r="B168" s="9"/>
      <c r="C168" s="37"/>
      <c r="D168" s="19"/>
      <c r="H168" s="6">
        <f>H167-B168</f>
        <v>0</v>
      </c>
      <c r="I168" s="112">
        <f t="shared" si="11"/>
        <v>0</v>
      </c>
      <c r="M168" s="2">
        <v>492</v>
      </c>
    </row>
    <row r="169" spans="2:13" ht="12.75">
      <c r="B169" s="9">
        <v>4000</v>
      </c>
      <c r="C169" s="1" t="s">
        <v>44</v>
      </c>
      <c r="D169" s="19" t="s">
        <v>56</v>
      </c>
      <c r="E169" s="19" t="s">
        <v>190</v>
      </c>
      <c r="F169" s="113" t="s">
        <v>1067</v>
      </c>
      <c r="G169" s="34" t="s">
        <v>74</v>
      </c>
      <c r="H169" s="6">
        <f>H168-B169</f>
        <v>-4000</v>
      </c>
      <c r="I169" s="112">
        <f t="shared" si="11"/>
        <v>8.130081300813009</v>
      </c>
      <c r="K169" t="s">
        <v>1065</v>
      </c>
      <c r="L169" s="21">
        <v>4</v>
      </c>
      <c r="M169" s="2">
        <v>492</v>
      </c>
    </row>
    <row r="170" spans="2:13" ht="12.75">
      <c r="B170" s="9">
        <v>4000</v>
      </c>
      <c r="C170" s="1" t="s">
        <v>44</v>
      </c>
      <c r="D170" s="19" t="s">
        <v>56</v>
      </c>
      <c r="E170" s="19" t="s">
        <v>190</v>
      </c>
      <c r="F170" s="113" t="s">
        <v>1067</v>
      </c>
      <c r="G170" s="34" t="s">
        <v>76</v>
      </c>
      <c r="H170" s="6">
        <f>H169-B170</f>
        <v>-8000</v>
      </c>
      <c r="I170" s="112">
        <f t="shared" si="11"/>
        <v>8.130081300813009</v>
      </c>
      <c r="K170" t="s">
        <v>1065</v>
      </c>
      <c r="L170" s="21">
        <v>4</v>
      </c>
      <c r="M170" s="2">
        <v>492</v>
      </c>
    </row>
    <row r="171" spans="1:13" s="97" customFormat="1" ht="12.75">
      <c r="A171" s="18"/>
      <c r="B171" s="471">
        <f>SUM(B169:B170)</f>
        <v>8000</v>
      </c>
      <c r="C171" s="18" t="s">
        <v>44</v>
      </c>
      <c r="D171" s="18"/>
      <c r="E171" s="18"/>
      <c r="F171" s="24"/>
      <c r="G171" s="24"/>
      <c r="H171" s="90">
        <v>0</v>
      </c>
      <c r="I171" s="118">
        <f t="shared" si="11"/>
        <v>16.260162601626018</v>
      </c>
      <c r="M171" s="2">
        <v>492</v>
      </c>
    </row>
    <row r="172" spans="2:13" ht="12.75">
      <c r="B172" s="9"/>
      <c r="D172" s="19"/>
      <c r="H172" s="6">
        <f aca="true" t="shared" si="12" ref="H172:H183">H171-B172</f>
        <v>0</v>
      </c>
      <c r="I172" s="112">
        <f t="shared" si="11"/>
        <v>0</v>
      </c>
      <c r="M172" s="2">
        <v>492</v>
      </c>
    </row>
    <row r="173" spans="2:13" ht="12.75">
      <c r="B173" s="9"/>
      <c r="D173" s="19"/>
      <c r="H173" s="6">
        <f t="shared" si="12"/>
        <v>0</v>
      </c>
      <c r="I173" s="112">
        <f t="shared" si="11"/>
        <v>0</v>
      </c>
      <c r="M173" s="2">
        <v>492</v>
      </c>
    </row>
    <row r="174" spans="2:13" ht="12.75">
      <c r="B174" s="9">
        <v>1000</v>
      </c>
      <c r="C174" s="1" t="s">
        <v>46</v>
      </c>
      <c r="D174" s="19" t="s">
        <v>56</v>
      </c>
      <c r="E174" s="19" t="s">
        <v>190</v>
      </c>
      <c r="F174" s="113" t="s">
        <v>1066</v>
      </c>
      <c r="G174" s="34" t="s">
        <v>74</v>
      </c>
      <c r="H174" s="6">
        <f t="shared" si="12"/>
        <v>-1000</v>
      </c>
      <c r="I174" s="112">
        <f t="shared" si="11"/>
        <v>2.032520325203252</v>
      </c>
      <c r="K174" t="s">
        <v>1065</v>
      </c>
      <c r="L174" s="21">
        <v>4</v>
      </c>
      <c r="M174" s="2">
        <v>492</v>
      </c>
    </row>
    <row r="175" spans="2:13" ht="12.75">
      <c r="B175" s="9">
        <v>1000</v>
      </c>
      <c r="C175" s="1" t="s">
        <v>46</v>
      </c>
      <c r="D175" s="19" t="s">
        <v>56</v>
      </c>
      <c r="E175" s="19" t="s">
        <v>190</v>
      </c>
      <c r="F175" s="113" t="s">
        <v>1066</v>
      </c>
      <c r="G175" s="34" t="s">
        <v>76</v>
      </c>
      <c r="H175" s="6">
        <f t="shared" si="12"/>
        <v>-2000</v>
      </c>
      <c r="I175" s="112">
        <f t="shared" si="11"/>
        <v>2.032520325203252</v>
      </c>
      <c r="K175" t="s">
        <v>1065</v>
      </c>
      <c r="L175" s="21">
        <v>4</v>
      </c>
      <c r="M175" s="2">
        <v>492</v>
      </c>
    </row>
    <row r="176" spans="2:13" ht="12.75">
      <c r="B176" s="9">
        <v>1000</v>
      </c>
      <c r="C176" s="1" t="s">
        <v>46</v>
      </c>
      <c r="D176" s="19" t="s">
        <v>56</v>
      </c>
      <c r="E176" s="19" t="s">
        <v>190</v>
      </c>
      <c r="F176" s="113" t="s">
        <v>1066</v>
      </c>
      <c r="G176" s="30" t="s">
        <v>80</v>
      </c>
      <c r="H176" s="6">
        <f t="shared" si="12"/>
        <v>-3000</v>
      </c>
      <c r="I176" s="112">
        <f t="shared" si="11"/>
        <v>2.032520325203252</v>
      </c>
      <c r="K176" t="s">
        <v>1065</v>
      </c>
      <c r="L176" s="21">
        <v>4</v>
      </c>
      <c r="M176" s="2">
        <v>492</v>
      </c>
    </row>
    <row r="177" spans="1:13" s="97" customFormat="1" ht="12.75">
      <c r="A177" s="18"/>
      <c r="B177" s="471">
        <f>SUM(B174:B176)</f>
        <v>3000</v>
      </c>
      <c r="C177" s="18" t="s">
        <v>46</v>
      </c>
      <c r="D177" s="18"/>
      <c r="E177" s="18"/>
      <c r="F177" s="24"/>
      <c r="G177" s="24"/>
      <c r="H177" s="90">
        <v>0</v>
      </c>
      <c r="I177" s="118">
        <f t="shared" si="11"/>
        <v>6.097560975609756</v>
      </c>
      <c r="M177" s="2">
        <v>492</v>
      </c>
    </row>
    <row r="178" spans="4:13" ht="12.75">
      <c r="D178" s="19"/>
      <c r="H178" s="6">
        <f t="shared" si="12"/>
        <v>0</v>
      </c>
      <c r="I178" s="112">
        <f t="shared" si="11"/>
        <v>0</v>
      </c>
      <c r="M178" s="2">
        <v>492</v>
      </c>
    </row>
    <row r="179" spans="1:13" ht="12.75">
      <c r="A179" s="19"/>
      <c r="D179" s="19"/>
      <c r="H179" s="6">
        <f t="shared" si="12"/>
        <v>0</v>
      </c>
      <c r="I179" s="112">
        <f t="shared" si="11"/>
        <v>0</v>
      </c>
      <c r="M179" s="2">
        <v>492</v>
      </c>
    </row>
    <row r="180" spans="2:13" ht="12.75">
      <c r="B180" s="373">
        <v>1000</v>
      </c>
      <c r="C180" s="38" t="s">
        <v>373</v>
      </c>
      <c r="D180" s="19" t="s">
        <v>56</v>
      </c>
      <c r="E180" s="19" t="s">
        <v>65</v>
      </c>
      <c r="F180" s="113" t="s">
        <v>1066</v>
      </c>
      <c r="G180" s="34" t="s">
        <v>76</v>
      </c>
      <c r="H180" s="6">
        <f t="shared" si="12"/>
        <v>-1000</v>
      </c>
      <c r="I180" s="112">
        <f t="shared" si="11"/>
        <v>2.032520325203252</v>
      </c>
      <c r="K180" t="s">
        <v>1065</v>
      </c>
      <c r="L180" s="21">
        <v>4</v>
      </c>
      <c r="M180" s="2">
        <v>492</v>
      </c>
    </row>
    <row r="181" spans="1:13" s="97" customFormat="1" ht="12.75">
      <c r="A181" s="18"/>
      <c r="B181" s="378">
        <f>SUM(B180)</f>
        <v>1000</v>
      </c>
      <c r="C181" s="18"/>
      <c r="D181" s="18"/>
      <c r="E181" s="18" t="s">
        <v>65</v>
      </c>
      <c r="F181" s="24"/>
      <c r="G181" s="24"/>
      <c r="H181" s="90">
        <v>0</v>
      </c>
      <c r="I181" s="118">
        <f t="shared" si="11"/>
        <v>2.032520325203252</v>
      </c>
      <c r="M181" s="2">
        <v>492</v>
      </c>
    </row>
    <row r="182" spans="4:13" ht="12.75">
      <c r="D182" s="19"/>
      <c r="H182" s="6">
        <f t="shared" si="12"/>
        <v>0</v>
      </c>
      <c r="I182" s="112">
        <f t="shared" si="11"/>
        <v>0</v>
      </c>
      <c r="M182" s="2">
        <v>492</v>
      </c>
    </row>
    <row r="183" spans="4:13" ht="12.75">
      <c r="D183" s="19"/>
      <c r="H183" s="6">
        <f t="shared" si="12"/>
        <v>0</v>
      </c>
      <c r="I183" s="112">
        <f t="shared" si="11"/>
        <v>0</v>
      </c>
      <c r="M183" s="2">
        <v>492</v>
      </c>
    </row>
    <row r="184" spans="8:13" ht="12.75">
      <c r="H184" s="6">
        <f>H183-B184</f>
        <v>0</v>
      </c>
      <c r="I184" s="112">
        <f t="shared" si="11"/>
        <v>0</v>
      </c>
      <c r="M184" s="2">
        <v>492</v>
      </c>
    </row>
    <row r="185" spans="8:13" ht="12.75">
      <c r="H185" s="6">
        <f>H184-B185</f>
        <v>0</v>
      </c>
      <c r="I185" s="112">
        <f t="shared" si="11"/>
        <v>0</v>
      </c>
      <c r="M185" s="2">
        <v>492</v>
      </c>
    </row>
    <row r="186" spans="1:13" s="92" customFormat="1" ht="12.75">
      <c r="A186" s="87"/>
      <c r="B186" s="477">
        <f>+B193+B202+B208+B213+B218</f>
        <v>29800</v>
      </c>
      <c r="C186" s="87" t="s">
        <v>99</v>
      </c>
      <c r="D186" s="87" t="s">
        <v>109</v>
      </c>
      <c r="E186" s="87" t="s">
        <v>25</v>
      </c>
      <c r="F186" s="108" t="s">
        <v>26</v>
      </c>
      <c r="G186" s="89" t="s">
        <v>245</v>
      </c>
      <c r="H186" s="94"/>
      <c r="I186" s="119">
        <f>+B186/M186</f>
        <v>60.56910569105691</v>
      </c>
      <c r="M186" s="2">
        <v>492</v>
      </c>
    </row>
    <row r="187" spans="2:13" ht="12.75">
      <c r="B187" s="9"/>
      <c r="H187" s="6">
        <f aca="true" t="shared" si="13" ref="H187:H192">H186-B187</f>
        <v>0</v>
      </c>
      <c r="I187" s="112">
        <f t="shared" si="11"/>
        <v>0</v>
      </c>
      <c r="M187" s="2">
        <v>492</v>
      </c>
    </row>
    <row r="188" spans="2:13" ht="12.75">
      <c r="B188" s="9">
        <v>2500</v>
      </c>
      <c r="C188" s="1" t="s">
        <v>28</v>
      </c>
      <c r="D188" s="19" t="s">
        <v>12</v>
      </c>
      <c r="E188" s="1" t="s">
        <v>51</v>
      </c>
      <c r="F188" s="30" t="s">
        <v>100</v>
      </c>
      <c r="G188" s="30" t="s">
        <v>74</v>
      </c>
      <c r="H188" s="6">
        <f t="shared" si="13"/>
        <v>-2500</v>
      </c>
      <c r="I188" s="112">
        <f aca="true" t="shared" si="14" ref="I188:I193">+B188/M188</f>
        <v>5.08130081300813</v>
      </c>
      <c r="K188" t="s">
        <v>28</v>
      </c>
      <c r="L188">
        <v>5</v>
      </c>
      <c r="M188" s="2">
        <v>492</v>
      </c>
    </row>
    <row r="189" spans="2:13" ht="12.75">
      <c r="B189" s="9">
        <v>2500</v>
      </c>
      <c r="C189" s="1" t="s">
        <v>28</v>
      </c>
      <c r="D189" s="19" t="s">
        <v>12</v>
      </c>
      <c r="E189" s="1" t="s">
        <v>51</v>
      </c>
      <c r="F189" s="30" t="s">
        <v>101</v>
      </c>
      <c r="G189" s="30" t="s">
        <v>76</v>
      </c>
      <c r="H189" s="6">
        <f t="shared" si="13"/>
        <v>-5000</v>
      </c>
      <c r="I189" s="112">
        <f t="shared" si="14"/>
        <v>5.08130081300813</v>
      </c>
      <c r="K189" t="s">
        <v>28</v>
      </c>
      <c r="L189">
        <v>5</v>
      </c>
      <c r="M189" s="2">
        <v>492</v>
      </c>
    </row>
    <row r="190" spans="2:13" ht="12.75">
      <c r="B190" s="9">
        <v>2500</v>
      </c>
      <c r="C190" s="1" t="s">
        <v>28</v>
      </c>
      <c r="D190" s="1" t="s">
        <v>12</v>
      </c>
      <c r="E190" s="1" t="s">
        <v>51</v>
      </c>
      <c r="F190" s="30" t="s">
        <v>102</v>
      </c>
      <c r="G190" s="30" t="s">
        <v>80</v>
      </c>
      <c r="H190" s="6">
        <f t="shared" si="13"/>
        <v>-7500</v>
      </c>
      <c r="I190" s="112">
        <f t="shared" si="14"/>
        <v>5.08130081300813</v>
      </c>
      <c r="K190" t="s">
        <v>28</v>
      </c>
      <c r="L190">
        <v>5</v>
      </c>
      <c r="M190" s="2">
        <v>492</v>
      </c>
    </row>
    <row r="191" spans="2:13" ht="12.75">
      <c r="B191" s="9">
        <v>2500</v>
      </c>
      <c r="C191" s="1" t="s">
        <v>28</v>
      </c>
      <c r="D191" s="1" t="s">
        <v>12</v>
      </c>
      <c r="E191" s="1" t="s">
        <v>51</v>
      </c>
      <c r="F191" s="30" t="s">
        <v>103</v>
      </c>
      <c r="G191" s="30" t="s">
        <v>82</v>
      </c>
      <c r="H191" s="6">
        <f t="shared" si="13"/>
        <v>-10000</v>
      </c>
      <c r="I191" s="112">
        <f t="shared" si="14"/>
        <v>5.08130081300813</v>
      </c>
      <c r="K191" t="s">
        <v>28</v>
      </c>
      <c r="L191">
        <v>5</v>
      </c>
      <c r="M191" s="2">
        <v>492</v>
      </c>
    </row>
    <row r="192" spans="2:13" ht="12.75">
      <c r="B192" s="9">
        <v>2000</v>
      </c>
      <c r="C192" s="1" t="s">
        <v>28</v>
      </c>
      <c r="D192" s="1" t="s">
        <v>12</v>
      </c>
      <c r="E192" s="1" t="s">
        <v>77</v>
      </c>
      <c r="F192" s="72" t="s">
        <v>104</v>
      </c>
      <c r="G192" s="30" t="s">
        <v>82</v>
      </c>
      <c r="H192" s="6">
        <f t="shared" si="13"/>
        <v>-12000</v>
      </c>
      <c r="I192" s="112">
        <f t="shared" si="14"/>
        <v>4.065040650406504</v>
      </c>
      <c r="K192" t="s">
        <v>28</v>
      </c>
      <c r="L192">
        <v>5</v>
      </c>
      <c r="M192" s="2">
        <v>492</v>
      </c>
    </row>
    <row r="193" spans="1:13" s="97" customFormat="1" ht="12.75">
      <c r="A193" s="18"/>
      <c r="B193" s="471">
        <f>SUM(B188:B192)</f>
        <v>12000</v>
      </c>
      <c r="C193" s="18" t="s">
        <v>28</v>
      </c>
      <c r="D193" s="18"/>
      <c r="E193" s="18"/>
      <c r="F193" s="24"/>
      <c r="G193" s="24"/>
      <c r="H193" s="90">
        <v>0</v>
      </c>
      <c r="I193" s="118">
        <f t="shared" si="14"/>
        <v>24.390243902439025</v>
      </c>
      <c r="M193" s="2">
        <v>492</v>
      </c>
    </row>
    <row r="194" spans="2:13" ht="12.75">
      <c r="B194" s="9"/>
      <c r="H194" s="6">
        <f aca="true" t="shared" si="15" ref="H194:H201">H193-B194</f>
        <v>0</v>
      </c>
      <c r="I194" s="112">
        <f t="shared" si="11"/>
        <v>0</v>
      </c>
      <c r="M194" s="2">
        <v>492</v>
      </c>
    </row>
    <row r="195" spans="2:13" ht="12.75">
      <c r="B195" s="9"/>
      <c r="H195" s="6">
        <f t="shared" si="15"/>
        <v>0</v>
      </c>
      <c r="I195" s="112">
        <f t="shared" si="11"/>
        <v>0</v>
      </c>
      <c r="M195" s="2">
        <v>492</v>
      </c>
    </row>
    <row r="196" spans="2:13" ht="12.75">
      <c r="B196" s="267">
        <v>2500</v>
      </c>
      <c r="C196" s="37" t="s">
        <v>36</v>
      </c>
      <c r="D196" s="19" t="s">
        <v>56</v>
      </c>
      <c r="E196" s="37" t="s">
        <v>894</v>
      </c>
      <c r="F196" s="99" t="s">
        <v>105</v>
      </c>
      <c r="G196" s="35" t="s">
        <v>74</v>
      </c>
      <c r="H196" s="6">
        <f t="shared" si="15"/>
        <v>-2500</v>
      </c>
      <c r="I196" s="112">
        <f t="shared" si="11"/>
        <v>5.08130081300813</v>
      </c>
      <c r="K196" t="s">
        <v>51</v>
      </c>
      <c r="L196">
        <v>5</v>
      </c>
      <c r="M196" s="2">
        <v>492</v>
      </c>
    </row>
    <row r="197" spans="2:13" ht="12.75">
      <c r="B197" s="267">
        <v>700</v>
      </c>
      <c r="C197" s="37" t="s">
        <v>895</v>
      </c>
      <c r="D197" s="19" t="s">
        <v>56</v>
      </c>
      <c r="E197" s="37" t="s">
        <v>894</v>
      </c>
      <c r="F197" s="99" t="s">
        <v>106</v>
      </c>
      <c r="G197" s="35" t="s">
        <v>74</v>
      </c>
      <c r="H197" s="6">
        <f t="shared" si="15"/>
        <v>-3200</v>
      </c>
      <c r="I197" s="112">
        <f t="shared" si="11"/>
        <v>1.4227642276422765</v>
      </c>
      <c r="K197" t="s">
        <v>51</v>
      </c>
      <c r="L197">
        <v>5</v>
      </c>
      <c r="M197" s="2">
        <v>492</v>
      </c>
    </row>
    <row r="198" spans="2:13" ht="12.75">
      <c r="B198" s="267">
        <v>700</v>
      </c>
      <c r="C198" s="37" t="s">
        <v>896</v>
      </c>
      <c r="D198" s="19" t="s">
        <v>56</v>
      </c>
      <c r="E198" s="37" t="s">
        <v>894</v>
      </c>
      <c r="F198" s="99" t="s">
        <v>106</v>
      </c>
      <c r="G198" s="35" t="s">
        <v>74</v>
      </c>
      <c r="H198" s="6">
        <f t="shared" si="15"/>
        <v>-3900</v>
      </c>
      <c r="I198" s="112">
        <f>+B198/M198</f>
        <v>1.4227642276422765</v>
      </c>
      <c r="K198" t="s">
        <v>51</v>
      </c>
      <c r="L198">
        <v>5</v>
      </c>
      <c r="M198" s="2">
        <v>492</v>
      </c>
    </row>
    <row r="199" spans="2:14" ht="12.75">
      <c r="B199" s="267">
        <v>700</v>
      </c>
      <c r="C199" s="37" t="s">
        <v>895</v>
      </c>
      <c r="D199" s="19" t="s">
        <v>56</v>
      </c>
      <c r="E199" s="37" t="s">
        <v>894</v>
      </c>
      <c r="F199" s="99" t="s">
        <v>106</v>
      </c>
      <c r="G199" s="35" t="s">
        <v>76</v>
      </c>
      <c r="H199" s="6">
        <f t="shared" si="15"/>
        <v>-4600</v>
      </c>
      <c r="I199" s="112">
        <f>+B199/M199</f>
        <v>1.4227642276422765</v>
      </c>
      <c r="K199" t="s">
        <v>51</v>
      </c>
      <c r="L199">
        <v>5</v>
      </c>
      <c r="M199" s="2">
        <v>492</v>
      </c>
      <c r="N199" s="42"/>
    </row>
    <row r="200" spans="2:14" ht="12.75">
      <c r="B200" s="267">
        <v>700</v>
      </c>
      <c r="C200" s="37" t="s">
        <v>896</v>
      </c>
      <c r="D200" s="19" t="s">
        <v>56</v>
      </c>
      <c r="E200" s="37" t="s">
        <v>894</v>
      </c>
      <c r="F200" s="99" t="s">
        <v>106</v>
      </c>
      <c r="G200" s="35" t="s">
        <v>76</v>
      </c>
      <c r="H200" s="6">
        <f t="shared" si="15"/>
        <v>-5300</v>
      </c>
      <c r="I200" s="112">
        <f>+B200/M200</f>
        <v>1.4227642276422765</v>
      </c>
      <c r="K200" t="s">
        <v>51</v>
      </c>
      <c r="L200">
        <v>5</v>
      </c>
      <c r="M200" s="2">
        <v>492</v>
      </c>
      <c r="N200" s="42"/>
    </row>
    <row r="201" spans="2:14" ht="12.75">
      <c r="B201" s="267">
        <v>2500</v>
      </c>
      <c r="C201" s="37" t="s">
        <v>38</v>
      </c>
      <c r="D201" s="19" t="s">
        <v>56</v>
      </c>
      <c r="E201" s="37" t="s">
        <v>894</v>
      </c>
      <c r="F201" s="99" t="s">
        <v>107</v>
      </c>
      <c r="G201" s="35" t="s">
        <v>76</v>
      </c>
      <c r="H201" s="6">
        <f t="shared" si="15"/>
        <v>-7800</v>
      </c>
      <c r="I201" s="112">
        <f>+B201/M201</f>
        <v>5.08130081300813</v>
      </c>
      <c r="K201" t="s">
        <v>51</v>
      </c>
      <c r="L201">
        <v>5</v>
      </c>
      <c r="M201" s="2">
        <v>492</v>
      </c>
      <c r="N201" s="42"/>
    </row>
    <row r="202" spans="1:13" s="104" customFormat="1" ht="12.75">
      <c r="A202" s="100"/>
      <c r="B202" s="480">
        <f>SUM(B196:B201)</f>
        <v>7800</v>
      </c>
      <c r="C202" s="105" t="s">
        <v>876</v>
      </c>
      <c r="D202" s="100"/>
      <c r="E202" s="100"/>
      <c r="F202" s="102"/>
      <c r="G202" s="102"/>
      <c r="H202" s="103">
        <v>0</v>
      </c>
      <c r="I202" s="143">
        <f>+B202/M202</f>
        <v>15.853658536585366</v>
      </c>
      <c r="M202" s="2">
        <v>492</v>
      </c>
    </row>
    <row r="203" spans="1:13" s="21" customFormat="1" ht="12.75">
      <c r="A203" s="19"/>
      <c r="B203" s="267"/>
      <c r="C203" s="37"/>
      <c r="D203" s="19"/>
      <c r="E203" s="19"/>
      <c r="F203" s="34"/>
      <c r="G203" s="34"/>
      <c r="H203" s="6">
        <f>H202-B203</f>
        <v>0</v>
      </c>
      <c r="I203" s="122"/>
      <c r="M203" s="2">
        <v>492</v>
      </c>
    </row>
    <row r="204" spans="1:13" s="21" customFormat="1" ht="12.75">
      <c r="A204" s="19"/>
      <c r="B204" s="267"/>
      <c r="C204" s="37"/>
      <c r="D204" s="19"/>
      <c r="E204" s="19"/>
      <c r="F204" s="34"/>
      <c r="G204" s="34"/>
      <c r="H204" s="6">
        <f>H203-B204</f>
        <v>0</v>
      </c>
      <c r="I204" s="122"/>
      <c r="M204" s="2">
        <v>492</v>
      </c>
    </row>
    <row r="205" spans="2:13" ht="12.75">
      <c r="B205" s="9">
        <v>800</v>
      </c>
      <c r="C205" s="1" t="s">
        <v>40</v>
      </c>
      <c r="D205" s="1" t="s">
        <v>63</v>
      </c>
      <c r="E205" s="1" t="s">
        <v>41</v>
      </c>
      <c r="F205" s="99" t="s">
        <v>106</v>
      </c>
      <c r="G205" s="30" t="s">
        <v>55</v>
      </c>
      <c r="H205" s="6">
        <f>H204-B205</f>
        <v>-800</v>
      </c>
      <c r="I205" s="112">
        <f aca="true" t="shared" si="16" ref="I205:I210">+B205/M205</f>
        <v>1.6260162601626016</v>
      </c>
      <c r="K205" t="s">
        <v>51</v>
      </c>
      <c r="L205">
        <v>5</v>
      </c>
      <c r="M205" s="2">
        <v>492</v>
      </c>
    </row>
    <row r="206" spans="2:13" ht="12.75">
      <c r="B206" s="9">
        <v>1400</v>
      </c>
      <c r="C206" s="37" t="s">
        <v>40</v>
      </c>
      <c r="D206" s="19" t="s">
        <v>63</v>
      </c>
      <c r="E206" s="1" t="s">
        <v>41</v>
      </c>
      <c r="F206" s="99" t="s">
        <v>106</v>
      </c>
      <c r="G206" s="30" t="s">
        <v>74</v>
      </c>
      <c r="H206" s="6">
        <f>H205-B206</f>
        <v>-2200</v>
      </c>
      <c r="I206" s="112">
        <f t="shared" si="16"/>
        <v>2.845528455284553</v>
      </c>
      <c r="K206" t="s">
        <v>51</v>
      </c>
      <c r="L206">
        <v>5</v>
      </c>
      <c r="M206" s="2">
        <v>492</v>
      </c>
    </row>
    <row r="207" spans="2:13" ht="12.75">
      <c r="B207" s="9">
        <v>1300</v>
      </c>
      <c r="C207" s="37" t="s">
        <v>40</v>
      </c>
      <c r="D207" s="19" t="s">
        <v>63</v>
      </c>
      <c r="E207" s="1" t="s">
        <v>41</v>
      </c>
      <c r="F207" s="99" t="s">
        <v>106</v>
      </c>
      <c r="G207" s="30" t="s">
        <v>76</v>
      </c>
      <c r="H207" s="6">
        <f>H206-B207</f>
        <v>-3500</v>
      </c>
      <c r="I207" s="112">
        <f t="shared" si="16"/>
        <v>2.6422764227642275</v>
      </c>
      <c r="J207" s="21"/>
      <c r="K207" t="s">
        <v>51</v>
      </c>
      <c r="L207">
        <v>5</v>
      </c>
      <c r="M207" s="2">
        <v>492</v>
      </c>
    </row>
    <row r="208" spans="1:13" s="104" customFormat="1" ht="12.75">
      <c r="A208" s="100"/>
      <c r="B208" s="480">
        <f>SUM(B205:B207)</f>
        <v>3500</v>
      </c>
      <c r="C208" s="105"/>
      <c r="D208" s="100"/>
      <c r="E208" s="100" t="s">
        <v>41</v>
      </c>
      <c r="F208" s="102"/>
      <c r="G208" s="102"/>
      <c r="H208" s="103">
        <v>0</v>
      </c>
      <c r="I208" s="143">
        <f t="shared" si="16"/>
        <v>7.1138211382113825</v>
      </c>
      <c r="M208" s="2">
        <v>492</v>
      </c>
    </row>
    <row r="209" spans="2:13" ht="12.75">
      <c r="B209" s="9"/>
      <c r="C209" s="37"/>
      <c r="D209" s="19"/>
      <c r="H209" s="6">
        <f>H208-B209</f>
        <v>0</v>
      </c>
      <c r="I209" s="112">
        <f t="shared" si="16"/>
        <v>0</v>
      </c>
      <c r="M209" s="2">
        <v>492</v>
      </c>
    </row>
    <row r="210" spans="1:13" ht="12.75">
      <c r="A210" s="19"/>
      <c r="B210" s="9"/>
      <c r="D210" s="19"/>
      <c r="H210" s="6">
        <f>H209-B210</f>
        <v>0</v>
      </c>
      <c r="I210" s="112">
        <f t="shared" si="16"/>
        <v>0</v>
      </c>
      <c r="M210" s="2">
        <v>492</v>
      </c>
    </row>
    <row r="211" spans="1:13" s="21" customFormat="1" ht="12.75">
      <c r="A211" s="19"/>
      <c r="B211" s="267">
        <v>2000</v>
      </c>
      <c r="C211" s="19" t="s">
        <v>46</v>
      </c>
      <c r="D211" s="19" t="s">
        <v>12</v>
      </c>
      <c r="E211" s="19" t="s">
        <v>190</v>
      </c>
      <c r="F211" s="99" t="s">
        <v>106</v>
      </c>
      <c r="G211" s="34" t="s">
        <v>74</v>
      </c>
      <c r="H211" s="6">
        <f>H210-B211</f>
        <v>-2000</v>
      </c>
      <c r="I211" s="112">
        <f>+B211/M211</f>
        <v>4.065040650406504</v>
      </c>
      <c r="K211" s="21" t="s">
        <v>51</v>
      </c>
      <c r="L211">
        <v>5</v>
      </c>
      <c r="M211" s="2">
        <v>492</v>
      </c>
    </row>
    <row r="212" spans="1:13" s="21" customFormat="1" ht="12.75">
      <c r="A212" s="19"/>
      <c r="B212" s="267">
        <v>2000</v>
      </c>
      <c r="C212" s="19" t="s">
        <v>46</v>
      </c>
      <c r="D212" s="19" t="s">
        <v>12</v>
      </c>
      <c r="E212" s="19" t="s">
        <v>190</v>
      </c>
      <c r="F212" s="99" t="s">
        <v>106</v>
      </c>
      <c r="G212" s="34" t="s">
        <v>76</v>
      </c>
      <c r="H212" s="6">
        <f>H211-B212</f>
        <v>-4000</v>
      </c>
      <c r="I212" s="112">
        <f>+B212/M212</f>
        <v>4.065040650406504</v>
      </c>
      <c r="K212" s="21" t="s">
        <v>51</v>
      </c>
      <c r="L212">
        <v>5</v>
      </c>
      <c r="M212" s="2">
        <v>492</v>
      </c>
    </row>
    <row r="213" spans="1:13" s="104" customFormat="1" ht="12.75">
      <c r="A213" s="100"/>
      <c r="B213" s="480">
        <f>SUM(B211:B212)</f>
        <v>4000</v>
      </c>
      <c r="C213" s="105" t="s">
        <v>46</v>
      </c>
      <c r="D213" s="100"/>
      <c r="E213" s="100"/>
      <c r="F213" s="102"/>
      <c r="G213" s="102"/>
      <c r="H213" s="103">
        <v>0</v>
      </c>
      <c r="I213" s="143">
        <f aca="true" t="shared" si="17" ref="I213:I274">+B213/M213</f>
        <v>8.130081300813009</v>
      </c>
      <c r="M213" s="2">
        <v>492</v>
      </c>
    </row>
    <row r="214" spans="4:13" ht="12.75">
      <c r="D214" s="19"/>
      <c r="H214" s="6">
        <f aca="true" t="shared" si="18" ref="H214:H277">H213-B214</f>
        <v>0</v>
      </c>
      <c r="I214" s="112">
        <f t="shared" si="17"/>
        <v>0</v>
      </c>
      <c r="M214" s="2">
        <v>492</v>
      </c>
    </row>
    <row r="215" spans="4:13" ht="12.75">
      <c r="D215" s="19"/>
      <c r="H215" s="6">
        <f t="shared" si="18"/>
        <v>0</v>
      </c>
      <c r="I215" s="112">
        <f t="shared" si="17"/>
        <v>0</v>
      </c>
      <c r="M215" s="2">
        <v>492</v>
      </c>
    </row>
    <row r="216" spans="1:256" ht="12.75">
      <c r="A216" s="19"/>
      <c r="B216" s="373">
        <v>1000</v>
      </c>
      <c r="C216" s="1" t="s">
        <v>373</v>
      </c>
      <c r="D216" s="19" t="s">
        <v>12</v>
      </c>
      <c r="E216" s="1" t="s">
        <v>65</v>
      </c>
      <c r="F216" s="99" t="s">
        <v>106</v>
      </c>
      <c r="G216" s="30" t="s">
        <v>74</v>
      </c>
      <c r="H216" s="6">
        <f t="shared" si="18"/>
        <v>-1000</v>
      </c>
      <c r="I216" s="112">
        <f t="shared" si="17"/>
        <v>2.032520325203252</v>
      </c>
      <c r="K216" t="s">
        <v>51</v>
      </c>
      <c r="L216">
        <v>5</v>
      </c>
      <c r="M216" s="2">
        <v>492</v>
      </c>
      <c r="IV216" s="1">
        <f>SUM(A216:IU216)</f>
        <v>499.0325203252033</v>
      </c>
    </row>
    <row r="217" spans="2:256" ht="12.75">
      <c r="B217" s="373">
        <v>1500</v>
      </c>
      <c r="C217" s="1" t="s">
        <v>373</v>
      </c>
      <c r="D217" s="19" t="s">
        <v>12</v>
      </c>
      <c r="E217" s="1" t="s">
        <v>65</v>
      </c>
      <c r="F217" s="99" t="s">
        <v>106</v>
      </c>
      <c r="G217" s="30" t="s">
        <v>76</v>
      </c>
      <c r="H217" s="6">
        <f t="shared" si="18"/>
        <v>-2500</v>
      </c>
      <c r="I217" s="112">
        <f t="shared" si="17"/>
        <v>3.048780487804878</v>
      </c>
      <c r="K217" t="s">
        <v>51</v>
      </c>
      <c r="L217">
        <v>5</v>
      </c>
      <c r="M217" s="2">
        <v>492</v>
      </c>
      <c r="IV217" s="1"/>
    </row>
    <row r="218" spans="1:256" s="104" customFormat="1" ht="12.75">
      <c r="A218" s="100"/>
      <c r="B218" s="486">
        <f>SUM(B216:B217)</f>
        <v>2500</v>
      </c>
      <c r="C218" s="100"/>
      <c r="D218" s="100"/>
      <c r="E218" s="105" t="s">
        <v>65</v>
      </c>
      <c r="F218" s="102"/>
      <c r="G218" s="102"/>
      <c r="H218" s="103">
        <f t="shared" si="18"/>
        <v>-5000</v>
      </c>
      <c r="I218" s="143">
        <f t="shared" si="17"/>
        <v>5.08130081300813</v>
      </c>
      <c r="M218" s="2">
        <v>492</v>
      </c>
      <c r="IV218" s="100">
        <f>SUM(A218:IU218)</f>
        <v>-2002.918699186992</v>
      </c>
    </row>
    <row r="219" spans="8:13" ht="12.75" hidden="1">
      <c r="H219" s="6">
        <f t="shared" si="18"/>
        <v>-5000</v>
      </c>
      <c r="I219" s="146">
        <f t="shared" si="17"/>
        <v>0</v>
      </c>
      <c r="M219" s="2">
        <v>492</v>
      </c>
    </row>
    <row r="220" spans="8:13" ht="12.75" hidden="1">
      <c r="H220" s="6">
        <f t="shared" si="18"/>
        <v>-5000</v>
      </c>
      <c r="I220" s="146">
        <f t="shared" si="17"/>
        <v>0</v>
      </c>
      <c r="M220" s="2">
        <v>492</v>
      </c>
    </row>
    <row r="221" spans="8:13" ht="12.75" hidden="1">
      <c r="H221" s="6">
        <f t="shared" si="18"/>
        <v>-5000</v>
      </c>
      <c r="I221" s="146">
        <f t="shared" si="17"/>
        <v>0</v>
      </c>
      <c r="M221" s="2">
        <v>492</v>
      </c>
    </row>
    <row r="222" spans="8:13" ht="12.75" hidden="1">
      <c r="H222" s="6">
        <f t="shared" si="18"/>
        <v>-5000</v>
      </c>
      <c r="I222" s="146">
        <f t="shared" si="17"/>
        <v>0</v>
      </c>
      <c r="M222" s="2">
        <v>492</v>
      </c>
    </row>
    <row r="223" spans="8:13" ht="12.75" hidden="1">
      <c r="H223" s="6">
        <f t="shared" si="18"/>
        <v>-5000</v>
      </c>
      <c r="I223" s="146">
        <f t="shared" si="17"/>
        <v>0</v>
      </c>
      <c r="M223" s="2">
        <v>492</v>
      </c>
    </row>
    <row r="224" spans="8:13" ht="12.75" hidden="1">
      <c r="H224" s="6">
        <f t="shared" si="18"/>
        <v>-5000</v>
      </c>
      <c r="I224" s="146">
        <f t="shared" si="17"/>
        <v>0</v>
      </c>
      <c r="M224" s="2">
        <v>492</v>
      </c>
    </row>
    <row r="225" spans="8:13" ht="12.75" hidden="1">
      <c r="H225" s="6">
        <f t="shared" si="18"/>
        <v>-5000</v>
      </c>
      <c r="I225" s="146">
        <f t="shared" si="17"/>
        <v>0</v>
      </c>
      <c r="M225" s="2">
        <v>492</v>
      </c>
    </row>
    <row r="226" spans="8:13" ht="12.75" hidden="1">
      <c r="H226" s="6">
        <f t="shared" si="18"/>
        <v>-5000</v>
      </c>
      <c r="I226" s="146">
        <f t="shared" si="17"/>
        <v>0</v>
      </c>
      <c r="M226" s="2">
        <v>492</v>
      </c>
    </row>
    <row r="227" spans="8:13" ht="12.75" hidden="1">
      <c r="H227" s="6">
        <f t="shared" si="18"/>
        <v>-5000</v>
      </c>
      <c r="I227" s="146">
        <f t="shared" si="17"/>
        <v>0</v>
      </c>
      <c r="M227" s="2">
        <v>492</v>
      </c>
    </row>
    <row r="228" spans="8:13" ht="12.75" hidden="1">
      <c r="H228" s="6">
        <f t="shared" si="18"/>
        <v>-5000</v>
      </c>
      <c r="I228" s="146">
        <f t="shared" si="17"/>
        <v>0</v>
      </c>
      <c r="M228" s="2">
        <v>492</v>
      </c>
    </row>
    <row r="229" spans="8:13" ht="12.75" hidden="1">
      <c r="H229" s="6">
        <f t="shared" si="18"/>
        <v>-5000</v>
      </c>
      <c r="I229" s="146">
        <f t="shared" si="17"/>
        <v>0</v>
      </c>
      <c r="M229" s="2">
        <v>492</v>
      </c>
    </row>
    <row r="230" spans="8:13" ht="12.75" hidden="1">
      <c r="H230" s="6">
        <f t="shared" si="18"/>
        <v>-5000</v>
      </c>
      <c r="I230" s="146">
        <f t="shared" si="17"/>
        <v>0</v>
      </c>
      <c r="M230" s="2">
        <v>492</v>
      </c>
    </row>
    <row r="231" spans="8:13" ht="12.75" hidden="1">
      <c r="H231" s="6">
        <f t="shared" si="18"/>
        <v>-5000</v>
      </c>
      <c r="I231" s="146">
        <f t="shared" si="17"/>
        <v>0</v>
      </c>
      <c r="M231" s="2">
        <v>492</v>
      </c>
    </row>
    <row r="232" spans="8:13" ht="12.75" hidden="1">
      <c r="H232" s="6">
        <f t="shared" si="18"/>
        <v>-5000</v>
      </c>
      <c r="I232" s="146">
        <f t="shared" si="17"/>
        <v>0</v>
      </c>
      <c r="M232" s="2">
        <v>492</v>
      </c>
    </row>
    <row r="233" spans="8:13" ht="12.75" hidden="1">
      <c r="H233" s="6">
        <f t="shared" si="18"/>
        <v>-5000</v>
      </c>
      <c r="I233" s="146">
        <f t="shared" si="17"/>
        <v>0</v>
      </c>
      <c r="M233" s="2">
        <v>492</v>
      </c>
    </row>
    <row r="234" spans="8:13" ht="12.75" hidden="1">
      <c r="H234" s="6">
        <f t="shared" si="18"/>
        <v>-5000</v>
      </c>
      <c r="I234" s="146">
        <f t="shared" si="17"/>
        <v>0</v>
      </c>
      <c r="M234" s="2">
        <v>492</v>
      </c>
    </row>
    <row r="235" spans="8:13" ht="12.75" hidden="1">
      <c r="H235" s="6">
        <f t="shared" si="18"/>
        <v>-5000</v>
      </c>
      <c r="I235" s="146">
        <f t="shared" si="17"/>
        <v>0</v>
      </c>
      <c r="M235" s="2">
        <v>492</v>
      </c>
    </row>
    <row r="236" spans="8:13" ht="12.75" hidden="1">
      <c r="H236" s="6">
        <f t="shared" si="18"/>
        <v>-5000</v>
      </c>
      <c r="I236" s="146">
        <f t="shared" si="17"/>
        <v>0</v>
      </c>
      <c r="M236" s="2">
        <v>492</v>
      </c>
    </row>
    <row r="237" spans="8:13" ht="12.75" hidden="1">
      <c r="H237" s="6">
        <f t="shared" si="18"/>
        <v>-5000</v>
      </c>
      <c r="I237" s="146">
        <f t="shared" si="17"/>
        <v>0</v>
      </c>
      <c r="M237" s="2">
        <v>492</v>
      </c>
    </row>
    <row r="238" spans="8:13" ht="12.75" hidden="1">
      <c r="H238" s="6">
        <f t="shared" si="18"/>
        <v>-5000</v>
      </c>
      <c r="I238" s="146">
        <f t="shared" si="17"/>
        <v>0</v>
      </c>
      <c r="M238" s="2">
        <v>492</v>
      </c>
    </row>
    <row r="239" spans="8:13" ht="12.75" hidden="1">
      <c r="H239" s="6">
        <f t="shared" si="18"/>
        <v>-5000</v>
      </c>
      <c r="I239" s="146">
        <f t="shared" si="17"/>
        <v>0</v>
      </c>
      <c r="M239" s="2">
        <v>492</v>
      </c>
    </row>
    <row r="240" spans="8:13" ht="12.75" hidden="1">
      <c r="H240" s="6">
        <f t="shared" si="18"/>
        <v>-5000</v>
      </c>
      <c r="I240" s="146">
        <f t="shared" si="17"/>
        <v>0</v>
      </c>
      <c r="M240" s="2">
        <v>492</v>
      </c>
    </row>
    <row r="241" spans="8:13" ht="12.75" hidden="1">
      <c r="H241" s="6">
        <f t="shared" si="18"/>
        <v>-5000</v>
      </c>
      <c r="I241" s="146">
        <f t="shared" si="17"/>
        <v>0</v>
      </c>
      <c r="M241" s="2">
        <v>492</v>
      </c>
    </row>
    <row r="242" spans="8:13" ht="12.75" hidden="1">
      <c r="H242" s="6">
        <f t="shared" si="18"/>
        <v>-5000</v>
      </c>
      <c r="I242" s="146">
        <f t="shared" si="17"/>
        <v>0</v>
      </c>
      <c r="M242" s="2">
        <v>492</v>
      </c>
    </row>
    <row r="243" spans="8:13" ht="12.75" hidden="1">
      <c r="H243" s="6">
        <f t="shared" si="18"/>
        <v>-5000</v>
      </c>
      <c r="I243" s="146">
        <f t="shared" si="17"/>
        <v>0</v>
      </c>
      <c r="M243" s="2">
        <v>492</v>
      </c>
    </row>
    <row r="244" spans="8:13" ht="12.75" hidden="1">
      <c r="H244" s="6">
        <f t="shared" si="18"/>
        <v>-5000</v>
      </c>
      <c r="I244" s="146">
        <f t="shared" si="17"/>
        <v>0</v>
      </c>
      <c r="M244" s="2">
        <v>492</v>
      </c>
    </row>
    <row r="245" spans="8:13" ht="12.75" hidden="1">
      <c r="H245" s="6">
        <f t="shared" si="18"/>
        <v>-5000</v>
      </c>
      <c r="I245" s="146">
        <f t="shared" si="17"/>
        <v>0</v>
      </c>
      <c r="M245" s="2">
        <v>492</v>
      </c>
    </row>
    <row r="246" spans="8:13" ht="12.75" hidden="1">
      <c r="H246" s="6">
        <f t="shared" si="18"/>
        <v>-5000</v>
      </c>
      <c r="I246" s="146">
        <f t="shared" si="17"/>
        <v>0</v>
      </c>
      <c r="M246" s="2">
        <v>492</v>
      </c>
    </row>
    <row r="247" spans="8:13" ht="12.75" hidden="1">
      <c r="H247" s="6">
        <f t="shared" si="18"/>
        <v>-5000</v>
      </c>
      <c r="I247" s="146">
        <f t="shared" si="17"/>
        <v>0</v>
      </c>
      <c r="M247" s="2">
        <v>492</v>
      </c>
    </row>
    <row r="248" spans="8:13" ht="12.75" hidden="1">
      <c r="H248" s="6">
        <f t="shared" si="18"/>
        <v>-5000</v>
      </c>
      <c r="I248" s="146">
        <f t="shared" si="17"/>
        <v>0</v>
      </c>
      <c r="M248" s="2">
        <v>492</v>
      </c>
    </row>
    <row r="249" spans="8:13" ht="12.75" hidden="1">
      <c r="H249" s="6">
        <f t="shared" si="18"/>
        <v>-5000</v>
      </c>
      <c r="I249" s="146">
        <f t="shared" si="17"/>
        <v>0</v>
      </c>
      <c r="M249" s="2">
        <v>492</v>
      </c>
    </row>
    <row r="250" spans="8:13" ht="12.75" hidden="1">
      <c r="H250" s="6">
        <f t="shared" si="18"/>
        <v>-5000</v>
      </c>
      <c r="I250" s="146">
        <f t="shared" si="17"/>
        <v>0</v>
      </c>
      <c r="M250" s="2">
        <v>492</v>
      </c>
    </row>
    <row r="251" spans="8:13" ht="12.75" hidden="1">
      <c r="H251" s="6">
        <f t="shared" si="18"/>
        <v>-5000</v>
      </c>
      <c r="I251" s="146">
        <f t="shared" si="17"/>
        <v>0</v>
      </c>
      <c r="M251" s="2">
        <v>492</v>
      </c>
    </row>
    <row r="252" spans="8:13" ht="12.75" hidden="1">
      <c r="H252" s="6">
        <f t="shared" si="18"/>
        <v>-5000</v>
      </c>
      <c r="I252" s="146">
        <f t="shared" si="17"/>
        <v>0</v>
      </c>
      <c r="M252" s="2">
        <v>492</v>
      </c>
    </row>
    <row r="253" spans="8:13" ht="12.75" hidden="1">
      <c r="H253" s="6">
        <f t="shared" si="18"/>
        <v>-5000</v>
      </c>
      <c r="I253" s="146">
        <f t="shared" si="17"/>
        <v>0</v>
      </c>
      <c r="M253" s="2">
        <v>492</v>
      </c>
    </row>
    <row r="254" spans="8:13" ht="12.75" hidden="1">
      <c r="H254" s="6">
        <f t="shared" si="18"/>
        <v>-5000</v>
      </c>
      <c r="I254" s="146">
        <f t="shared" si="17"/>
        <v>0</v>
      </c>
      <c r="M254" s="2">
        <v>492</v>
      </c>
    </row>
    <row r="255" spans="8:13" ht="12.75" hidden="1">
      <c r="H255" s="6">
        <f t="shared" si="18"/>
        <v>-5000</v>
      </c>
      <c r="I255" s="146">
        <f t="shared" si="17"/>
        <v>0</v>
      </c>
      <c r="M255" s="2">
        <v>492</v>
      </c>
    </row>
    <row r="256" spans="8:13" ht="12.75" hidden="1">
      <c r="H256" s="6">
        <f t="shared" si="18"/>
        <v>-5000</v>
      </c>
      <c r="I256" s="146">
        <f t="shared" si="17"/>
        <v>0</v>
      </c>
      <c r="M256" s="2">
        <v>492</v>
      </c>
    </row>
    <row r="257" spans="8:13" ht="12.75" hidden="1">
      <c r="H257" s="6">
        <f t="shared" si="18"/>
        <v>-5000</v>
      </c>
      <c r="I257" s="146">
        <f t="shared" si="17"/>
        <v>0</v>
      </c>
      <c r="M257" s="2">
        <v>492</v>
      </c>
    </row>
    <row r="258" spans="8:13" ht="12.75" hidden="1">
      <c r="H258" s="6">
        <f t="shared" si="18"/>
        <v>-5000</v>
      </c>
      <c r="I258" s="146">
        <f t="shared" si="17"/>
        <v>0</v>
      </c>
      <c r="M258" s="2">
        <v>492</v>
      </c>
    </row>
    <row r="259" spans="8:13" ht="12.75" hidden="1">
      <c r="H259" s="6">
        <f t="shared" si="18"/>
        <v>-5000</v>
      </c>
      <c r="I259" s="146">
        <f t="shared" si="17"/>
        <v>0</v>
      </c>
      <c r="M259" s="2">
        <v>492</v>
      </c>
    </row>
    <row r="260" spans="8:13" ht="12.75" hidden="1">
      <c r="H260" s="6">
        <f t="shared" si="18"/>
        <v>-5000</v>
      </c>
      <c r="I260" s="146">
        <f t="shared" si="17"/>
        <v>0</v>
      </c>
      <c r="M260" s="2">
        <v>492</v>
      </c>
    </row>
    <row r="261" spans="8:13" ht="12.75" hidden="1">
      <c r="H261" s="6">
        <f t="shared" si="18"/>
        <v>-5000</v>
      </c>
      <c r="I261" s="146">
        <f t="shared" si="17"/>
        <v>0</v>
      </c>
      <c r="M261" s="2">
        <v>492</v>
      </c>
    </row>
    <row r="262" spans="8:13" ht="12.75" hidden="1">
      <c r="H262" s="6">
        <f t="shared" si="18"/>
        <v>-5000</v>
      </c>
      <c r="I262" s="146">
        <f t="shared" si="17"/>
        <v>0</v>
      </c>
      <c r="M262" s="2">
        <v>492</v>
      </c>
    </row>
    <row r="263" spans="8:13" ht="12.75" hidden="1">
      <c r="H263" s="6">
        <f t="shared" si="18"/>
        <v>-5000</v>
      </c>
      <c r="I263" s="146">
        <f t="shared" si="17"/>
        <v>0</v>
      </c>
      <c r="M263" s="2">
        <v>492</v>
      </c>
    </row>
    <row r="264" spans="8:13" ht="12.75" hidden="1">
      <c r="H264" s="6">
        <f t="shared" si="18"/>
        <v>-5000</v>
      </c>
      <c r="I264" s="146">
        <f t="shared" si="17"/>
        <v>0</v>
      </c>
      <c r="M264" s="2">
        <v>492</v>
      </c>
    </row>
    <row r="265" spans="8:13" ht="12.75" hidden="1">
      <c r="H265" s="6">
        <f t="shared" si="18"/>
        <v>-5000</v>
      </c>
      <c r="I265" s="146">
        <f t="shared" si="17"/>
        <v>0</v>
      </c>
      <c r="M265" s="2">
        <v>492</v>
      </c>
    </row>
    <row r="266" spans="8:13" ht="12.75" hidden="1">
      <c r="H266" s="6">
        <f t="shared" si="18"/>
        <v>-5000</v>
      </c>
      <c r="I266" s="146">
        <f t="shared" si="17"/>
        <v>0</v>
      </c>
      <c r="M266" s="2">
        <v>492</v>
      </c>
    </row>
    <row r="267" spans="8:13" ht="12.75" hidden="1">
      <c r="H267" s="6">
        <f t="shared" si="18"/>
        <v>-5000</v>
      </c>
      <c r="I267" s="146">
        <f t="shared" si="17"/>
        <v>0</v>
      </c>
      <c r="M267" s="2">
        <v>492</v>
      </c>
    </row>
    <row r="268" spans="8:13" ht="12.75" hidden="1">
      <c r="H268" s="6">
        <f t="shared" si="18"/>
        <v>-5000</v>
      </c>
      <c r="I268" s="146">
        <f t="shared" si="17"/>
        <v>0</v>
      </c>
      <c r="M268" s="2">
        <v>492</v>
      </c>
    </row>
    <row r="269" spans="8:13" ht="12.75" hidden="1">
      <c r="H269" s="6">
        <f t="shared" si="18"/>
        <v>-5000</v>
      </c>
      <c r="I269" s="146">
        <f t="shared" si="17"/>
        <v>0</v>
      </c>
      <c r="M269" s="2">
        <v>492</v>
      </c>
    </row>
    <row r="270" spans="8:13" ht="12.75" hidden="1">
      <c r="H270" s="6">
        <f t="shared" si="18"/>
        <v>-5000</v>
      </c>
      <c r="I270" s="146">
        <f t="shared" si="17"/>
        <v>0</v>
      </c>
      <c r="M270" s="2">
        <v>492</v>
      </c>
    </row>
    <row r="271" spans="8:13" ht="12.75" hidden="1">
      <c r="H271" s="6">
        <f t="shared" si="18"/>
        <v>-5000</v>
      </c>
      <c r="I271" s="146">
        <f t="shared" si="17"/>
        <v>0</v>
      </c>
      <c r="M271" s="2">
        <v>492</v>
      </c>
    </row>
    <row r="272" spans="8:13" ht="12.75" hidden="1">
      <c r="H272" s="6">
        <f t="shared" si="18"/>
        <v>-5000</v>
      </c>
      <c r="I272" s="146">
        <f t="shared" si="17"/>
        <v>0</v>
      </c>
      <c r="M272" s="2">
        <v>492</v>
      </c>
    </row>
    <row r="273" spans="8:13" ht="12.75" hidden="1">
      <c r="H273" s="6">
        <f t="shared" si="18"/>
        <v>-5000</v>
      </c>
      <c r="I273" s="146">
        <f t="shared" si="17"/>
        <v>0</v>
      </c>
      <c r="M273" s="2">
        <v>492</v>
      </c>
    </row>
    <row r="274" spans="8:13" ht="12.75" hidden="1">
      <c r="H274" s="6">
        <f t="shared" si="18"/>
        <v>-5000</v>
      </c>
      <c r="I274" s="146">
        <f t="shared" si="17"/>
        <v>0</v>
      </c>
      <c r="M274" s="2">
        <v>492</v>
      </c>
    </row>
    <row r="275" spans="8:13" ht="12.75" hidden="1">
      <c r="H275" s="6">
        <f t="shared" si="18"/>
        <v>-5000</v>
      </c>
      <c r="I275" s="146">
        <f aca="true" t="shared" si="19" ref="I275:I338">+B275/M275</f>
        <v>0</v>
      </c>
      <c r="M275" s="2">
        <v>492</v>
      </c>
    </row>
    <row r="276" spans="8:13" ht="12.75" hidden="1">
      <c r="H276" s="6">
        <f t="shared" si="18"/>
        <v>-5000</v>
      </c>
      <c r="I276" s="146">
        <f t="shared" si="19"/>
        <v>0</v>
      </c>
      <c r="M276" s="2">
        <v>492</v>
      </c>
    </row>
    <row r="277" spans="8:13" ht="12.75" hidden="1">
      <c r="H277" s="6">
        <f t="shared" si="18"/>
        <v>-5000</v>
      </c>
      <c r="I277" s="146">
        <f t="shared" si="19"/>
        <v>0</v>
      </c>
      <c r="M277" s="2">
        <v>492</v>
      </c>
    </row>
    <row r="278" spans="8:13" ht="12.75" hidden="1">
      <c r="H278" s="6">
        <f aca="true" t="shared" si="20" ref="H278:H341">H277-B278</f>
        <v>-5000</v>
      </c>
      <c r="I278" s="146">
        <f t="shared" si="19"/>
        <v>0</v>
      </c>
      <c r="M278" s="2">
        <v>492</v>
      </c>
    </row>
    <row r="279" spans="8:13" ht="12.75" hidden="1">
      <c r="H279" s="6">
        <f t="shared" si="20"/>
        <v>-5000</v>
      </c>
      <c r="I279" s="146">
        <f t="shared" si="19"/>
        <v>0</v>
      </c>
      <c r="M279" s="2">
        <v>492</v>
      </c>
    </row>
    <row r="280" spans="8:13" ht="12.75" hidden="1">
      <c r="H280" s="6">
        <f t="shared" si="20"/>
        <v>-5000</v>
      </c>
      <c r="I280" s="146">
        <f t="shared" si="19"/>
        <v>0</v>
      </c>
      <c r="M280" s="2">
        <v>492</v>
      </c>
    </row>
    <row r="281" spans="8:13" ht="12.75" hidden="1">
      <c r="H281" s="6">
        <f t="shared" si="20"/>
        <v>-5000</v>
      </c>
      <c r="I281" s="146">
        <f t="shared" si="19"/>
        <v>0</v>
      </c>
      <c r="M281" s="2">
        <v>492</v>
      </c>
    </row>
    <row r="282" spans="8:13" ht="12.75" hidden="1">
      <c r="H282" s="6">
        <f t="shared" si="20"/>
        <v>-5000</v>
      </c>
      <c r="I282" s="146">
        <f t="shared" si="19"/>
        <v>0</v>
      </c>
      <c r="M282" s="2">
        <v>492</v>
      </c>
    </row>
    <row r="283" spans="8:13" ht="12.75" hidden="1">
      <c r="H283" s="6">
        <f t="shared" si="20"/>
        <v>-5000</v>
      </c>
      <c r="I283" s="146">
        <f t="shared" si="19"/>
        <v>0</v>
      </c>
      <c r="M283" s="2">
        <v>492</v>
      </c>
    </row>
    <row r="284" spans="8:13" ht="12.75" hidden="1">
      <c r="H284" s="6">
        <f t="shared" si="20"/>
        <v>-5000</v>
      </c>
      <c r="I284" s="146">
        <f t="shared" si="19"/>
        <v>0</v>
      </c>
      <c r="M284" s="2">
        <v>492</v>
      </c>
    </row>
    <row r="285" spans="8:13" ht="12.75" hidden="1">
      <c r="H285" s="6">
        <f t="shared" si="20"/>
        <v>-5000</v>
      </c>
      <c r="I285" s="146">
        <f t="shared" si="19"/>
        <v>0</v>
      </c>
      <c r="M285" s="2">
        <v>492</v>
      </c>
    </row>
    <row r="286" spans="8:13" ht="12.75" hidden="1">
      <c r="H286" s="6">
        <f t="shared" si="20"/>
        <v>-5000</v>
      </c>
      <c r="I286" s="146">
        <f t="shared" si="19"/>
        <v>0</v>
      </c>
      <c r="M286" s="2">
        <v>492</v>
      </c>
    </row>
    <row r="287" spans="8:13" ht="12.75" hidden="1">
      <c r="H287" s="6">
        <f t="shared" si="20"/>
        <v>-5000</v>
      </c>
      <c r="I287" s="146">
        <f t="shared" si="19"/>
        <v>0</v>
      </c>
      <c r="M287" s="2">
        <v>492</v>
      </c>
    </row>
    <row r="288" spans="8:13" ht="12.75" hidden="1">
      <c r="H288" s="6">
        <f t="shared" si="20"/>
        <v>-5000</v>
      </c>
      <c r="I288" s="146">
        <f t="shared" si="19"/>
        <v>0</v>
      </c>
      <c r="M288" s="2">
        <v>492</v>
      </c>
    </row>
    <row r="289" spans="8:13" ht="12.75" hidden="1">
      <c r="H289" s="6">
        <f t="shared" si="20"/>
        <v>-5000</v>
      </c>
      <c r="I289" s="146">
        <f t="shared" si="19"/>
        <v>0</v>
      </c>
      <c r="M289" s="2">
        <v>492</v>
      </c>
    </row>
    <row r="290" spans="8:13" ht="12.75" hidden="1">
      <c r="H290" s="6">
        <f t="shared" si="20"/>
        <v>-5000</v>
      </c>
      <c r="I290" s="146">
        <f t="shared" si="19"/>
        <v>0</v>
      </c>
      <c r="M290" s="2">
        <v>492</v>
      </c>
    </row>
    <row r="291" spans="8:13" ht="12.75" hidden="1">
      <c r="H291" s="6">
        <f t="shared" si="20"/>
        <v>-5000</v>
      </c>
      <c r="I291" s="146">
        <f t="shared" si="19"/>
        <v>0</v>
      </c>
      <c r="M291" s="2">
        <v>492</v>
      </c>
    </row>
    <row r="292" spans="8:13" ht="12.75" hidden="1">
      <c r="H292" s="6">
        <f t="shared" si="20"/>
        <v>-5000</v>
      </c>
      <c r="I292" s="146">
        <f t="shared" si="19"/>
        <v>0</v>
      </c>
      <c r="M292" s="2">
        <v>492</v>
      </c>
    </row>
    <row r="293" spans="8:13" ht="12.75" hidden="1">
      <c r="H293" s="6">
        <f t="shared" si="20"/>
        <v>-5000</v>
      </c>
      <c r="I293" s="146">
        <f t="shared" si="19"/>
        <v>0</v>
      </c>
      <c r="M293" s="2">
        <v>492</v>
      </c>
    </row>
    <row r="294" spans="8:13" ht="12.75" hidden="1">
      <c r="H294" s="6">
        <f t="shared" si="20"/>
        <v>-5000</v>
      </c>
      <c r="I294" s="146">
        <f t="shared" si="19"/>
        <v>0</v>
      </c>
      <c r="M294" s="2">
        <v>492</v>
      </c>
    </row>
    <row r="295" spans="8:13" ht="12.75" hidden="1">
      <c r="H295" s="6">
        <f t="shared" si="20"/>
        <v>-5000</v>
      </c>
      <c r="I295" s="146">
        <f t="shared" si="19"/>
        <v>0</v>
      </c>
      <c r="M295" s="2">
        <v>492</v>
      </c>
    </row>
    <row r="296" spans="8:13" ht="12.75" hidden="1">
      <c r="H296" s="6">
        <f t="shared" si="20"/>
        <v>-5000</v>
      </c>
      <c r="I296" s="146">
        <f t="shared" si="19"/>
        <v>0</v>
      </c>
      <c r="M296" s="2">
        <v>492</v>
      </c>
    </row>
    <row r="297" spans="8:13" ht="12.75" hidden="1">
      <c r="H297" s="6">
        <f t="shared" si="20"/>
        <v>-5000</v>
      </c>
      <c r="I297" s="146">
        <f t="shared" si="19"/>
        <v>0</v>
      </c>
      <c r="M297" s="2">
        <v>492</v>
      </c>
    </row>
    <row r="298" spans="8:13" ht="12.75" hidden="1">
      <c r="H298" s="6">
        <f t="shared" si="20"/>
        <v>-5000</v>
      </c>
      <c r="I298" s="146">
        <f t="shared" si="19"/>
        <v>0</v>
      </c>
      <c r="M298" s="2">
        <v>492</v>
      </c>
    </row>
    <row r="299" spans="8:13" ht="12.75" hidden="1">
      <c r="H299" s="6">
        <f t="shared" si="20"/>
        <v>-5000</v>
      </c>
      <c r="I299" s="146">
        <f t="shared" si="19"/>
        <v>0</v>
      </c>
      <c r="M299" s="2">
        <v>492</v>
      </c>
    </row>
    <row r="300" spans="8:13" ht="12.75" hidden="1">
      <c r="H300" s="6">
        <f t="shared" si="20"/>
        <v>-5000</v>
      </c>
      <c r="I300" s="146">
        <f t="shared" si="19"/>
        <v>0</v>
      </c>
      <c r="M300" s="2">
        <v>492</v>
      </c>
    </row>
    <row r="301" spans="8:13" ht="12.75" hidden="1">
      <c r="H301" s="6">
        <f t="shared" si="20"/>
        <v>-5000</v>
      </c>
      <c r="I301" s="146">
        <f t="shared" si="19"/>
        <v>0</v>
      </c>
      <c r="M301" s="2">
        <v>492</v>
      </c>
    </row>
    <row r="302" spans="8:13" ht="12.75" hidden="1">
      <c r="H302" s="6">
        <f t="shared" si="20"/>
        <v>-5000</v>
      </c>
      <c r="I302" s="146">
        <f t="shared" si="19"/>
        <v>0</v>
      </c>
      <c r="M302" s="2">
        <v>492</v>
      </c>
    </row>
    <row r="303" spans="8:13" ht="12.75" hidden="1">
      <c r="H303" s="6">
        <f t="shared" si="20"/>
        <v>-5000</v>
      </c>
      <c r="I303" s="146">
        <f t="shared" si="19"/>
        <v>0</v>
      </c>
      <c r="M303" s="2">
        <v>492</v>
      </c>
    </row>
    <row r="304" spans="8:13" ht="12.75" hidden="1">
      <c r="H304" s="6">
        <f t="shared" si="20"/>
        <v>-5000</v>
      </c>
      <c r="I304" s="146">
        <f t="shared" si="19"/>
        <v>0</v>
      </c>
      <c r="M304" s="2">
        <v>492</v>
      </c>
    </row>
    <row r="305" spans="8:13" ht="12.75" hidden="1">
      <c r="H305" s="6">
        <f t="shared" si="20"/>
        <v>-5000</v>
      </c>
      <c r="I305" s="146">
        <f t="shared" si="19"/>
        <v>0</v>
      </c>
      <c r="M305" s="2">
        <v>492</v>
      </c>
    </row>
    <row r="306" spans="8:13" ht="12.75" hidden="1">
      <c r="H306" s="6">
        <f t="shared" si="20"/>
        <v>-5000</v>
      </c>
      <c r="I306" s="146">
        <f t="shared" si="19"/>
        <v>0</v>
      </c>
      <c r="M306" s="2">
        <v>492</v>
      </c>
    </row>
    <row r="307" spans="8:13" ht="12.75" hidden="1">
      <c r="H307" s="6">
        <f t="shared" si="20"/>
        <v>-5000</v>
      </c>
      <c r="I307" s="146">
        <f t="shared" si="19"/>
        <v>0</v>
      </c>
      <c r="M307" s="2">
        <v>492</v>
      </c>
    </row>
    <row r="308" spans="8:13" ht="12.75" hidden="1">
      <c r="H308" s="6">
        <f t="shared" si="20"/>
        <v>-5000</v>
      </c>
      <c r="I308" s="146">
        <f t="shared" si="19"/>
        <v>0</v>
      </c>
      <c r="M308" s="2">
        <v>492</v>
      </c>
    </row>
    <row r="309" spans="8:13" ht="12.75" hidden="1">
      <c r="H309" s="6">
        <f t="shared" si="20"/>
        <v>-5000</v>
      </c>
      <c r="I309" s="146">
        <f t="shared" si="19"/>
        <v>0</v>
      </c>
      <c r="M309" s="2">
        <v>492</v>
      </c>
    </row>
    <row r="310" spans="8:13" ht="12.75" hidden="1">
      <c r="H310" s="6">
        <f t="shared" si="20"/>
        <v>-5000</v>
      </c>
      <c r="I310" s="146">
        <f t="shared" si="19"/>
        <v>0</v>
      </c>
      <c r="M310" s="2">
        <v>492</v>
      </c>
    </row>
    <row r="311" spans="8:13" ht="12.75" hidden="1">
      <c r="H311" s="6">
        <f t="shared" si="20"/>
        <v>-5000</v>
      </c>
      <c r="I311" s="146">
        <f t="shared" si="19"/>
        <v>0</v>
      </c>
      <c r="M311" s="2">
        <v>492</v>
      </c>
    </row>
    <row r="312" spans="8:13" ht="12.75" hidden="1">
      <c r="H312" s="6">
        <f t="shared" si="20"/>
        <v>-5000</v>
      </c>
      <c r="I312" s="146">
        <f t="shared" si="19"/>
        <v>0</v>
      </c>
      <c r="M312" s="2">
        <v>492</v>
      </c>
    </row>
    <row r="313" spans="8:13" ht="12.75" hidden="1">
      <c r="H313" s="6">
        <f t="shared" si="20"/>
        <v>-5000</v>
      </c>
      <c r="I313" s="146">
        <f t="shared" si="19"/>
        <v>0</v>
      </c>
      <c r="M313" s="2">
        <v>492</v>
      </c>
    </row>
    <row r="314" spans="8:13" ht="12.75" hidden="1">
      <c r="H314" s="6">
        <f t="shared" si="20"/>
        <v>-5000</v>
      </c>
      <c r="I314" s="146">
        <f t="shared" si="19"/>
        <v>0</v>
      </c>
      <c r="M314" s="2">
        <v>492</v>
      </c>
    </row>
    <row r="315" spans="8:13" ht="12.75" hidden="1">
      <c r="H315" s="6">
        <f t="shared" si="20"/>
        <v>-5000</v>
      </c>
      <c r="I315" s="146">
        <f t="shared" si="19"/>
        <v>0</v>
      </c>
      <c r="M315" s="2">
        <v>492</v>
      </c>
    </row>
    <row r="316" spans="8:13" ht="12.75" hidden="1">
      <c r="H316" s="6">
        <f t="shared" si="20"/>
        <v>-5000</v>
      </c>
      <c r="I316" s="146">
        <f t="shared" si="19"/>
        <v>0</v>
      </c>
      <c r="M316" s="2">
        <v>492</v>
      </c>
    </row>
    <row r="317" spans="8:13" ht="12.75" hidden="1">
      <c r="H317" s="6">
        <f t="shared" si="20"/>
        <v>-5000</v>
      </c>
      <c r="I317" s="146">
        <f t="shared" si="19"/>
        <v>0</v>
      </c>
      <c r="M317" s="2">
        <v>492</v>
      </c>
    </row>
    <row r="318" spans="8:13" ht="12.75" hidden="1">
      <c r="H318" s="6">
        <f t="shared" si="20"/>
        <v>-5000</v>
      </c>
      <c r="I318" s="146">
        <f t="shared" si="19"/>
        <v>0</v>
      </c>
      <c r="M318" s="2">
        <v>492</v>
      </c>
    </row>
    <row r="319" spans="8:13" ht="12.75" hidden="1">
      <c r="H319" s="6">
        <f t="shared" si="20"/>
        <v>-5000</v>
      </c>
      <c r="I319" s="146">
        <f t="shared" si="19"/>
        <v>0</v>
      </c>
      <c r="M319" s="2">
        <v>492</v>
      </c>
    </row>
    <row r="320" spans="8:13" ht="12.75" hidden="1">
      <c r="H320" s="6">
        <f t="shared" si="20"/>
        <v>-5000</v>
      </c>
      <c r="I320" s="146">
        <f t="shared" si="19"/>
        <v>0</v>
      </c>
      <c r="M320" s="2">
        <v>492</v>
      </c>
    </row>
    <row r="321" spans="8:13" ht="12.75" hidden="1">
      <c r="H321" s="6">
        <f t="shared" si="20"/>
        <v>-5000</v>
      </c>
      <c r="I321" s="146">
        <f t="shared" si="19"/>
        <v>0</v>
      </c>
      <c r="M321" s="2">
        <v>492</v>
      </c>
    </row>
    <row r="322" spans="8:13" ht="12.75" hidden="1">
      <c r="H322" s="6">
        <f t="shared" si="20"/>
        <v>-5000</v>
      </c>
      <c r="I322" s="146">
        <f t="shared" si="19"/>
        <v>0</v>
      </c>
      <c r="M322" s="2">
        <v>492</v>
      </c>
    </row>
    <row r="323" spans="8:13" ht="12.75" hidden="1">
      <c r="H323" s="6">
        <f t="shared" si="20"/>
        <v>-5000</v>
      </c>
      <c r="I323" s="146">
        <f t="shared" si="19"/>
        <v>0</v>
      </c>
      <c r="M323" s="2">
        <v>492</v>
      </c>
    </row>
    <row r="324" spans="8:13" ht="12.75" hidden="1">
      <c r="H324" s="6">
        <f t="shared" si="20"/>
        <v>-5000</v>
      </c>
      <c r="I324" s="146">
        <f t="shared" si="19"/>
        <v>0</v>
      </c>
      <c r="M324" s="2">
        <v>492</v>
      </c>
    </row>
    <row r="325" spans="8:13" ht="12.75" hidden="1">
      <c r="H325" s="6">
        <f t="shared" si="20"/>
        <v>-5000</v>
      </c>
      <c r="I325" s="146">
        <f t="shared" si="19"/>
        <v>0</v>
      </c>
      <c r="M325" s="2">
        <v>492</v>
      </c>
    </row>
    <row r="326" spans="8:13" ht="12.75" hidden="1">
      <c r="H326" s="6">
        <f t="shared" si="20"/>
        <v>-5000</v>
      </c>
      <c r="I326" s="146">
        <f t="shared" si="19"/>
        <v>0</v>
      </c>
      <c r="M326" s="2">
        <v>492</v>
      </c>
    </row>
    <row r="327" spans="8:13" ht="12.75" hidden="1">
      <c r="H327" s="6">
        <f t="shared" si="20"/>
        <v>-5000</v>
      </c>
      <c r="I327" s="146">
        <f t="shared" si="19"/>
        <v>0</v>
      </c>
      <c r="M327" s="2">
        <v>492</v>
      </c>
    </row>
    <row r="328" spans="8:13" ht="12.75" hidden="1">
      <c r="H328" s="6">
        <f t="shared" si="20"/>
        <v>-5000</v>
      </c>
      <c r="I328" s="146">
        <f t="shared" si="19"/>
        <v>0</v>
      </c>
      <c r="M328" s="2">
        <v>492</v>
      </c>
    </row>
    <row r="329" spans="8:13" ht="12.75" hidden="1">
      <c r="H329" s="6">
        <f t="shared" si="20"/>
        <v>-5000</v>
      </c>
      <c r="I329" s="146">
        <f t="shared" si="19"/>
        <v>0</v>
      </c>
      <c r="M329" s="2">
        <v>492</v>
      </c>
    </row>
    <row r="330" spans="8:13" ht="12.75" hidden="1">
      <c r="H330" s="6">
        <f t="shared" si="20"/>
        <v>-5000</v>
      </c>
      <c r="I330" s="146">
        <f t="shared" si="19"/>
        <v>0</v>
      </c>
      <c r="M330" s="2">
        <v>492</v>
      </c>
    </row>
    <row r="331" spans="8:13" ht="12.75" hidden="1">
      <c r="H331" s="6">
        <f t="shared" si="20"/>
        <v>-5000</v>
      </c>
      <c r="I331" s="146">
        <f t="shared" si="19"/>
        <v>0</v>
      </c>
      <c r="M331" s="2">
        <v>492</v>
      </c>
    </row>
    <row r="332" spans="8:13" ht="12.75" hidden="1">
      <c r="H332" s="6">
        <f t="shared" si="20"/>
        <v>-5000</v>
      </c>
      <c r="I332" s="146">
        <f t="shared" si="19"/>
        <v>0</v>
      </c>
      <c r="M332" s="2">
        <v>492</v>
      </c>
    </row>
    <row r="333" spans="8:13" ht="12.75" hidden="1">
      <c r="H333" s="6">
        <f t="shared" si="20"/>
        <v>-5000</v>
      </c>
      <c r="I333" s="146">
        <f t="shared" si="19"/>
        <v>0</v>
      </c>
      <c r="M333" s="2">
        <v>492</v>
      </c>
    </row>
    <row r="334" spans="8:13" ht="12.75" hidden="1">
      <c r="H334" s="6">
        <f t="shared" si="20"/>
        <v>-5000</v>
      </c>
      <c r="I334" s="146">
        <f t="shared" si="19"/>
        <v>0</v>
      </c>
      <c r="M334" s="2">
        <v>492</v>
      </c>
    </row>
    <row r="335" spans="8:13" ht="12.75" hidden="1">
      <c r="H335" s="6">
        <f t="shared" si="20"/>
        <v>-5000</v>
      </c>
      <c r="I335" s="146">
        <f t="shared" si="19"/>
        <v>0</v>
      </c>
      <c r="M335" s="2">
        <v>492</v>
      </c>
    </row>
    <row r="336" spans="8:13" ht="12.75" hidden="1">
      <c r="H336" s="6">
        <f t="shared" si="20"/>
        <v>-5000</v>
      </c>
      <c r="I336" s="146">
        <f t="shared" si="19"/>
        <v>0</v>
      </c>
      <c r="M336" s="2">
        <v>492</v>
      </c>
    </row>
    <row r="337" spans="8:13" ht="12.75" hidden="1">
      <c r="H337" s="6">
        <f t="shared" si="20"/>
        <v>-5000</v>
      </c>
      <c r="I337" s="146">
        <f t="shared" si="19"/>
        <v>0</v>
      </c>
      <c r="M337" s="2">
        <v>492</v>
      </c>
    </row>
    <row r="338" spans="8:13" ht="12.75" hidden="1">
      <c r="H338" s="6">
        <f t="shared" si="20"/>
        <v>-5000</v>
      </c>
      <c r="I338" s="146">
        <f t="shared" si="19"/>
        <v>0</v>
      </c>
      <c r="M338" s="2">
        <v>492</v>
      </c>
    </row>
    <row r="339" spans="8:13" ht="12.75" hidden="1">
      <c r="H339" s="6">
        <f t="shared" si="20"/>
        <v>-5000</v>
      </c>
      <c r="I339" s="146">
        <f aca="true" t="shared" si="21" ref="I339:I402">+B339/M339</f>
        <v>0</v>
      </c>
      <c r="M339" s="2">
        <v>492</v>
      </c>
    </row>
    <row r="340" spans="8:13" ht="12.75" hidden="1">
      <c r="H340" s="6">
        <f t="shared" si="20"/>
        <v>-5000</v>
      </c>
      <c r="I340" s="146">
        <f t="shared" si="21"/>
        <v>0</v>
      </c>
      <c r="M340" s="2">
        <v>492</v>
      </c>
    </row>
    <row r="341" spans="8:13" ht="12.75" hidden="1">
      <c r="H341" s="6">
        <f t="shared" si="20"/>
        <v>-5000</v>
      </c>
      <c r="I341" s="146">
        <f t="shared" si="21"/>
        <v>0</v>
      </c>
      <c r="M341" s="2">
        <v>492</v>
      </c>
    </row>
    <row r="342" spans="8:13" ht="12.75" hidden="1">
      <c r="H342" s="6">
        <f aca="true" t="shared" si="22" ref="H342:H405">H341-B342</f>
        <v>-5000</v>
      </c>
      <c r="I342" s="146">
        <f t="shared" si="21"/>
        <v>0</v>
      </c>
      <c r="M342" s="2">
        <v>492</v>
      </c>
    </row>
    <row r="343" spans="8:13" ht="12.75" hidden="1">
      <c r="H343" s="6">
        <f t="shared" si="22"/>
        <v>-5000</v>
      </c>
      <c r="I343" s="146">
        <f t="shared" si="21"/>
        <v>0</v>
      </c>
      <c r="M343" s="2">
        <v>492</v>
      </c>
    </row>
    <row r="344" spans="8:13" ht="12.75" hidden="1">
      <c r="H344" s="6">
        <f t="shared" si="22"/>
        <v>-5000</v>
      </c>
      <c r="I344" s="146">
        <f t="shared" si="21"/>
        <v>0</v>
      </c>
      <c r="M344" s="2">
        <v>492</v>
      </c>
    </row>
    <row r="345" spans="8:13" ht="12.75" hidden="1">
      <c r="H345" s="6">
        <f t="shared" si="22"/>
        <v>-5000</v>
      </c>
      <c r="I345" s="146">
        <f t="shared" si="21"/>
        <v>0</v>
      </c>
      <c r="M345" s="2">
        <v>492</v>
      </c>
    </row>
    <row r="346" spans="8:13" ht="12.75" hidden="1">
      <c r="H346" s="6">
        <f t="shared" si="22"/>
        <v>-5000</v>
      </c>
      <c r="I346" s="146">
        <f t="shared" si="21"/>
        <v>0</v>
      </c>
      <c r="M346" s="2">
        <v>492</v>
      </c>
    </row>
    <row r="347" spans="8:13" ht="12.75" hidden="1">
      <c r="H347" s="6">
        <f t="shared" si="22"/>
        <v>-5000</v>
      </c>
      <c r="I347" s="146">
        <f t="shared" si="21"/>
        <v>0</v>
      </c>
      <c r="M347" s="2">
        <v>492</v>
      </c>
    </row>
    <row r="348" spans="8:13" ht="12.75" hidden="1">
      <c r="H348" s="6">
        <f t="shared" si="22"/>
        <v>-5000</v>
      </c>
      <c r="I348" s="146">
        <f t="shared" si="21"/>
        <v>0</v>
      </c>
      <c r="M348" s="2">
        <v>492</v>
      </c>
    </row>
    <row r="349" spans="8:13" ht="12.75" hidden="1">
      <c r="H349" s="6">
        <f t="shared" si="22"/>
        <v>-5000</v>
      </c>
      <c r="I349" s="146">
        <f t="shared" si="21"/>
        <v>0</v>
      </c>
      <c r="M349" s="2">
        <v>492</v>
      </c>
    </row>
    <row r="350" spans="8:13" ht="12.75" hidden="1">
      <c r="H350" s="6">
        <f t="shared" si="22"/>
        <v>-5000</v>
      </c>
      <c r="I350" s="146">
        <f t="shared" si="21"/>
        <v>0</v>
      </c>
      <c r="M350" s="2">
        <v>492</v>
      </c>
    </row>
    <row r="351" spans="8:13" ht="12.75" hidden="1">
      <c r="H351" s="6">
        <f t="shared" si="22"/>
        <v>-5000</v>
      </c>
      <c r="I351" s="146">
        <f t="shared" si="21"/>
        <v>0</v>
      </c>
      <c r="M351" s="2">
        <v>492</v>
      </c>
    </row>
    <row r="352" spans="8:13" ht="12.75" hidden="1">
      <c r="H352" s="6">
        <f t="shared" si="22"/>
        <v>-5000</v>
      </c>
      <c r="I352" s="146">
        <f t="shared" si="21"/>
        <v>0</v>
      </c>
      <c r="M352" s="2">
        <v>492</v>
      </c>
    </row>
    <row r="353" spans="8:13" ht="12.75" hidden="1">
      <c r="H353" s="6">
        <f t="shared" si="22"/>
        <v>-5000</v>
      </c>
      <c r="I353" s="146">
        <f t="shared" si="21"/>
        <v>0</v>
      </c>
      <c r="M353" s="2">
        <v>492</v>
      </c>
    </row>
    <row r="354" spans="8:13" ht="12.75" hidden="1">
      <c r="H354" s="6">
        <f t="shared" si="22"/>
        <v>-5000</v>
      </c>
      <c r="I354" s="146">
        <f t="shared" si="21"/>
        <v>0</v>
      </c>
      <c r="M354" s="2">
        <v>492</v>
      </c>
    </row>
    <row r="355" spans="8:13" ht="12.75" hidden="1">
      <c r="H355" s="6">
        <f t="shared" si="22"/>
        <v>-5000</v>
      </c>
      <c r="I355" s="146">
        <f t="shared" si="21"/>
        <v>0</v>
      </c>
      <c r="M355" s="2">
        <v>492</v>
      </c>
    </row>
    <row r="356" spans="8:13" ht="12.75" hidden="1">
      <c r="H356" s="6">
        <f t="shared" si="22"/>
        <v>-5000</v>
      </c>
      <c r="I356" s="146">
        <f t="shared" si="21"/>
        <v>0</v>
      </c>
      <c r="M356" s="2">
        <v>492</v>
      </c>
    </row>
    <row r="357" spans="8:13" ht="12.75" hidden="1">
      <c r="H357" s="6">
        <f t="shared" si="22"/>
        <v>-5000</v>
      </c>
      <c r="I357" s="146">
        <f t="shared" si="21"/>
        <v>0</v>
      </c>
      <c r="M357" s="2">
        <v>492</v>
      </c>
    </row>
    <row r="358" spans="8:13" ht="12.75" hidden="1">
      <c r="H358" s="6">
        <f t="shared" si="22"/>
        <v>-5000</v>
      </c>
      <c r="I358" s="146">
        <f t="shared" si="21"/>
        <v>0</v>
      </c>
      <c r="M358" s="2">
        <v>492</v>
      </c>
    </row>
    <row r="359" spans="8:13" ht="12.75" hidden="1">
      <c r="H359" s="6">
        <f t="shared" si="22"/>
        <v>-5000</v>
      </c>
      <c r="I359" s="146">
        <f t="shared" si="21"/>
        <v>0</v>
      </c>
      <c r="M359" s="2">
        <v>492</v>
      </c>
    </row>
    <row r="360" spans="8:13" ht="12.75" hidden="1">
      <c r="H360" s="6">
        <f t="shared" si="22"/>
        <v>-5000</v>
      </c>
      <c r="I360" s="146">
        <f t="shared" si="21"/>
        <v>0</v>
      </c>
      <c r="M360" s="2">
        <v>492</v>
      </c>
    </row>
    <row r="361" spans="8:13" ht="12.75" hidden="1">
      <c r="H361" s="6">
        <f t="shared" si="22"/>
        <v>-5000</v>
      </c>
      <c r="I361" s="146">
        <f t="shared" si="21"/>
        <v>0</v>
      </c>
      <c r="M361" s="2">
        <v>492</v>
      </c>
    </row>
    <row r="362" spans="8:13" ht="12.75" hidden="1">
      <c r="H362" s="6">
        <f t="shared" si="22"/>
        <v>-5000</v>
      </c>
      <c r="I362" s="146">
        <f t="shared" si="21"/>
        <v>0</v>
      </c>
      <c r="M362" s="2">
        <v>492</v>
      </c>
    </row>
    <row r="363" spans="8:13" ht="12.75" hidden="1">
      <c r="H363" s="6">
        <f t="shared" si="22"/>
        <v>-5000</v>
      </c>
      <c r="I363" s="146">
        <f t="shared" si="21"/>
        <v>0</v>
      </c>
      <c r="M363" s="2">
        <v>492</v>
      </c>
    </row>
    <row r="364" spans="8:13" ht="12.75" hidden="1">
      <c r="H364" s="6">
        <f t="shared" si="22"/>
        <v>-5000</v>
      </c>
      <c r="I364" s="146">
        <f t="shared" si="21"/>
        <v>0</v>
      </c>
      <c r="M364" s="2">
        <v>492</v>
      </c>
    </row>
    <row r="365" spans="8:13" ht="12.75" hidden="1">
      <c r="H365" s="6">
        <f t="shared" si="22"/>
        <v>-5000</v>
      </c>
      <c r="I365" s="146">
        <f t="shared" si="21"/>
        <v>0</v>
      </c>
      <c r="M365" s="2">
        <v>492</v>
      </c>
    </row>
    <row r="366" spans="8:13" ht="12.75" hidden="1">
      <c r="H366" s="6">
        <f t="shared" si="22"/>
        <v>-5000</v>
      </c>
      <c r="I366" s="146">
        <f t="shared" si="21"/>
        <v>0</v>
      </c>
      <c r="M366" s="2">
        <v>492</v>
      </c>
    </row>
    <row r="367" spans="8:13" ht="12.75" hidden="1">
      <c r="H367" s="6">
        <f t="shared" si="22"/>
        <v>-5000</v>
      </c>
      <c r="I367" s="146">
        <f t="shared" si="21"/>
        <v>0</v>
      </c>
      <c r="M367" s="2">
        <v>492</v>
      </c>
    </row>
    <row r="368" spans="8:13" ht="12.75" hidden="1">
      <c r="H368" s="6">
        <f t="shared" si="22"/>
        <v>-5000</v>
      </c>
      <c r="I368" s="146">
        <f t="shared" si="21"/>
        <v>0</v>
      </c>
      <c r="M368" s="2">
        <v>492</v>
      </c>
    </row>
    <row r="369" spans="8:13" ht="12.75" hidden="1">
      <c r="H369" s="6">
        <f t="shared" si="22"/>
        <v>-5000</v>
      </c>
      <c r="I369" s="146">
        <f t="shared" si="21"/>
        <v>0</v>
      </c>
      <c r="M369" s="2">
        <v>492</v>
      </c>
    </row>
    <row r="370" spans="8:13" ht="12.75" hidden="1">
      <c r="H370" s="6">
        <f t="shared" si="22"/>
        <v>-5000</v>
      </c>
      <c r="I370" s="146">
        <f t="shared" si="21"/>
        <v>0</v>
      </c>
      <c r="M370" s="2">
        <v>492</v>
      </c>
    </row>
    <row r="371" spans="8:13" ht="12.75" hidden="1">
      <c r="H371" s="6">
        <f t="shared" si="22"/>
        <v>-5000</v>
      </c>
      <c r="I371" s="146">
        <f t="shared" si="21"/>
        <v>0</v>
      </c>
      <c r="M371" s="2">
        <v>492</v>
      </c>
    </row>
    <row r="372" spans="8:13" ht="12.75" hidden="1">
      <c r="H372" s="6">
        <f t="shared" si="22"/>
        <v>-5000</v>
      </c>
      <c r="I372" s="146">
        <f t="shared" si="21"/>
        <v>0</v>
      </c>
      <c r="M372" s="2">
        <v>492</v>
      </c>
    </row>
    <row r="373" spans="8:13" ht="12.75" hidden="1">
      <c r="H373" s="6">
        <f t="shared" si="22"/>
        <v>-5000</v>
      </c>
      <c r="I373" s="146">
        <f t="shared" si="21"/>
        <v>0</v>
      </c>
      <c r="M373" s="2">
        <v>492</v>
      </c>
    </row>
    <row r="374" spans="8:13" ht="12.75" hidden="1">
      <c r="H374" s="6">
        <f t="shared" si="22"/>
        <v>-5000</v>
      </c>
      <c r="I374" s="146">
        <f t="shared" si="21"/>
        <v>0</v>
      </c>
      <c r="M374" s="2">
        <v>492</v>
      </c>
    </row>
    <row r="375" spans="8:13" ht="12.75" hidden="1">
      <c r="H375" s="6">
        <f t="shared" si="22"/>
        <v>-5000</v>
      </c>
      <c r="I375" s="146">
        <f t="shared" si="21"/>
        <v>0</v>
      </c>
      <c r="M375" s="2">
        <v>492</v>
      </c>
    </row>
    <row r="376" spans="8:13" ht="12.75" hidden="1">
      <c r="H376" s="6">
        <f t="shared" si="22"/>
        <v>-5000</v>
      </c>
      <c r="I376" s="146">
        <f t="shared" si="21"/>
        <v>0</v>
      </c>
      <c r="M376" s="2">
        <v>492</v>
      </c>
    </row>
    <row r="377" spans="8:13" ht="12.75" hidden="1">
      <c r="H377" s="6">
        <f t="shared" si="22"/>
        <v>-5000</v>
      </c>
      <c r="I377" s="146">
        <f t="shared" si="21"/>
        <v>0</v>
      </c>
      <c r="M377" s="2">
        <v>492</v>
      </c>
    </row>
    <row r="378" spans="8:13" ht="12.75" hidden="1">
      <c r="H378" s="6">
        <f t="shared" si="22"/>
        <v>-5000</v>
      </c>
      <c r="I378" s="146">
        <f t="shared" si="21"/>
        <v>0</v>
      </c>
      <c r="M378" s="2">
        <v>492</v>
      </c>
    </row>
    <row r="379" spans="8:13" ht="12.75" hidden="1">
      <c r="H379" s="6">
        <f t="shared" si="22"/>
        <v>-5000</v>
      </c>
      <c r="I379" s="146">
        <f t="shared" si="21"/>
        <v>0</v>
      </c>
      <c r="M379" s="2">
        <v>492</v>
      </c>
    </row>
    <row r="380" spans="8:13" ht="12.75" hidden="1">
      <c r="H380" s="6">
        <f t="shared" si="22"/>
        <v>-5000</v>
      </c>
      <c r="I380" s="146">
        <f t="shared" si="21"/>
        <v>0</v>
      </c>
      <c r="M380" s="2">
        <v>492</v>
      </c>
    </row>
    <row r="381" spans="8:13" ht="12.75" hidden="1">
      <c r="H381" s="6">
        <f t="shared" si="22"/>
        <v>-5000</v>
      </c>
      <c r="I381" s="146">
        <f t="shared" si="21"/>
        <v>0</v>
      </c>
      <c r="M381" s="2">
        <v>492</v>
      </c>
    </row>
    <row r="382" spans="8:13" ht="12.75" hidden="1">
      <c r="H382" s="6">
        <f t="shared" si="22"/>
        <v>-5000</v>
      </c>
      <c r="I382" s="146">
        <f t="shared" si="21"/>
        <v>0</v>
      </c>
      <c r="M382" s="2">
        <v>492</v>
      </c>
    </row>
    <row r="383" spans="8:13" ht="12.75" hidden="1">
      <c r="H383" s="6">
        <f t="shared" si="22"/>
        <v>-5000</v>
      </c>
      <c r="I383" s="146">
        <f t="shared" si="21"/>
        <v>0</v>
      </c>
      <c r="M383" s="2">
        <v>492</v>
      </c>
    </row>
    <row r="384" spans="8:13" ht="12.75" hidden="1">
      <c r="H384" s="6">
        <f t="shared" si="22"/>
        <v>-5000</v>
      </c>
      <c r="I384" s="146">
        <f t="shared" si="21"/>
        <v>0</v>
      </c>
      <c r="M384" s="2">
        <v>492</v>
      </c>
    </row>
    <row r="385" spans="8:13" ht="12.75" hidden="1">
      <c r="H385" s="6">
        <f t="shared" si="22"/>
        <v>-5000</v>
      </c>
      <c r="I385" s="146">
        <f t="shared" si="21"/>
        <v>0</v>
      </c>
      <c r="M385" s="2">
        <v>492</v>
      </c>
    </row>
    <row r="386" spans="8:13" ht="12.75" hidden="1">
      <c r="H386" s="6">
        <f t="shared" si="22"/>
        <v>-5000</v>
      </c>
      <c r="I386" s="146">
        <f t="shared" si="21"/>
        <v>0</v>
      </c>
      <c r="M386" s="2">
        <v>492</v>
      </c>
    </row>
    <row r="387" spans="8:13" ht="12.75" hidden="1">
      <c r="H387" s="6">
        <f t="shared" si="22"/>
        <v>-5000</v>
      </c>
      <c r="I387" s="146">
        <f t="shared" si="21"/>
        <v>0</v>
      </c>
      <c r="M387" s="2">
        <v>492</v>
      </c>
    </row>
    <row r="388" spans="8:13" ht="12.75" hidden="1">
      <c r="H388" s="6">
        <f t="shared" si="22"/>
        <v>-5000</v>
      </c>
      <c r="I388" s="146">
        <f t="shared" si="21"/>
        <v>0</v>
      </c>
      <c r="M388" s="2">
        <v>492</v>
      </c>
    </row>
    <row r="389" spans="8:13" ht="12.75" hidden="1">
      <c r="H389" s="6">
        <f t="shared" si="22"/>
        <v>-5000</v>
      </c>
      <c r="I389" s="146">
        <f t="shared" si="21"/>
        <v>0</v>
      </c>
      <c r="M389" s="2">
        <v>492</v>
      </c>
    </row>
    <row r="390" spans="8:13" ht="12.75" hidden="1">
      <c r="H390" s="6">
        <f t="shared" si="22"/>
        <v>-5000</v>
      </c>
      <c r="I390" s="146">
        <f t="shared" si="21"/>
        <v>0</v>
      </c>
      <c r="M390" s="2">
        <v>492</v>
      </c>
    </row>
    <row r="391" spans="8:13" ht="12.75" hidden="1">
      <c r="H391" s="6">
        <f t="shared" si="22"/>
        <v>-5000</v>
      </c>
      <c r="I391" s="146">
        <f t="shared" si="21"/>
        <v>0</v>
      </c>
      <c r="M391" s="2">
        <v>492</v>
      </c>
    </row>
    <row r="392" spans="8:13" ht="12.75" hidden="1">
      <c r="H392" s="6">
        <f t="shared" si="22"/>
        <v>-5000</v>
      </c>
      <c r="I392" s="146">
        <f t="shared" si="21"/>
        <v>0</v>
      </c>
      <c r="M392" s="2">
        <v>492</v>
      </c>
    </row>
    <row r="393" spans="8:13" ht="12.75" hidden="1">
      <c r="H393" s="6">
        <f t="shared" si="22"/>
        <v>-5000</v>
      </c>
      <c r="I393" s="146">
        <f t="shared" si="21"/>
        <v>0</v>
      </c>
      <c r="M393" s="2">
        <v>492</v>
      </c>
    </row>
    <row r="394" spans="8:13" ht="12.75" hidden="1">
      <c r="H394" s="6">
        <f t="shared" si="22"/>
        <v>-5000</v>
      </c>
      <c r="I394" s="146">
        <f t="shared" si="21"/>
        <v>0</v>
      </c>
      <c r="M394" s="2">
        <v>492</v>
      </c>
    </row>
    <row r="395" spans="8:13" ht="12.75" hidden="1">
      <c r="H395" s="6">
        <f t="shared" si="22"/>
        <v>-5000</v>
      </c>
      <c r="I395" s="146">
        <f t="shared" si="21"/>
        <v>0</v>
      </c>
      <c r="M395" s="2">
        <v>492</v>
      </c>
    </row>
    <row r="396" spans="8:13" ht="12.75" hidden="1">
      <c r="H396" s="6">
        <f t="shared" si="22"/>
        <v>-5000</v>
      </c>
      <c r="I396" s="146">
        <f t="shared" si="21"/>
        <v>0</v>
      </c>
      <c r="M396" s="2">
        <v>492</v>
      </c>
    </row>
    <row r="397" spans="8:13" ht="12.75" hidden="1">
      <c r="H397" s="6">
        <f t="shared" si="22"/>
        <v>-5000</v>
      </c>
      <c r="I397" s="146">
        <f t="shared" si="21"/>
        <v>0</v>
      </c>
      <c r="M397" s="2">
        <v>492</v>
      </c>
    </row>
    <row r="398" spans="8:13" ht="12.75" hidden="1">
      <c r="H398" s="6">
        <f t="shared" si="22"/>
        <v>-5000</v>
      </c>
      <c r="I398" s="146">
        <f t="shared" si="21"/>
        <v>0</v>
      </c>
      <c r="M398" s="2">
        <v>492</v>
      </c>
    </row>
    <row r="399" spans="8:13" ht="12.75" hidden="1">
      <c r="H399" s="6">
        <f t="shared" si="22"/>
        <v>-5000</v>
      </c>
      <c r="I399" s="146">
        <f t="shared" si="21"/>
        <v>0</v>
      </c>
      <c r="M399" s="2">
        <v>492</v>
      </c>
    </row>
    <row r="400" spans="8:13" ht="12.75" hidden="1">
      <c r="H400" s="6">
        <f t="shared" si="22"/>
        <v>-5000</v>
      </c>
      <c r="I400" s="146">
        <f t="shared" si="21"/>
        <v>0</v>
      </c>
      <c r="M400" s="2">
        <v>492</v>
      </c>
    </row>
    <row r="401" spans="8:13" ht="12.75" hidden="1">
      <c r="H401" s="6">
        <f t="shared" si="22"/>
        <v>-5000</v>
      </c>
      <c r="I401" s="146">
        <f t="shared" si="21"/>
        <v>0</v>
      </c>
      <c r="M401" s="2">
        <v>492</v>
      </c>
    </row>
    <row r="402" spans="8:13" ht="12.75" hidden="1">
      <c r="H402" s="6">
        <f t="shared" si="22"/>
        <v>-5000</v>
      </c>
      <c r="I402" s="146">
        <f t="shared" si="21"/>
        <v>0</v>
      </c>
      <c r="M402" s="2">
        <v>492</v>
      </c>
    </row>
    <row r="403" spans="8:13" ht="12.75" hidden="1">
      <c r="H403" s="6">
        <f t="shared" si="22"/>
        <v>-5000</v>
      </c>
      <c r="I403" s="146">
        <f aca="true" t="shared" si="23" ref="I403:I466">+B403/M403</f>
        <v>0</v>
      </c>
      <c r="M403" s="2">
        <v>492</v>
      </c>
    </row>
    <row r="404" spans="8:13" ht="12.75" hidden="1">
      <c r="H404" s="6">
        <f t="shared" si="22"/>
        <v>-5000</v>
      </c>
      <c r="I404" s="146">
        <f t="shared" si="23"/>
        <v>0</v>
      </c>
      <c r="M404" s="2">
        <v>492</v>
      </c>
    </row>
    <row r="405" spans="8:13" ht="12.75" hidden="1">
      <c r="H405" s="6">
        <f t="shared" si="22"/>
        <v>-5000</v>
      </c>
      <c r="I405" s="146">
        <f t="shared" si="23"/>
        <v>0</v>
      </c>
      <c r="M405" s="2">
        <v>492</v>
      </c>
    </row>
    <row r="406" spans="8:13" ht="12.75" hidden="1">
      <c r="H406" s="6">
        <f aca="true" t="shared" si="24" ref="H406:H469">H405-B406</f>
        <v>-5000</v>
      </c>
      <c r="I406" s="146">
        <f t="shared" si="23"/>
        <v>0</v>
      </c>
      <c r="M406" s="2">
        <v>492</v>
      </c>
    </row>
    <row r="407" spans="8:13" ht="12.75" hidden="1">
      <c r="H407" s="6">
        <f t="shared" si="24"/>
        <v>-5000</v>
      </c>
      <c r="I407" s="146">
        <f t="shared" si="23"/>
        <v>0</v>
      </c>
      <c r="M407" s="2">
        <v>492</v>
      </c>
    </row>
    <row r="408" spans="8:13" ht="12.75" hidden="1">
      <c r="H408" s="6">
        <f t="shared" si="24"/>
        <v>-5000</v>
      </c>
      <c r="I408" s="146">
        <f t="shared" si="23"/>
        <v>0</v>
      </c>
      <c r="M408" s="2">
        <v>492</v>
      </c>
    </row>
    <row r="409" spans="8:13" ht="12.75" hidden="1">
      <c r="H409" s="6">
        <f t="shared" si="24"/>
        <v>-5000</v>
      </c>
      <c r="I409" s="146">
        <f t="shared" si="23"/>
        <v>0</v>
      </c>
      <c r="M409" s="2">
        <v>492</v>
      </c>
    </row>
    <row r="410" spans="8:13" ht="12.75" hidden="1">
      <c r="H410" s="6">
        <f t="shared" si="24"/>
        <v>-5000</v>
      </c>
      <c r="I410" s="146">
        <f t="shared" si="23"/>
        <v>0</v>
      </c>
      <c r="M410" s="2">
        <v>492</v>
      </c>
    </row>
    <row r="411" spans="8:13" ht="12.75" hidden="1">
      <c r="H411" s="6">
        <f t="shared" si="24"/>
        <v>-5000</v>
      </c>
      <c r="I411" s="146">
        <f t="shared" si="23"/>
        <v>0</v>
      </c>
      <c r="M411" s="2">
        <v>492</v>
      </c>
    </row>
    <row r="412" spans="8:13" ht="12.75" hidden="1">
      <c r="H412" s="6">
        <f t="shared" si="24"/>
        <v>-5000</v>
      </c>
      <c r="I412" s="146">
        <f t="shared" si="23"/>
        <v>0</v>
      </c>
      <c r="M412" s="2">
        <v>492</v>
      </c>
    </row>
    <row r="413" spans="8:13" ht="12.75" hidden="1">
      <c r="H413" s="6">
        <f t="shared" si="24"/>
        <v>-5000</v>
      </c>
      <c r="I413" s="146">
        <f t="shared" si="23"/>
        <v>0</v>
      </c>
      <c r="M413" s="2">
        <v>492</v>
      </c>
    </row>
    <row r="414" spans="8:13" ht="12.75" hidden="1">
      <c r="H414" s="6">
        <f t="shared" si="24"/>
        <v>-5000</v>
      </c>
      <c r="I414" s="146">
        <f t="shared" si="23"/>
        <v>0</v>
      </c>
      <c r="M414" s="2">
        <v>492</v>
      </c>
    </row>
    <row r="415" spans="8:13" ht="12.75" hidden="1">
      <c r="H415" s="6">
        <f t="shared" si="24"/>
        <v>-5000</v>
      </c>
      <c r="I415" s="146">
        <f t="shared" si="23"/>
        <v>0</v>
      </c>
      <c r="M415" s="2">
        <v>492</v>
      </c>
    </row>
    <row r="416" spans="8:13" ht="12.75" hidden="1">
      <c r="H416" s="6">
        <f t="shared" si="24"/>
        <v>-5000</v>
      </c>
      <c r="I416" s="146">
        <f t="shared" si="23"/>
        <v>0</v>
      </c>
      <c r="M416" s="2">
        <v>492</v>
      </c>
    </row>
    <row r="417" spans="8:13" ht="12.75" hidden="1">
      <c r="H417" s="6">
        <f t="shared" si="24"/>
        <v>-5000</v>
      </c>
      <c r="I417" s="146">
        <f t="shared" si="23"/>
        <v>0</v>
      </c>
      <c r="M417" s="2">
        <v>492</v>
      </c>
    </row>
    <row r="418" spans="8:13" ht="12.75" hidden="1">
      <c r="H418" s="6">
        <f t="shared" si="24"/>
        <v>-5000</v>
      </c>
      <c r="I418" s="146">
        <f t="shared" si="23"/>
        <v>0</v>
      </c>
      <c r="M418" s="2">
        <v>492</v>
      </c>
    </row>
    <row r="419" spans="8:13" ht="12.75" hidden="1">
      <c r="H419" s="6">
        <f t="shared" si="24"/>
        <v>-5000</v>
      </c>
      <c r="I419" s="146">
        <f t="shared" si="23"/>
        <v>0</v>
      </c>
      <c r="M419" s="2">
        <v>492</v>
      </c>
    </row>
    <row r="420" spans="8:13" ht="12.75" hidden="1">
      <c r="H420" s="6">
        <f t="shared" si="24"/>
        <v>-5000</v>
      </c>
      <c r="I420" s="146">
        <f t="shared" si="23"/>
        <v>0</v>
      </c>
      <c r="M420" s="2">
        <v>492</v>
      </c>
    </row>
    <row r="421" spans="8:13" ht="12.75" hidden="1">
      <c r="H421" s="6">
        <f t="shared" si="24"/>
        <v>-5000</v>
      </c>
      <c r="I421" s="146">
        <f t="shared" si="23"/>
        <v>0</v>
      </c>
      <c r="M421" s="2">
        <v>492</v>
      </c>
    </row>
    <row r="422" spans="8:13" ht="12.75" hidden="1">
      <c r="H422" s="6">
        <f t="shared" si="24"/>
        <v>-5000</v>
      </c>
      <c r="I422" s="146">
        <f t="shared" si="23"/>
        <v>0</v>
      </c>
      <c r="M422" s="2">
        <v>492</v>
      </c>
    </row>
    <row r="423" spans="8:13" ht="12.75" hidden="1">
      <c r="H423" s="6">
        <f t="shared" si="24"/>
        <v>-5000</v>
      </c>
      <c r="I423" s="146">
        <f t="shared" si="23"/>
        <v>0</v>
      </c>
      <c r="M423" s="2">
        <v>492</v>
      </c>
    </row>
    <row r="424" spans="8:13" ht="12.75" hidden="1">
      <c r="H424" s="6">
        <f t="shared" si="24"/>
        <v>-5000</v>
      </c>
      <c r="I424" s="146">
        <f t="shared" si="23"/>
        <v>0</v>
      </c>
      <c r="M424" s="2">
        <v>492</v>
      </c>
    </row>
    <row r="425" spans="8:13" ht="12.75" hidden="1">
      <c r="H425" s="6">
        <f t="shared" si="24"/>
        <v>-5000</v>
      </c>
      <c r="I425" s="146">
        <f t="shared" si="23"/>
        <v>0</v>
      </c>
      <c r="M425" s="2">
        <v>492</v>
      </c>
    </row>
    <row r="426" spans="8:13" ht="12.75" hidden="1">
      <c r="H426" s="6">
        <f t="shared" si="24"/>
        <v>-5000</v>
      </c>
      <c r="I426" s="146">
        <f t="shared" si="23"/>
        <v>0</v>
      </c>
      <c r="M426" s="2">
        <v>492</v>
      </c>
    </row>
    <row r="427" spans="8:13" ht="12.75" hidden="1">
      <c r="H427" s="6">
        <f t="shared" si="24"/>
        <v>-5000</v>
      </c>
      <c r="I427" s="146">
        <f t="shared" si="23"/>
        <v>0</v>
      </c>
      <c r="M427" s="2">
        <v>492</v>
      </c>
    </row>
    <row r="428" spans="8:13" ht="12.75" hidden="1">
      <c r="H428" s="6">
        <f t="shared" si="24"/>
        <v>-5000</v>
      </c>
      <c r="I428" s="146">
        <f t="shared" si="23"/>
        <v>0</v>
      </c>
      <c r="M428" s="2">
        <v>492</v>
      </c>
    </row>
    <row r="429" spans="8:13" ht="12.75" hidden="1">
      <c r="H429" s="6">
        <f t="shared" si="24"/>
        <v>-5000</v>
      </c>
      <c r="I429" s="146">
        <f t="shared" si="23"/>
        <v>0</v>
      </c>
      <c r="M429" s="2">
        <v>492</v>
      </c>
    </row>
    <row r="430" spans="8:13" ht="12.75" hidden="1">
      <c r="H430" s="6">
        <f t="shared" si="24"/>
        <v>-5000</v>
      </c>
      <c r="I430" s="146">
        <f t="shared" si="23"/>
        <v>0</v>
      </c>
      <c r="M430" s="2">
        <v>492</v>
      </c>
    </row>
    <row r="431" spans="8:13" ht="12.75" hidden="1">
      <c r="H431" s="6">
        <f t="shared" si="24"/>
        <v>-5000</v>
      </c>
      <c r="I431" s="146">
        <f t="shared" si="23"/>
        <v>0</v>
      </c>
      <c r="M431" s="2">
        <v>492</v>
      </c>
    </row>
    <row r="432" spans="8:13" ht="12.75" hidden="1">
      <c r="H432" s="6">
        <f t="shared" si="24"/>
        <v>-5000</v>
      </c>
      <c r="I432" s="146">
        <f t="shared" si="23"/>
        <v>0</v>
      </c>
      <c r="M432" s="2">
        <v>492</v>
      </c>
    </row>
    <row r="433" spans="8:13" ht="12.75" hidden="1">
      <c r="H433" s="6">
        <f t="shared" si="24"/>
        <v>-5000</v>
      </c>
      <c r="I433" s="146">
        <f t="shared" si="23"/>
        <v>0</v>
      </c>
      <c r="M433" s="2">
        <v>492</v>
      </c>
    </row>
    <row r="434" spans="8:13" ht="12.75" hidden="1">
      <c r="H434" s="6">
        <f t="shared" si="24"/>
        <v>-5000</v>
      </c>
      <c r="I434" s="146">
        <f t="shared" si="23"/>
        <v>0</v>
      </c>
      <c r="M434" s="2">
        <v>492</v>
      </c>
    </row>
    <row r="435" spans="8:13" ht="12.75" hidden="1">
      <c r="H435" s="6">
        <f t="shared" si="24"/>
        <v>-5000</v>
      </c>
      <c r="I435" s="146">
        <f t="shared" si="23"/>
        <v>0</v>
      </c>
      <c r="M435" s="2">
        <v>492</v>
      </c>
    </row>
    <row r="436" spans="8:13" ht="12.75" hidden="1">
      <c r="H436" s="6">
        <f t="shared" si="24"/>
        <v>-5000</v>
      </c>
      <c r="I436" s="146">
        <f t="shared" si="23"/>
        <v>0</v>
      </c>
      <c r="M436" s="2">
        <v>492</v>
      </c>
    </row>
    <row r="437" spans="8:13" ht="12.75" hidden="1">
      <c r="H437" s="6">
        <f t="shared" si="24"/>
        <v>-5000</v>
      </c>
      <c r="I437" s="146">
        <f t="shared" si="23"/>
        <v>0</v>
      </c>
      <c r="M437" s="2">
        <v>492</v>
      </c>
    </row>
    <row r="438" spans="8:13" ht="12.75" hidden="1">
      <c r="H438" s="6">
        <f t="shared" si="24"/>
        <v>-5000</v>
      </c>
      <c r="I438" s="146">
        <f t="shared" si="23"/>
        <v>0</v>
      </c>
      <c r="M438" s="2">
        <v>492</v>
      </c>
    </row>
    <row r="439" spans="8:13" ht="12.75" hidden="1">
      <c r="H439" s="6">
        <f t="shared" si="24"/>
        <v>-5000</v>
      </c>
      <c r="I439" s="146">
        <f t="shared" si="23"/>
        <v>0</v>
      </c>
      <c r="M439" s="2">
        <v>492</v>
      </c>
    </row>
    <row r="440" spans="8:13" ht="12.75" hidden="1">
      <c r="H440" s="6">
        <f t="shared" si="24"/>
        <v>-5000</v>
      </c>
      <c r="I440" s="146">
        <f t="shared" si="23"/>
        <v>0</v>
      </c>
      <c r="M440" s="2">
        <v>492</v>
      </c>
    </row>
    <row r="441" spans="8:13" ht="12.75" hidden="1">
      <c r="H441" s="6">
        <f t="shared" si="24"/>
        <v>-5000</v>
      </c>
      <c r="I441" s="146">
        <f t="shared" si="23"/>
        <v>0</v>
      </c>
      <c r="M441" s="2">
        <v>492</v>
      </c>
    </row>
    <row r="442" spans="8:13" ht="12.75" hidden="1">
      <c r="H442" s="6">
        <f t="shared" si="24"/>
        <v>-5000</v>
      </c>
      <c r="I442" s="146">
        <f t="shared" si="23"/>
        <v>0</v>
      </c>
      <c r="M442" s="2">
        <v>492</v>
      </c>
    </row>
    <row r="443" spans="8:13" ht="12.75" hidden="1">
      <c r="H443" s="6">
        <f t="shared" si="24"/>
        <v>-5000</v>
      </c>
      <c r="I443" s="146">
        <f t="shared" si="23"/>
        <v>0</v>
      </c>
      <c r="M443" s="2">
        <v>492</v>
      </c>
    </row>
    <row r="444" spans="8:13" ht="12.75" hidden="1">
      <c r="H444" s="6">
        <f t="shared" si="24"/>
        <v>-5000</v>
      </c>
      <c r="I444" s="146">
        <f t="shared" si="23"/>
        <v>0</v>
      </c>
      <c r="M444" s="2">
        <v>492</v>
      </c>
    </row>
    <row r="445" spans="8:13" ht="12.75" hidden="1">
      <c r="H445" s="6">
        <f t="shared" si="24"/>
        <v>-5000</v>
      </c>
      <c r="I445" s="146">
        <f t="shared" si="23"/>
        <v>0</v>
      </c>
      <c r="M445" s="2">
        <v>492</v>
      </c>
    </row>
    <row r="446" spans="8:13" ht="12.75" hidden="1">
      <c r="H446" s="6">
        <f t="shared" si="24"/>
        <v>-5000</v>
      </c>
      <c r="I446" s="146">
        <f t="shared" si="23"/>
        <v>0</v>
      </c>
      <c r="M446" s="2">
        <v>492</v>
      </c>
    </row>
    <row r="447" spans="8:13" ht="12.75" hidden="1">
      <c r="H447" s="6">
        <f t="shared" si="24"/>
        <v>-5000</v>
      </c>
      <c r="I447" s="146">
        <f t="shared" si="23"/>
        <v>0</v>
      </c>
      <c r="M447" s="2">
        <v>492</v>
      </c>
    </row>
    <row r="448" spans="8:13" ht="12.75" hidden="1">
      <c r="H448" s="6">
        <f t="shared" si="24"/>
        <v>-5000</v>
      </c>
      <c r="I448" s="146">
        <f t="shared" si="23"/>
        <v>0</v>
      </c>
      <c r="M448" s="2">
        <v>492</v>
      </c>
    </row>
    <row r="449" spans="8:13" ht="12.75" hidden="1">
      <c r="H449" s="6">
        <f t="shared" si="24"/>
        <v>-5000</v>
      </c>
      <c r="I449" s="146">
        <f t="shared" si="23"/>
        <v>0</v>
      </c>
      <c r="M449" s="2">
        <v>492</v>
      </c>
    </row>
    <row r="450" spans="8:13" ht="12.75" hidden="1">
      <c r="H450" s="6">
        <f t="shared" si="24"/>
        <v>-5000</v>
      </c>
      <c r="I450" s="146">
        <f t="shared" si="23"/>
        <v>0</v>
      </c>
      <c r="M450" s="2">
        <v>492</v>
      </c>
    </row>
    <row r="451" spans="8:13" ht="12.75" hidden="1">
      <c r="H451" s="6">
        <f t="shared" si="24"/>
        <v>-5000</v>
      </c>
      <c r="I451" s="146">
        <f t="shared" si="23"/>
        <v>0</v>
      </c>
      <c r="M451" s="2">
        <v>492</v>
      </c>
    </row>
    <row r="452" spans="8:13" ht="12.75" hidden="1">
      <c r="H452" s="6">
        <f t="shared" si="24"/>
        <v>-5000</v>
      </c>
      <c r="I452" s="146">
        <f t="shared" si="23"/>
        <v>0</v>
      </c>
      <c r="M452" s="2">
        <v>492</v>
      </c>
    </row>
    <row r="453" spans="8:13" ht="12.75" hidden="1">
      <c r="H453" s="6">
        <f t="shared" si="24"/>
        <v>-5000</v>
      </c>
      <c r="I453" s="146">
        <f t="shared" si="23"/>
        <v>0</v>
      </c>
      <c r="M453" s="2">
        <v>492</v>
      </c>
    </row>
    <row r="454" spans="8:13" ht="12.75" hidden="1">
      <c r="H454" s="6">
        <f t="shared" si="24"/>
        <v>-5000</v>
      </c>
      <c r="I454" s="146">
        <f t="shared" si="23"/>
        <v>0</v>
      </c>
      <c r="M454" s="2">
        <v>492</v>
      </c>
    </row>
    <row r="455" spans="8:13" ht="12.75" hidden="1">
      <c r="H455" s="6">
        <f t="shared" si="24"/>
        <v>-5000</v>
      </c>
      <c r="I455" s="146">
        <f t="shared" si="23"/>
        <v>0</v>
      </c>
      <c r="M455" s="2">
        <v>492</v>
      </c>
    </row>
    <row r="456" spans="8:13" ht="12.75" hidden="1">
      <c r="H456" s="6">
        <f t="shared" si="24"/>
        <v>-5000</v>
      </c>
      <c r="I456" s="146">
        <f t="shared" si="23"/>
        <v>0</v>
      </c>
      <c r="M456" s="2">
        <v>492</v>
      </c>
    </row>
    <row r="457" spans="8:13" ht="12.75" hidden="1">
      <c r="H457" s="6">
        <f t="shared" si="24"/>
        <v>-5000</v>
      </c>
      <c r="I457" s="146">
        <f t="shared" si="23"/>
        <v>0</v>
      </c>
      <c r="M457" s="2">
        <v>492</v>
      </c>
    </row>
    <row r="458" spans="8:13" ht="12.75" hidden="1">
      <c r="H458" s="6">
        <f t="shared" si="24"/>
        <v>-5000</v>
      </c>
      <c r="I458" s="146">
        <f t="shared" si="23"/>
        <v>0</v>
      </c>
      <c r="M458" s="2">
        <v>492</v>
      </c>
    </row>
    <row r="459" spans="8:13" ht="12.75" hidden="1">
      <c r="H459" s="6">
        <f t="shared" si="24"/>
        <v>-5000</v>
      </c>
      <c r="I459" s="146">
        <f t="shared" si="23"/>
        <v>0</v>
      </c>
      <c r="M459" s="2">
        <v>492</v>
      </c>
    </row>
    <row r="460" spans="8:13" ht="12.75" hidden="1">
      <c r="H460" s="6">
        <f t="shared" si="24"/>
        <v>-5000</v>
      </c>
      <c r="I460" s="146">
        <f t="shared" si="23"/>
        <v>0</v>
      </c>
      <c r="M460" s="2">
        <v>492</v>
      </c>
    </row>
    <row r="461" spans="8:13" ht="12.75" hidden="1">
      <c r="H461" s="6">
        <f t="shared" si="24"/>
        <v>-5000</v>
      </c>
      <c r="I461" s="146">
        <f t="shared" si="23"/>
        <v>0</v>
      </c>
      <c r="M461" s="2">
        <v>492</v>
      </c>
    </row>
    <row r="462" spans="8:13" ht="12.75" hidden="1">
      <c r="H462" s="6">
        <f t="shared" si="24"/>
        <v>-5000</v>
      </c>
      <c r="I462" s="146">
        <f t="shared" si="23"/>
        <v>0</v>
      </c>
      <c r="M462" s="2">
        <v>492</v>
      </c>
    </row>
    <row r="463" spans="8:13" ht="12.75" hidden="1">
      <c r="H463" s="6">
        <f t="shared" si="24"/>
        <v>-5000</v>
      </c>
      <c r="I463" s="146">
        <f t="shared" si="23"/>
        <v>0</v>
      </c>
      <c r="M463" s="2">
        <v>492</v>
      </c>
    </row>
    <row r="464" spans="8:13" ht="12.75" hidden="1">
      <c r="H464" s="6">
        <f t="shared" si="24"/>
        <v>-5000</v>
      </c>
      <c r="I464" s="146">
        <f t="shared" si="23"/>
        <v>0</v>
      </c>
      <c r="M464" s="2">
        <v>492</v>
      </c>
    </row>
    <row r="465" spans="8:13" ht="12.75" hidden="1">
      <c r="H465" s="6">
        <f t="shared" si="24"/>
        <v>-5000</v>
      </c>
      <c r="I465" s="146">
        <f t="shared" si="23"/>
        <v>0</v>
      </c>
      <c r="M465" s="2">
        <v>492</v>
      </c>
    </row>
    <row r="466" spans="8:13" ht="12.75" hidden="1">
      <c r="H466" s="6">
        <f t="shared" si="24"/>
        <v>-5000</v>
      </c>
      <c r="I466" s="146">
        <f t="shared" si="23"/>
        <v>0</v>
      </c>
      <c r="M466" s="2">
        <v>492</v>
      </c>
    </row>
    <row r="467" spans="8:13" ht="12.75" hidden="1">
      <c r="H467" s="6">
        <f t="shared" si="24"/>
        <v>-5000</v>
      </c>
      <c r="I467" s="146">
        <f aca="true" t="shared" si="25" ref="I467:I530">+B467/M467</f>
        <v>0</v>
      </c>
      <c r="M467" s="2">
        <v>492</v>
      </c>
    </row>
    <row r="468" spans="8:13" ht="12.75" hidden="1">
      <c r="H468" s="6">
        <f t="shared" si="24"/>
        <v>-5000</v>
      </c>
      <c r="I468" s="146">
        <f t="shared" si="25"/>
        <v>0</v>
      </c>
      <c r="M468" s="2">
        <v>492</v>
      </c>
    </row>
    <row r="469" spans="8:13" ht="12.75" hidden="1">
      <c r="H469" s="6">
        <f t="shared" si="24"/>
        <v>-5000</v>
      </c>
      <c r="I469" s="146">
        <f t="shared" si="25"/>
        <v>0</v>
      </c>
      <c r="M469" s="2">
        <v>492</v>
      </c>
    </row>
    <row r="470" spans="8:13" ht="12.75" hidden="1">
      <c r="H470" s="6">
        <f aca="true" t="shared" si="26" ref="H470:H533">H469-B470</f>
        <v>-5000</v>
      </c>
      <c r="I470" s="146">
        <f t="shared" si="25"/>
        <v>0</v>
      </c>
      <c r="M470" s="2">
        <v>492</v>
      </c>
    </row>
    <row r="471" spans="8:13" ht="12.75" hidden="1">
      <c r="H471" s="6">
        <f t="shared" si="26"/>
        <v>-5000</v>
      </c>
      <c r="I471" s="146">
        <f t="shared" si="25"/>
        <v>0</v>
      </c>
      <c r="M471" s="2">
        <v>492</v>
      </c>
    </row>
    <row r="472" spans="8:13" ht="12.75" hidden="1">
      <c r="H472" s="6">
        <f t="shared" si="26"/>
        <v>-5000</v>
      </c>
      <c r="I472" s="146">
        <f t="shared" si="25"/>
        <v>0</v>
      </c>
      <c r="M472" s="2">
        <v>492</v>
      </c>
    </row>
    <row r="473" spans="8:13" ht="12.75" hidden="1">
      <c r="H473" s="6">
        <f t="shared" si="26"/>
        <v>-5000</v>
      </c>
      <c r="I473" s="146">
        <f t="shared" si="25"/>
        <v>0</v>
      </c>
      <c r="M473" s="2">
        <v>492</v>
      </c>
    </row>
    <row r="474" spans="8:13" ht="12.75" hidden="1">
      <c r="H474" s="6">
        <f t="shared" si="26"/>
        <v>-5000</v>
      </c>
      <c r="I474" s="146">
        <f t="shared" si="25"/>
        <v>0</v>
      </c>
      <c r="M474" s="2">
        <v>492</v>
      </c>
    </row>
    <row r="475" spans="8:13" ht="12.75" hidden="1">
      <c r="H475" s="6">
        <f t="shared" si="26"/>
        <v>-5000</v>
      </c>
      <c r="I475" s="146">
        <f t="shared" si="25"/>
        <v>0</v>
      </c>
      <c r="M475" s="2">
        <v>492</v>
      </c>
    </row>
    <row r="476" spans="8:13" ht="12.75" hidden="1">
      <c r="H476" s="6">
        <f t="shared" si="26"/>
        <v>-5000</v>
      </c>
      <c r="I476" s="146">
        <f t="shared" si="25"/>
        <v>0</v>
      </c>
      <c r="M476" s="2">
        <v>492</v>
      </c>
    </row>
    <row r="477" spans="8:13" ht="12.75" hidden="1">
      <c r="H477" s="6">
        <f t="shared" si="26"/>
        <v>-5000</v>
      </c>
      <c r="I477" s="146">
        <f t="shared" si="25"/>
        <v>0</v>
      </c>
      <c r="M477" s="2">
        <v>492</v>
      </c>
    </row>
    <row r="478" spans="8:13" ht="12.75" hidden="1">
      <c r="H478" s="6">
        <f t="shared" si="26"/>
        <v>-5000</v>
      </c>
      <c r="I478" s="146">
        <f t="shared" si="25"/>
        <v>0</v>
      </c>
      <c r="M478" s="2">
        <v>492</v>
      </c>
    </row>
    <row r="479" spans="8:13" ht="12.75" hidden="1">
      <c r="H479" s="6">
        <f t="shared" si="26"/>
        <v>-5000</v>
      </c>
      <c r="I479" s="146">
        <f t="shared" si="25"/>
        <v>0</v>
      </c>
      <c r="M479" s="2">
        <v>492</v>
      </c>
    </row>
    <row r="480" spans="8:13" ht="12.75" hidden="1">
      <c r="H480" s="6">
        <f t="shared" si="26"/>
        <v>-5000</v>
      </c>
      <c r="I480" s="146">
        <f t="shared" si="25"/>
        <v>0</v>
      </c>
      <c r="M480" s="2">
        <v>492</v>
      </c>
    </row>
    <row r="481" spans="8:13" ht="12.75" hidden="1">
      <c r="H481" s="6">
        <f t="shared" si="26"/>
        <v>-5000</v>
      </c>
      <c r="I481" s="146">
        <f t="shared" si="25"/>
        <v>0</v>
      </c>
      <c r="M481" s="2">
        <v>492</v>
      </c>
    </row>
    <row r="482" spans="8:13" ht="12.75" hidden="1">
      <c r="H482" s="6">
        <f t="shared" si="26"/>
        <v>-5000</v>
      </c>
      <c r="I482" s="146">
        <f t="shared" si="25"/>
        <v>0</v>
      </c>
      <c r="M482" s="2">
        <v>492</v>
      </c>
    </row>
    <row r="483" spans="8:13" ht="12.75" hidden="1">
      <c r="H483" s="6">
        <f t="shared" si="26"/>
        <v>-5000</v>
      </c>
      <c r="I483" s="146">
        <f t="shared" si="25"/>
        <v>0</v>
      </c>
      <c r="M483" s="2">
        <v>492</v>
      </c>
    </row>
    <row r="484" spans="8:13" ht="12.75" hidden="1">
      <c r="H484" s="6">
        <f t="shared" si="26"/>
        <v>-5000</v>
      </c>
      <c r="I484" s="146">
        <f t="shared" si="25"/>
        <v>0</v>
      </c>
      <c r="M484" s="2">
        <v>492</v>
      </c>
    </row>
    <row r="485" spans="8:13" ht="12.75" hidden="1">
      <c r="H485" s="6">
        <f t="shared" si="26"/>
        <v>-5000</v>
      </c>
      <c r="I485" s="146">
        <f t="shared" si="25"/>
        <v>0</v>
      </c>
      <c r="M485" s="2">
        <v>492</v>
      </c>
    </row>
    <row r="486" spans="8:13" ht="12.75" hidden="1">
      <c r="H486" s="6">
        <f t="shared" si="26"/>
        <v>-5000</v>
      </c>
      <c r="I486" s="146">
        <f t="shared" si="25"/>
        <v>0</v>
      </c>
      <c r="M486" s="2">
        <v>492</v>
      </c>
    </row>
    <row r="487" spans="8:13" ht="12.75" hidden="1">
      <c r="H487" s="6">
        <f t="shared" si="26"/>
        <v>-5000</v>
      </c>
      <c r="I487" s="146">
        <f t="shared" si="25"/>
        <v>0</v>
      </c>
      <c r="M487" s="2">
        <v>492</v>
      </c>
    </row>
    <row r="488" spans="8:13" ht="12.75" hidden="1">
      <c r="H488" s="6">
        <f t="shared" si="26"/>
        <v>-5000</v>
      </c>
      <c r="I488" s="146">
        <f t="shared" si="25"/>
        <v>0</v>
      </c>
      <c r="M488" s="2">
        <v>492</v>
      </c>
    </row>
    <row r="489" spans="8:13" ht="12.75" hidden="1">
      <c r="H489" s="6">
        <f t="shared" si="26"/>
        <v>-5000</v>
      </c>
      <c r="I489" s="146">
        <f t="shared" si="25"/>
        <v>0</v>
      </c>
      <c r="M489" s="2">
        <v>492</v>
      </c>
    </row>
    <row r="490" spans="8:13" ht="12.75" hidden="1">
      <c r="H490" s="6">
        <f t="shared" si="26"/>
        <v>-5000</v>
      </c>
      <c r="I490" s="146">
        <f t="shared" si="25"/>
        <v>0</v>
      </c>
      <c r="M490" s="2">
        <v>492</v>
      </c>
    </row>
    <row r="491" spans="8:13" ht="12.75" hidden="1">
      <c r="H491" s="6">
        <f t="shared" si="26"/>
        <v>-5000</v>
      </c>
      <c r="I491" s="146">
        <f t="shared" si="25"/>
        <v>0</v>
      </c>
      <c r="M491" s="2">
        <v>492</v>
      </c>
    </row>
    <row r="492" spans="8:13" ht="12.75" hidden="1">
      <c r="H492" s="6">
        <f t="shared" si="26"/>
        <v>-5000</v>
      </c>
      <c r="I492" s="146">
        <f t="shared" si="25"/>
        <v>0</v>
      </c>
      <c r="M492" s="2">
        <v>492</v>
      </c>
    </row>
    <row r="493" spans="8:13" ht="12.75" hidden="1">
      <c r="H493" s="6">
        <f t="shared" si="26"/>
        <v>-5000</v>
      </c>
      <c r="I493" s="146">
        <f t="shared" si="25"/>
        <v>0</v>
      </c>
      <c r="M493" s="2">
        <v>492</v>
      </c>
    </row>
    <row r="494" spans="8:13" ht="12.75" hidden="1">
      <c r="H494" s="6">
        <f t="shared" si="26"/>
        <v>-5000</v>
      </c>
      <c r="I494" s="146">
        <f t="shared" si="25"/>
        <v>0</v>
      </c>
      <c r="M494" s="2">
        <v>492</v>
      </c>
    </row>
    <row r="495" spans="8:13" ht="12.75" hidden="1">
      <c r="H495" s="6">
        <f t="shared" si="26"/>
        <v>-5000</v>
      </c>
      <c r="I495" s="146">
        <f t="shared" si="25"/>
        <v>0</v>
      </c>
      <c r="M495" s="2">
        <v>492</v>
      </c>
    </row>
    <row r="496" spans="8:13" ht="12.75" hidden="1">
      <c r="H496" s="6">
        <f t="shared" si="26"/>
        <v>-5000</v>
      </c>
      <c r="I496" s="146">
        <f t="shared" si="25"/>
        <v>0</v>
      </c>
      <c r="M496" s="2">
        <v>492</v>
      </c>
    </row>
    <row r="497" spans="8:13" ht="12.75" hidden="1">
      <c r="H497" s="6">
        <f t="shared" si="26"/>
        <v>-5000</v>
      </c>
      <c r="I497" s="146">
        <f t="shared" si="25"/>
        <v>0</v>
      </c>
      <c r="M497" s="2">
        <v>492</v>
      </c>
    </row>
    <row r="498" spans="8:13" ht="12.75" hidden="1">
      <c r="H498" s="6">
        <f t="shared" si="26"/>
        <v>-5000</v>
      </c>
      <c r="I498" s="146">
        <f t="shared" si="25"/>
        <v>0</v>
      </c>
      <c r="M498" s="2">
        <v>492</v>
      </c>
    </row>
    <row r="499" spans="8:13" ht="12.75" hidden="1">
      <c r="H499" s="6">
        <f t="shared" si="26"/>
        <v>-5000</v>
      </c>
      <c r="I499" s="146">
        <f t="shared" si="25"/>
        <v>0</v>
      </c>
      <c r="M499" s="2">
        <v>492</v>
      </c>
    </row>
    <row r="500" spans="8:13" ht="12.75" hidden="1">
      <c r="H500" s="6">
        <f t="shared" si="26"/>
        <v>-5000</v>
      </c>
      <c r="I500" s="146">
        <f t="shared" si="25"/>
        <v>0</v>
      </c>
      <c r="M500" s="2">
        <v>492</v>
      </c>
    </row>
    <row r="501" spans="8:13" ht="12.75" hidden="1">
      <c r="H501" s="6">
        <f t="shared" si="26"/>
        <v>-5000</v>
      </c>
      <c r="I501" s="146">
        <f t="shared" si="25"/>
        <v>0</v>
      </c>
      <c r="M501" s="2">
        <v>492</v>
      </c>
    </row>
    <row r="502" spans="8:13" ht="12.75" hidden="1">
      <c r="H502" s="6">
        <f t="shared" si="26"/>
        <v>-5000</v>
      </c>
      <c r="I502" s="146">
        <f t="shared" si="25"/>
        <v>0</v>
      </c>
      <c r="M502" s="2">
        <v>492</v>
      </c>
    </row>
    <row r="503" spans="8:13" ht="12.75" hidden="1">
      <c r="H503" s="6">
        <f t="shared" si="26"/>
        <v>-5000</v>
      </c>
      <c r="I503" s="146">
        <f t="shared" si="25"/>
        <v>0</v>
      </c>
      <c r="M503" s="2">
        <v>492</v>
      </c>
    </row>
    <row r="504" spans="8:13" ht="12.75" hidden="1">
      <c r="H504" s="6">
        <f t="shared" si="26"/>
        <v>-5000</v>
      </c>
      <c r="I504" s="146">
        <f t="shared" si="25"/>
        <v>0</v>
      </c>
      <c r="M504" s="2">
        <v>492</v>
      </c>
    </row>
    <row r="505" spans="8:13" ht="12.75" hidden="1">
      <c r="H505" s="6">
        <f t="shared" si="26"/>
        <v>-5000</v>
      </c>
      <c r="I505" s="146">
        <f t="shared" si="25"/>
        <v>0</v>
      </c>
      <c r="M505" s="2">
        <v>492</v>
      </c>
    </row>
    <row r="506" spans="8:13" ht="12.75" hidden="1">
      <c r="H506" s="6">
        <f t="shared" si="26"/>
        <v>-5000</v>
      </c>
      <c r="I506" s="146">
        <f t="shared" si="25"/>
        <v>0</v>
      </c>
      <c r="M506" s="2">
        <v>492</v>
      </c>
    </row>
    <row r="507" spans="8:13" ht="12.75" hidden="1">
      <c r="H507" s="6">
        <f t="shared" si="26"/>
        <v>-5000</v>
      </c>
      <c r="I507" s="146">
        <f t="shared" si="25"/>
        <v>0</v>
      </c>
      <c r="M507" s="2">
        <v>492</v>
      </c>
    </row>
    <row r="508" spans="8:13" ht="12.75" hidden="1">
      <c r="H508" s="6">
        <f t="shared" si="26"/>
        <v>-5000</v>
      </c>
      <c r="I508" s="146">
        <f t="shared" si="25"/>
        <v>0</v>
      </c>
      <c r="M508" s="2">
        <v>492</v>
      </c>
    </row>
    <row r="509" spans="8:13" ht="12.75" hidden="1">
      <c r="H509" s="6">
        <f t="shared" si="26"/>
        <v>-5000</v>
      </c>
      <c r="I509" s="146">
        <f t="shared" si="25"/>
        <v>0</v>
      </c>
      <c r="M509" s="2">
        <v>492</v>
      </c>
    </row>
    <row r="510" spans="8:13" ht="12.75" hidden="1">
      <c r="H510" s="6">
        <f t="shared" si="26"/>
        <v>-5000</v>
      </c>
      <c r="I510" s="146">
        <f t="shared" si="25"/>
        <v>0</v>
      </c>
      <c r="M510" s="2">
        <v>492</v>
      </c>
    </row>
    <row r="511" spans="8:13" ht="12.75" hidden="1">
      <c r="H511" s="6">
        <f t="shared" si="26"/>
        <v>-5000</v>
      </c>
      <c r="I511" s="146">
        <f t="shared" si="25"/>
        <v>0</v>
      </c>
      <c r="M511" s="2">
        <v>492</v>
      </c>
    </row>
    <row r="512" spans="8:13" ht="12.75" hidden="1">
      <c r="H512" s="6">
        <f t="shared" si="26"/>
        <v>-5000</v>
      </c>
      <c r="I512" s="146">
        <f t="shared" si="25"/>
        <v>0</v>
      </c>
      <c r="M512" s="2">
        <v>492</v>
      </c>
    </row>
    <row r="513" spans="8:13" ht="12.75" hidden="1">
      <c r="H513" s="6">
        <f t="shared" si="26"/>
        <v>-5000</v>
      </c>
      <c r="I513" s="146">
        <f t="shared" si="25"/>
        <v>0</v>
      </c>
      <c r="M513" s="2">
        <v>492</v>
      </c>
    </row>
    <row r="514" spans="8:13" ht="12.75" hidden="1">
      <c r="H514" s="6">
        <f t="shared" si="26"/>
        <v>-5000</v>
      </c>
      <c r="I514" s="146">
        <f t="shared" si="25"/>
        <v>0</v>
      </c>
      <c r="M514" s="2">
        <v>492</v>
      </c>
    </row>
    <row r="515" spans="8:13" ht="12.75" hidden="1">
      <c r="H515" s="6">
        <f t="shared" si="26"/>
        <v>-5000</v>
      </c>
      <c r="I515" s="146">
        <f t="shared" si="25"/>
        <v>0</v>
      </c>
      <c r="M515" s="2">
        <v>492</v>
      </c>
    </row>
    <row r="516" spans="8:13" ht="12.75" hidden="1">
      <c r="H516" s="6">
        <f t="shared" si="26"/>
        <v>-5000</v>
      </c>
      <c r="I516" s="146">
        <f t="shared" si="25"/>
        <v>0</v>
      </c>
      <c r="M516" s="2">
        <v>492</v>
      </c>
    </row>
    <row r="517" spans="8:13" ht="12.75" hidden="1">
      <c r="H517" s="6">
        <f t="shared" si="26"/>
        <v>-5000</v>
      </c>
      <c r="I517" s="146">
        <f t="shared" si="25"/>
        <v>0</v>
      </c>
      <c r="M517" s="2">
        <v>492</v>
      </c>
    </row>
    <row r="518" spans="8:13" ht="12.75" hidden="1">
      <c r="H518" s="6">
        <f t="shared" si="26"/>
        <v>-5000</v>
      </c>
      <c r="I518" s="146">
        <f t="shared" si="25"/>
        <v>0</v>
      </c>
      <c r="M518" s="2">
        <v>492</v>
      </c>
    </row>
    <row r="519" spans="8:13" ht="12.75" hidden="1">
      <c r="H519" s="6">
        <f t="shared" si="26"/>
        <v>-5000</v>
      </c>
      <c r="I519" s="146">
        <f t="shared" si="25"/>
        <v>0</v>
      </c>
      <c r="M519" s="2">
        <v>492</v>
      </c>
    </row>
    <row r="520" spans="8:13" ht="12.75" hidden="1">
      <c r="H520" s="6">
        <f t="shared" si="26"/>
        <v>-5000</v>
      </c>
      <c r="I520" s="146">
        <f t="shared" si="25"/>
        <v>0</v>
      </c>
      <c r="M520" s="2">
        <v>492</v>
      </c>
    </row>
    <row r="521" spans="8:13" ht="12.75" hidden="1">
      <c r="H521" s="6">
        <f t="shared" si="26"/>
        <v>-5000</v>
      </c>
      <c r="I521" s="146">
        <f t="shared" si="25"/>
        <v>0</v>
      </c>
      <c r="M521" s="2">
        <v>492</v>
      </c>
    </row>
    <row r="522" spans="8:13" ht="12.75" hidden="1">
      <c r="H522" s="6">
        <f t="shared" si="26"/>
        <v>-5000</v>
      </c>
      <c r="I522" s="146">
        <f t="shared" si="25"/>
        <v>0</v>
      </c>
      <c r="M522" s="2">
        <v>492</v>
      </c>
    </row>
    <row r="523" spans="8:13" ht="12.75" hidden="1">
      <c r="H523" s="6">
        <f t="shared" si="26"/>
        <v>-5000</v>
      </c>
      <c r="I523" s="146">
        <f t="shared" si="25"/>
        <v>0</v>
      </c>
      <c r="M523" s="2">
        <v>492</v>
      </c>
    </row>
    <row r="524" spans="8:13" ht="12.75" hidden="1">
      <c r="H524" s="6">
        <f t="shared" si="26"/>
        <v>-5000</v>
      </c>
      <c r="I524" s="146">
        <f t="shared" si="25"/>
        <v>0</v>
      </c>
      <c r="M524" s="2">
        <v>492</v>
      </c>
    </row>
    <row r="525" spans="8:13" ht="12.75" hidden="1">
      <c r="H525" s="6">
        <f t="shared" si="26"/>
        <v>-5000</v>
      </c>
      <c r="I525" s="146">
        <f t="shared" si="25"/>
        <v>0</v>
      </c>
      <c r="M525" s="2">
        <v>492</v>
      </c>
    </row>
    <row r="526" spans="8:13" ht="12.75" hidden="1">
      <c r="H526" s="6">
        <f t="shared" si="26"/>
        <v>-5000</v>
      </c>
      <c r="I526" s="146">
        <f t="shared" si="25"/>
        <v>0</v>
      </c>
      <c r="M526" s="2">
        <v>492</v>
      </c>
    </row>
    <row r="527" spans="8:13" ht="12.75" hidden="1">
      <c r="H527" s="6">
        <f t="shared" si="26"/>
        <v>-5000</v>
      </c>
      <c r="I527" s="146">
        <f t="shared" si="25"/>
        <v>0</v>
      </c>
      <c r="M527" s="2">
        <v>492</v>
      </c>
    </row>
    <row r="528" spans="8:13" ht="12.75" hidden="1">
      <c r="H528" s="6">
        <f t="shared" si="26"/>
        <v>-5000</v>
      </c>
      <c r="I528" s="146">
        <f t="shared" si="25"/>
        <v>0</v>
      </c>
      <c r="M528" s="2">
        <v>492</v>
      </c>
    </row>
    <row r="529" spans="8:13" ht="12.75" hidden="1">
      <c r="H529" s="6">
        <f t="shared" si="26"/>
        <v>-5000</v>
      </c>
      <c r="I529" s="146">
        <f t="shared" si="25"/>
        <v>0</v>
      </c>
      <c r="M529" s="2">
        <v>492</v>
      </c>
    </row>
    <row r="530" spans="8:13" ht="12.75" hidden="1">
      <c r="H530" s="6">
        <f t="shared" si="26"/>
        <v>-5000</v>
      </c>
      <c r="I530" s="146">
        <f t="shared" si="25"/>
        <v>0</v>
      </c>
      <c r="M530" s="2">
        <v>492</v>
      </c>
    </row>
    <row r="531" spans="8:13" ht="12.75" hidden="1">
      <c r="H531" s="6">
        <f t="shared" si="26"/>
        <v>-5000</v>
      </c>
      <c r="I531" s="146">
        <f aca="true" t="shared" si="27" ref="I531:I594">+B531/M531</f>
        <v>0</v>
      </c>
      <c r="M531" s="2">
        <v>492</v>
      </c>
    </row>
    <row r="532" spans="8:13" ht="12.75" hidden="1">
      <c r="H532" s="6">
        <f t="shared" si="26"/>
        <v>-5000</v>
      </c>
      <c r="I532" s="146">
        <f t="shared" si="27"/>
        <v>0</v>
      </c>
      <c r="M532" s="2">
        <v>492</v>
      </c>
    </row>
    <row r="533" spans="8:13" ht="12.75" hidden="1">
      <c r="H533" s="6">
        <f t="shared" si="26"/>
        <v>-5000</v>
      </c>
      <c r="I533" s="146">
        <f t="shared" si="27"/>
        <v>0</v>
      </c>
      <c r="M533" s="2">
        <v>492</v>
      </c>
    </row>
    <row r="534" spans="8:13" ht="12.75" hidden="1">
      <c r="H534" s="6">
        <f aca="true" t="shared" si="28" ref="H534:H597">H533-B534</f>
        <v>-5000</v>
      </c>
      <c r="I534" s="146">
        <f t="shared" si="27"/>
        <v>0</v>
      </c>
      <c r="M534" s="2">
        <v>492</v>
      </c>
    </row>
    <row r="535" spans="8:13" ht="12.75" hidden="1">
      <c r="H535" s="6">
        <f t="shared" si="28"/>
        <v>-5000</v>
      </c>
      <c r="I535" s="146">
        <f t="shared" si="27"/>
        <v>0</v>
      </c>
      <c r="M535" s="2">
        <v>492</v>
      </c>
    </row>
    <row r="536" spans="8:13" ht="12.75" hidden="1">
      <c r="H536" s="6">
        <f t="shared" si="28"/>
        <v>-5000</v>
      </c>
      <c r="I536" s="146">
        <f t="shared" si="27"/>
        <v>0</v>
      </c>
      <c r="M536" s="2">
        <v>492</v>
      </c>
    </row>
    <row r="537" spans="8:13" ht="12.75" hidden="1">
      <c r="H537" s="6">
        <f t="shared" si="28"/>
        <v>-5000</v>
      </c>
      <c r="I537" s="146">
        <f t="shared" si="27"/>
        <v>0</v>
      </c>
      <c r="M537" s="2">
        <v>492</v>
      </c>
    </row>
    <row r="538" spans="8:13" ht="12.75" hidden="1">
      <c r="H538" s="6">
        <f t="shared" si="28"/>
        <v>-5000</v>
      </c>
      <c r="I538" s="146">
        <f t="shared" si="27"/>
        <v>0</v>
      </c>
      <c r="M538" s="2">
        <v>492</v>
      </c>
    </row>
    <row r="539" spans="8:13" ht="12.75" hidden="1">
      <c r="H539" s="6">
        <f t="shared" si="28"/>
        <v>-5000</v>
      </c>
      <c r="I539" s="146">
        <f t="shared" si="27"/>
        <v>0</v>
      </c>
      <c r="M539" s="2">
        <v>492</v>
      </c>
    </row>
    <row r="540" spans="8:13" ht="12.75" hidden="1">
      <c r="H540" s="6">
        <f t="shared" si="28"/>
        <v>-5000</v>
      </c>
      <c r="I540" s="146">
        <f t="shared" si="27"/>
        <v>0</v>
      </c>
      <c r="M540" s="2">
        <v>492</v>
      </c>
    </row>
    <row r="541" spans="8:13" ht="12.75" hidden="1">
      <c r="H541" s="6">
        <f t="shared" si="28"/>
        <v>-5000</v>
      </c>
      <c r="I541" s="146">
        <f t="shared" si="27"/>
        <v>0</v>
      </c>
      <c r="M541" s="2">
        <v>492</v>
      </c>
    </row>
    <row r="542" spans="8:13" ht="12.75" hidden="1">
      <c r="H542" s="6">
        <f t="shared" si="28"/>
        <v>-5000</v>
      </c>
      <c r="I542" s="146">
        <f t="shared" si="27"/>
        <v>0</v>
      </c>
      <c r="M542" s="2">
        <v>492</v>
      </c>
    </row>
    <row r="543" spans="8:13" ht="12.75" hidden="1">
      <c r="H543" s="6">
        <f t="shared" si="28"/>
        <v>-5000</v>
      </c>
      <c r="I543" s="146">
        <f t="shared" si="27"/>
        <v>0</v>
      </c>
      <c r="M543" s="2">
        <v>492</v>
      </c>
    </row>
    <row r="544" spans="8:13" ht="12.75" hidden="1">
      <c r="H544" s="6">
        <f t="shared" si="28"/>
        <v>-5000</v>
      </c>
      <c r="I544" s="146">
        <f t="shared" si="27"/>
        <v>0</v>
      </c>
      <c r="M544" s="2">
        <v>492</v>
      </c>
    </row>
    <row r="545" spans="8:13" ht="12.75" hidden="1">
      <c r="H545" s="6">
        <f t="shared" si="28"/>
        <v>-5000</v>
      </c>
      <c r="I545" s="146">
        <f t="shared" si="27"/>
        <v>0</v>
      </c>
      <c r="M545" s="2">
        <v>492</v>
      </c>
    </row>
    <row r="546" spans="8:13" ht="12.75" hidden="1">
      <c r="H546" s="6">
        <f t="shared" si="28"/>
        <v>-5000</v>
      </c>
      <c r="I546" s="146">
        <f t="shared" si="27"/>
        <v>0</v>
      </c>
      <c r="M546" s="2">
        <v>492</v>
      </c>
    </row>
    <row r="547" spans="8:13" ht="12.75" hidden="1">
      <c r="H547" s="6">
        <f t="shared" si="28"/>
        <v>-5000</v>
      </c>
      <c r="I547" s="146">
        <f t="shared" si="27"/>
        <v>0</v>
      </c>
      <c r="M547" s="2">
        <v>492</v>
      </c>
    </row>
    <row r="548" spans="8:13" ht="12.75" hidden="1">
      <c r="H548" s="6">
        <f t="shared" si="28"/>
        <v>-5000</v>
      </c>
      <c r="I548" s="146">
        <f t="shared" si="27"/>
        <v>0</v>
      </c>
      <c r="M548" s="2">
        <v>492</v>
      </c>
    </row>
    <row r="549" spans="8:13" ht="12.75" hidden="1">
      <c r="H549" s="6">
        <f t="shared" si="28"/>
        <v>-5000</v>
      </c>
      <c r="I549" s="146">
        <f t="shared" si="27"/>
        <v>0</v>
      </c>
      <c r="M549" s="2">
        <v>492</v>
      </c>
    </row>
    <row r="550" spans="8:13" ht="12.75" hidden="1">
      <c r="H550" s="6">
        <f t="shared" si="28"/>
        <v>-5000</v>
      </c>
      <c r="I550" s="146">
        <f t="shared" si="27"/>
        <v>0</v>
      </c>
      <c r="M550" s="2">
        <v>492</v>
      </c>
    </row>
    <row r="551" spans="8:13" ht="12.75" hidden="1">
      <c r="H551" s="6">
        <f t="shared" si="28"/>
        <v>-5000</v>
      </c>
      <c r="I551" s="146">
        <f t="shared" si="27"/>
        <v>0</v>
      </c>
      <c r="M551" s="2">
        <v>492</v>
      </c>
    </row>
    <row r="552" spans="8:13" ht="12.75" hidden="1">
      <c r="H552" s="6">
        <f t="shared" si="28"/>
        <v>-5000</v>
      </c>
      <c r="I552" s="146">
        <f t="shared" si="27"/>
        <v>0</v>
      </c>
      <c r="M552" s="2">
        <v>492</v>
      </c>
    </row>
    <row r="553" spans="8:13" ht="12.75" hidden="1">
      <c r="H553" s="6">
        <f t="shared" si="28"/>
        <v>-5000</v>
      </c>
      <c r="I553" s="146">
        <f t="shared" si="27"/>
        <v>0</v>
      </c>
      <c r="M553" s="2">
        <v>492</v>
      </c>
    </row>
    <row r="554" spans="8:13" ht="12.75" hidden="1">
      <c r="H554" s="6">
        <f t="shared" si="28"/>
        <v>-5000</v>
      </c>
      <c r="I554" s="146">
        <f t="shared" si="27"/>
        <v>0</v>
      </c>
      <c r="M554" s="2">
        <v>492</v>
      </c>
    </row>
    <row r="555" spans="8:13" ht="12.75" hidden="1">
      <c r="H555" s="6">
        <f t="shared" si="28"/>
        <v>-5000</v>
      </c>
      <c r="I555" s="146">
        <f t="shared" si="27"/>
        <v>0</v>
      </c>
      <c r="M555" s="2">
        <v>492</v>
      </c>
    </row>
    <row r="556" spans="8:13" ht="12.75" hidden="1">
      <c r="H556" s="6">
        <f t="shared" si="28"/>
        <v>-5000</v>
      </c>
      <c r="I556" s="146">
        <f t="shared" si="27"/>
        <v>0</v>
      </c>
      <c r="M556" s="2">
        <v>492</v>
      </c>
    </row>
    <row r="557" spans="8:13" ht="12.75" hidden="1">
      <c r="H557" s="6">
        <f t="shared" si="28"/>
        <v>-5000</v>
      </c>
      <c r="I557" s="146">
        <f t="shared" si="27"/>
        <v>0</v>
      </c>
      <c r="M557" s="2">
        <v>492</v>
      </c>
    </row>
    <row r="558" spans="8:13" ht="12.75" hidden="1">
      <c r="H558" s="6">
        <f t="shared" si="28"/>
        <v>-5000</v>
      </c>
      <c r="I558" s="146">
        <f t="shared" si="27"/>
        <v>0</v>
      </c>
      <c r="M558" s="2">
        <v>492</v>
      </c>
    </row>
    <row r="559" spans="8:13" ht="12.75" hidden="1">
      <c r="H559" s="6">
        <f t="shared" si="28"/>
        <v>-5000</v>
      </c>
      <c r="I559" s="146">
        <f t="shared" si="27"/>
        <v>0</v>
      </c>
      <c r="M559" s="2">
        <v>492</v>
      </c>
    </row>
    <row r="560" spans="8:13" ht="12.75" hidden="1">
      <c r="H560" s="6">
        <f t="shared" si="28"/>
        <v>-5000</v>
      </c>
      <c r="I560" s="146">
        <f t="shared" si="27"/>
        <v>0</v>
      </c>
      <c r="M560" s="2">
        <v>492</v>
      </c>
    </row>
    <row r="561" spans="8:13" ht="12.75" hidden="1">
      <c r="H561" s="6">
        <f t="shared" si="28"/>
        <v>-5000</v>
      </c>
      <c r="I561" s="146">
        <f t="shared" si="27"/>
        <v>0</v>
      </c>
      <c r="M561" s="2">
        <v>492</v>
      </c>
    </row>
    <row r="562" spans="8:13" ht="12.75" hidden="1">
      <c r="H562" s="6">
        <f t="shared" si="28"/>
        <v>-5000</v>
      </c>
      <c r="I562" s="146">
        <f t="shared" si="27"/>
        <v>0</v>
      </c>
      <c r="M562" s="2">
        <v>492</v>
      </c>
    </row>
    <row r="563" spans="8:13" ht="12.75" hidden="1">
      <c r="H563" s="6">
        <f t="shared" si="28"/>
        <v>-5000</v>
      </c>
      <c r="I563" s="146">
        <f t="shared" si="27"/>
        <v>0</v>
      </c>
      <c r="M563" s="2">
        <v>492</v>
      </c>
    </row>
    <row r="564" spans="8:13" ht="12.75" hidden="1">
      <c r="H564" s="6">
        <f t="shared" si="28"/>
        <v>-5000</v>
      </c>
      <c r="I564" s="146">
        <f t="shared" si="27"/>
        <v>0</v>
      </c>
      <c r="M564" s="2">
        <v>492</v>
      </c>
    </row>
    <row r="565" spans="8:13" ht="12.75" hidden="1">
      <c r="H565" s="6">
        <f t="shared" si="28"/>
        <v>-5000</v>
      </c>
      <c r="I565" s="146">
        <f t="shared" si="27"/>
        <v>0</v>
      </c>
      <c r="M565" s="2">
        <v>492</v>
      </c>
    </row>
    <row r="566" spans="8:13" ht="12.75" hidden="1">
      <c r="H566" s="6">
        <f t="shared" si="28"/>
        <v>-5000</v>
      </c>
      <c r="I566" s="146">
        <f t="shared" si="27"/>
        <v>0</v>
      </c>
      <c r="M566" s="2">
        <v>492</v>
      </c>
    </row>
    <row r="567" spans="8:13" ht="12.75" hidden="1">
      <c r="H567" s="6">
        <f t="shared" si="28"/>
        <v>-5000</v>
      </c>
      <c r="I567" s="146">
        <f t="shared" si="27"/>
        <v>0</v>
      </c>
      <c r="M567" s="2">
        <v>492</v>
      </c>
    </row>
    <row r="568" spans="8:13" ht="12.75" hidden="1">
      <c r="H568" s="6">
        <f t="shared" si="28"/>
        <v>-5000</v>
      </c>
      <c r="I568" s="146">
        <f t="shared" si="27"/>
        <v>0</v>
      </c>
      <c r="M568" s="2">
        <v>492</v>
      </c>
    </row>
    <row r="569" spans="8:13" ht="12.75" hidden="1">
      <c r="H569" s="6">
        <f t="shared" si="28"/>
        <v>-5000</v>
      </c>
      <c r="I569" s="146">
        <f t="shared" si="27"/>
        <v>0</v>
      </c>
      <c r="M569" s="2">
        <v>492</v>
      </c>
    </row>
    <row r="570" spans="8:13" ht="12.75" hidden="1">
      <c r="H570" s="6">
        <f t="shared" si="28"/>
        <v>-5000</v>
      </c>
      <c r="I570" s="146">
        <f t="shared" si="27"/>
        <v>0</v>
      </c>
      <c r="M570" s="2">
        <v>492</v>
      </c>
    </row>
    <row r="571" spans="8:13" ht="12.75" hidden="1">
      <c r="H571" s="6">
        <f t="shared" si="28"/>
        <v>-5000</v>
      </c>
      <c r="I571" s="146">
        <f t="shared" si="27"/>
        <v>0</v>
      </c>
      <c r="M571" s="2">
        <v>492</v>
      </c>
    </row>
    <row r="572" spans="8:13" ht="12.75" hidden="1">
      <c r="H572" s="6">
        <f t="shared" si="28"/>
        <v>-5000</v>
      </c>
      <c r="I572" s="146">
        <f t="shared" si="27"/>
        <v>0</v>
      </c>
      <c r="M572" s="2">
        <v>492</v>
      </c>
    </row>
    <row r="573" spans="8:13" ht="12.75" hidden="1">
      <c r="H573" s="6">
        <f t="shared" si="28"/>
        <v>-5000</v>
      </c>
      <c r="I573" s="146">
        <f t="shared" si="27"/>
        <v>0</v>
      </c>
      <c r="M573" s="2">
        <v>492</v>
      </c>
    </row>
    <row r="574" spans="8:13" ht="12.75" hidden="1">
      <c r="H574" s="6">
        <f t="shared" si="28"/>
        <v>-5000</v>
      </c>
      <c r="I574" s="146">
        <f t="shared" si="27"/>
        <v>0</v>
      </c>
      <c r="M574" s="2">
        <v>492</v>
      </c>
    </row>
    <row r="575" spans="8:13" ht="12.75" hidden="1">
      <c r="H575" s="6">
        <f t="shared" si="28"/>
        <v>-5000</v>
      </c>
      <c r="I575" s="146">
        <f t="shared" si="27"/>
        <v>0</v>
      </c>
      <c r="M575" s="2">
        <v>492</v>
      </c>
    </row>
    <row r="576" spans="8:13" ht="12.75" hidden="1">
      <c r="H576" s="6">
        <f t="shared" si="28"/>
        <v>-5000</v>
      </c>
      <c r="I576" s="146">
        <f t="shared" si="27"/>
        <v>0</v>
      </c>
      <c r="M576" s="2">
        <v>492</v>
      </c>
    </row>
    <row r="577" spans="8:13" ht="12.75" hidden="1">
      <c r="H577" s="6">
        <f t="shared" si="28"/>
        <v>-5000</v>
      </c>
      <c r="I577" s="146">
        <f t="shared" si="27"/>
        <v>0</v>
      </c>
      <c r="M577" s="2">
        <v>492</v>
      </c>
    </row>
    <row r="578" spans="8:13" ht="12.75" hidden="1">
      <c r="H578" s="6">
        <f t="shared" si="28"/>
        <v>-5000</v>
      </c>
      <c r="I578" s="146">
        <f t="shared" si="27"/>
        <v>0</v>
      </c>
      <c r="M578" s="2">
        <v>492</v>
      </c>
    </row>
    <row r="579" spans="8:13" ht="12.75" hidden="1">
      <c r="H579" s="6">
        <f t="shared" si="28"/>
        <v>-5000</v>
      </c>
      <c r="I579" s="146">
        <f t="shared" si="27"/>
        <v>0</v>
      </c>
      <c r="M579" s="2">
        <v>492</v>
      </c>
    </row>
    <row r="580" spans="8:13" ht="12.75" hidden="1">
      <c r="H580" s="6">
        <f t="shared" si="28"/>
        <v>-5000</v>
      </c>
      <c r="I580" s="146">
        <f t="shared" si="27"/>
        <v>0</v>
      </c>
      <c r="M580" s="2">
        <v>492</v>
      </c>
    </row>
    <row r="581" spans="8:13" ht="12.75" hidden="1">
      <c r="H581" s="6">
        <f t="shared" si="28"/>
        <v>-5000</v>
      </c>
      <c r="I581" s="146">
        <f t="shared" si="27"/>
        <v>0</v>
      </c>
      <c r="M581" s="2">
        <v>492</v>
      </c>
    </row>
    <row r="582" spans="8:13" ht="12.75" hidden="1">
      <c r="H582" s="6">
        <f t="shared" si="28"/>
        <v>-5000</v>
      </c>
      <c r="I582" s="146">
        <f t="shared" si="27"/>
        <v>0</v>
      </c>
      <c r="M582" s="2">
        <v>492</v>
      </c>
    </row>
    <row r="583" spans="8:13" ht="12.75" hidden="1">
      <c r="H583" s="6">
        <f t="shared" si="28"/>
        <v>-5000</v>
      </c>
      <c r="I583" s="146">
        <f t="shared" si="27"/>
        <v>0</v>
      </c>
      <c r="M583" s="2">
        <v>492</v>
      </c>
    </row>
    <row r="584" spans="8:13" ht="12.75" hidden="1">
      <c r="H584" s="6">
        <f t="shared" si="28"/>
        <v>-5000</v>
      </c>
      <c r="I584" s="146">
        <f t="shared" si="27"/>
        <v>0</v>
      </c>
      <c r="M584" s="2">
        <v>492</v>
      </c>
    </row>
    <row r="585" spans="8:13" ht="12.75" hidden="1">
      <c r="H585" s="6">
        <f t="shared" si="28"/>
        <v>-5000</v>
      </c>
      <c r="I585" s="146">
        <f t="shared" si="27"/>
        <v>0</v>
      </c>
      <c r="M585" s="2">
        <v>492</v>
      </c>
    </row>
    <row r="586" spans="8:13" ht="12.75" hidden="1">
      <c r="H586" s="6">
        <f t="shared" si="28"/>
        <v>-5000</v>
      </c>
      <c r="I586" s="146">
        <f t="shared" si="27"/>
        <v>0</v>
      </c>
      <c r="M586" s="2">
        <v>492</v>
      </c>
    </row>
    <row r="587" spans="8:13" ht="12.75" hidden="1">
      <c r="H587" s="6">
        <f t="shared" si="28"/>
        <v>-5000</v>
      </c>
      <c r="I587" s="146">
        <f t="shared" si="27"/>
        <v>0</v>
      </c>
      <c r="M587" s="2">
        <v>492</v>
      </c>
    </row>
    <row r="588" spans="8:13" ht="12.75" hidden="1">
      <c r="H588" s="6">
        <f t="shared" si="28"/>
        <v>-5000</v>
      </c>
      <c r="I588" s="146">
        <f t="shared" si="27"/>
        <v>0</v>
      </c>
      <c r="M588" s="2">
        <v>492</v>
      </c>
    </row>
    <row r="589" spans="8:13" ht="12.75" hidden="1">
      <c r="H589" s="6">
        <f t="shared" si="28"/>
        <v>-5000</v>
      </c>
      <c r="I589" s="146">
        <f t="shared" si="27"/>
        <v>0</v>
      </c>
      <c r="M589" s="2">
        <v>492</v>
      </c>
    </row>
    <row r="590" spans="8:13" ht="12.75" hidden="1">
      <c r="H590" s="6">
        <f t="shared" si="28"/>
        <v>-5000</v>
      </c>
      <c r="I590" s="146">
        <f t="shared" si="27"/>
        <v>0</v>
      </c>
      <c r="M590" s="2">
        <v>492</v>
      </c>
    </row>
    <row r="591" spans="8:13" ht="12.75" hidden="1">
      <c r="H591" s="6">
        <f t="shared" si="28"/>
        <v>-5000</v>
      </c>
      <c r="I591" s="146">
        <f t="shared" si="27"/>
        <v>0</v>
      </c>
      <c r="M591" s="2">
        <v>492</v>
      </c>
    </row>
    <row r="592" spans="8:13" ht="12.75" hidden="1">
      <c r="H592" s="6">
        <f t="shared" si="28"/>
        <v>-5000</v>
      </c>
      <c r="I592" s="146">
        <f t="shared" si="27"/>
        <v>0</v>
      </c>
      <c r="M592" s="2">
        <v>492</v>
      </c>
    </row>
    <row r="593" spans="8:13" ht="12.75" hidden="1">
      <c r="H593" s="6">
        <f t="shared" si="28"/>
        <v>-5000</v>
      </c>
      <c r="I593" s="146">
        <f t="shared" si="27"/>
        <v>0</v>
      </c>
      <c r="M593" s="2">
        <v>492</v>
      </c>
    </row>
    <row r="594" spans="8:13" ht="12.75" hidden="1">
      <c r="H594" s="6">
        <f t="shared" si="28"/>
        <v>-5000</v>
      </c>
      <c r="I594" s="146">
        <f t="shared" si="27"/>
        <v>0</v>
      </c>
      <c r="M594" s="2">
        <v>492</v>
      </c>
    </row>
    <row r="595" spans="8:13" ht="12.75" hidden="1">
      <c r="H595" s="6">
        <f t="shared" si="28"/>
        <v>-5000</v>
      </c>
      <c r="I595" s="146">
        <f aca="true" t="shared" si="29" ref="I595:I658">+B595/M595</f>
        <v>0</v>
      </c>
      <c r="M595" s="2">
        <v>492</v>
      </c>
    </row>
    <row r="596" spans="8:13" ht="12.75" hidden="1">
      <c r="H596" s="6">
        <f t="shared" si="28"/>
        <v>-5000</v>
      </c>
      <c r="I596" s="146">
        <f t="shared" si="29"/>
        <v>0</v>
      </c>
      <c r="M596" s="2">
        <v>492</v>
      </c>
    </row>
    <row r="597" spans="8:13" ht="12.75" hidden="1">
      <c r="H597" s="6">
        <f t="shared" si="28"/>
        <v>-5000</v>
      </c>
      <c r="I597" s="146">
        <f t="shared" si="29"/>
        <v>0</v>
      </c>
      <c r="M597" s="2">
        <v>492</v>
      </c>
    </row>
    <row r="598" spans="8:13" ht="12.75" hidden="1">
      <c r="H598" s="6">
        <f aca="true" t="shared" si="30" ref="H598:H661">H597-B598</f>
        <v>-5000</v>
      </c>
      <c r="I598" s="146">
        <f t="shared" si="29"/>
        <v>0</v>
      </c>
      <c r="M598" s="2">
        <v>492</v>
      </c>
    </row>
    <row r="599" spans="8:13" ht="12.75" hidden="1">
      <c r="H599" s="6">
        <f t="shared" si="30"/>
        <v>-5000</v>
      </c>
      <c r="I599" s="146">
        <f t="shared" si="29"/>
        <v>0</v>
      </c>
      <c r="M599" s="2">
        <v>492</v>
      </c>
    </row>
    <row r="600" spans="8:13" ht="12.75" hidden="1">
      <c r="H600" s="6">
        <f t="shared" si="30"/>
        <v>-5000</v>
      </c>
      <c r="I600" s="146">
        <f t="shared" si="29"/>
        <v>0</v>
      </c>
      <c r="M600" s="2">
        <v>492</v>
      </c>
    </row>
    <row r="601" spans="8:13" ht="12.75" hidden="1">
      <c r="H601" s="6">
        <f t="shared" si="30"/>
        <v>-5000</v>
      </c>
      <c r="I601" s="146">
        <f t="shared" si="29"/>
        <v>0</v>
      </c>
      <c r="M601" s="2">
        <v>492</v>
      </c>
    </row>
    <row r="602" spans="8:13" ht="12.75" hidden="1">
      <c r="H602" s="6">
        <f t="shared" si="30"/>
        <v>-5000</v>
      </c>
      <c r="I602" s="146">
        <f t="shared" si="29"/>
        <v>0</v>
      </c>
      <c r="M602" s="2">
        <v>492</v>
      </c>
    </row>
    <row r="603" spans="8:13" ht="12.75" hidden="1">
      <c r="H603" s="6">
        <f t="shared" si="30"/>
        <v>-5000</v>
      </c>
      <c r="I603" s="146">
        <f t="shared" si="29"/>
        <v>0</v>
      </c>
      <c r="M603" s="2">
        <v>492</v>
      </c>
    </row>
    <row r="604" spans="8:13" ht="12.75" hidden="1">
      <c r="H604" s="6">
        <f t="shared" si="30"/>
        <v>-5000</v>
      </c>
      <c r="I604" s="146">
        <f t="shared" si="29"/>
        <v>0</v>
      </c>
      <c r="M604" s="2">
        <v>492</v>
      </c>
    </row>
    <row r="605" spans="8:13" ht="12.75" hidden="1">
      <c r="H605" s="6">
        <f t="shared" si="30"/>
        <v>-5000</v>
      </c>
      <c r="I605" s="146">
        <f t="shared" si="29"/>
        <v>0</v>
      </c>
      <c r="M605" s="2">
        <v>492</v>
      </c>
    </row>
    <row r="606" spans="8:13" ht="12.75" hidden="1">
      <c r="H606" s="6">
        <f t="shared" si="30"/>
        <v>-5000</v>
      </c>
      <c r="I606" s="146">
        <f t="shared" si="29"/>
        <v>0</v>
      </c>
      <c r="M606" s="2">
        <v>492</v>
      </c>
    </row>
    <row r="607" spans="8:13" ht="12.75" hidden="1">
      <c r="H607" s="6">
        <f t="shared" si="30"/>
        <v>-5000</v>
      </c>
      <c r="I607" s="146">
        <f t="shared" si="29"/>
        <v>0</v>
      </c>
      <c r="M607" s="2">
        <v>492</v>
      </c>
    </row>
    <row r="608" spans="8:13" ht="12.75" hidden="1">
      <c r="H608" s="6">
        <f t="shared" si="30"/>
        <v>-5000</v>
      </c>
      <c r="I608" s="146">
        <f t="shared" si="29"/>
        <v>0</v>
      </c>
      <c r="M608" s="2">
        <v>492</v>
      </c>
    </row>
    <row r="609" spans="8:13" ht="12.75" hidden="1">
      <c r="H609" s="6">
        <f t="shared" si="30"/>
        <v>-5000</v>
      </c>
      <c r="I609" s="146">
        <f t="shared" si="29"/>
        <v>0</v>
      </c>
      <c r="M609" s="2">
        <v>492</v>
      </c>
    </row>
    <row r="610" spans="8:13" ht="12.75" hidden="1">
      <c r="H610" s="6">
        <f t="shared" si="30"/>
        <v>-5000</v>
      </c>
      <c r="I610" s="146">
        <f t="shared" si="29"/>
        <v>0</v>
      </c>
      <c r="M610" s="2">
        <v>492</v>
      </c>
    </row>
    <row r="611" spans="8:13" ht="12.75" hidden="1">
      <c r="H611" s="6">
        <f t="shared" si="30"/>
        <v>-5000</v>
      </c>
      <c r="I611" s="146">
        <f t="shared" si="29"/>
        <v>0</v>
      </c>
      <c r="M611" s="2">
        <v>492</v>
      </c>
    </row>
    <row r="612" spans="8:13" ht="12.75" hidden="1">
      <c r="H612" s="6">
        <f t="shared" si="30"/>
        <v>-5000</v>
      </c>
      <c r="I612" s="146">
        <f t="shared" si="29"/>
        <v>0</v>
      </c>
      <c r="M612" s="2">
        <v>492</v>
      </c>
    </row>
    <row r="613" spans="8:13" ht="12.75" hidden="1">
      <c r="H613" s="6">
        <f t="shared" si="30"/>
        <v>-5000</v>
      </c>
      <c r="I613" s="146">
        <f t="shared" si="29"/>
        <v>0</v>
      </c>
      <c r="M613" s="2">
        <v>492</v>
      </c>
    </row>
    <row r="614" spans="8:13" ht="12.75" hidden="1">
      <c r="H614" s="6">
        <f t="shared" si="30"/>
        <v>-5000</v>
      </c>
      <c r="I614" s="146">
        <f t="shared" si="29"/>
        <v>0</v>
      </c>
      <c r="M614" s="2">
        <v>492</v>
      </c>
    </row>
    <row r="615" spans="8:13" ht="12.75" hidden="1">
      <c r="H615" s="6">
        <f t="shared" si="30"/>
        <v>-5000</v>
      </c>
      <c r="I615" s="146">
        <f t="shared" si="29"/>
        <v>0</v>
      </c>
      <c r="M615" s="2">
        <v>492</v>
      </c>
    </row>
    <row r="616" spans="8:13" ht="12.75" hidden="1">
      <c r="H616" s="6">
        <f t="shared" si="30"/>
        <v>-5000</v>
      </c>
      <c r="I616" s="146">
        <f t="shared" si="29"/>
        <v>0</v>
      </c>
      <c r="M616" s="2">
        <v>492</v>
      </c>
    </row>
    <row r="617" spans="8:13" ht="12.75" hidden="1">
      <c r="H617" s="6">
        <f t="shared" si="30"/>
        <v>-5000</v>
      </c>
      <c r="I617" s="146">
        <f t="shared" si="29"/>
        <v>0</v>
      </c>
      <c r="M617" s="2">
        <v>492</v>
      </c>
    </row>
    <row r="618" spans="8:13" ht="12.75" hidden="1">
      <c r="H618" s="6">
        <f t="shared" si="30"/>
        <v>-5000</v>
      </c>
      <c r="I618" s="146">
        <f t="shared" si="29"/>
        <v>0</v>
      </c>
      <c r="M618" s="2">
        <v>492</v>
      </c>
    </row>
    <row r="619" spans="8:13" ht="12.75" hidden="1">
      <c r="H619" s="6">
        <f t="shared" si="30"/>
        <v>-5000</v>
      </c>
      <c r="I619" s="146">
        <f t="shared" si="29"/>
        <v>0</v>
      </c>
      <c r="M619" s="2">
        <v>492</v>
      </c>
    </row>
    <row r="620" spans="8:13" ht="12.75" hidden="1">
      <c r="H620" s="6">
        <f t="shared" si="30"/>
        <v>-5000</v>
      </c>
      <c r="I620" s="146">
        <f t="shared" si="29"/>
        <v>0</v>
      </c>
      <c r="M620" s="2">
        <v>492</v>
      </c>
    </row>
    <row r="621" spans="8:13" ht="12.75" hidden="1">
      <c r="H621" s="6">
        <f t="shared" si="30"/>
        <v>-5000</v>
      </c>
      <c r="I621" s="146">
        <f t="shared" si="29"/>
        <v>0</v>
      </c>
      <c r="M621" s="2">
        <v>492</v>
      </c>
    </row>
    <row r="622" spans="8:13" ht="12.75" hidden="1">
      <c r="H622" s="6">
        <f t="shared" si="30"/>
        <v>-5000</v>
      </c>
      <c r="I622" s="146">
        <f t="shared" si="29"/>
        <v>0</v>
      </c>
      <c r="M622" s="2">
        <v>492</v>
      </c>
    </row>
    <row r="623" spans="8:13" ht="12.75" hidden="1">
      <c r="H623" s="6">
        <f t="shared" si="30"/>
        <v>-5000</v>
      </c>
      <c r="I623" s="146">
        <f t="shared" si="29"/>
        <v>0</v>
      </c>
      <c r="M623" s="2">
        <v>492</v>
      </c>
    </row>
    <row r="624" spans="8:13" ht="12.75" hidden="1">
      <c r="H624" s="6">
        <f t="shared" si="30"/>
        <v>-5000</v>
      </c>
      <c r="I624" s="146">
        <f t="shared" si="29"/>
        <v>0</v>
      </c>
      <c r="M624" s="2">
        <v>492</v>
      </c>
    </row>
    <row r="625" spans="8:13" ht="12.75" hidden="1">
      <c r="H625" s="6">
        <f t="shared" si="30"/>
        <v>-5000</v>
      </c>
      <c r="I625" s="146">
        <f t="shared" si="29"/>
        <v>0</v>
      </c>
      <c r="M625" s="2">
        <v>492</v>
      </c>
    </row>
    <row r="626" spans="8:13" ht="12.75" hidden="1">
      <c r="H626" s="6">
        <f t="shared" si="30"/>
        <v>-5000</v>
      </c>
      <c r="I626" s="146">
        <f t="shared" si="29"/>
        <v>0</v>
      </c>
      <c r="M626" s="2">
        <v>492</v>
      </c>
    </row>
    <row r="627" spans="8:13" ht="12.75" hidden="1">
      <c r="H627" s="6">
        <f t="shared" si="30"/>
        <v>-5000</v>
      </c>
      <c r="I627" s="146">
        <f t="shared" si="29"/>
        <v>0</v>
      </c>
      <c r="M627" s="2">
        <v>492</v>
      </c>
    </row>
    <row r="628" spans="8:13" ht="12.75" hidden="1">
      <c r="H628" s="6">
        <f t="shared" si="30"/>
        <v>-5000</v>
      </c>
      <c r="I628" s="146">
        <f t="shared" si="29"/>
        <v>0</v>
      </c>
      <c r="M628" s="2">
        <v>492</v>
      </c>
    </row>
    <row r="629" spans="8:13" ht="12.75" hidden="1">
      <c r="H629" s="6">
        <f t="shared" si="30"/>
        <v>-5000</v>
      </c>
      <c r="I629" s="146">
        <f t="shared" si="29"/>
        <v>0</v>
      </c>
      <c r="M629" s="2">
        <v>492</v>
      </c>
    </row>
    <row r="630" spans="8:13" ht="12.75" hidden="1">
      <c r="H630" s="6">
        <f t="shared" si="30"/>
        <v>-5000</v>
      </c>
      <c r="I630" s="146">
        <f t="shared" si="29"/>
        <v>0</v>
      </c>
      <c r="M630" s="2">
        <v>492</v>
      </c>
    </row>
    <row r="631" spans="8:13" ht="12.75" hidden="1">
      <c r="H631" s="6">
        <f t="shared" si="30"/>
        <v>-5000</v>
      </c>
      <c r="I631" s="146">
        <f t="shared" si="29"/>
        <v>0</v>
      </c>
      <c r="M631" s="2">
        <v>492</v>
      </c>
    </row>
    <row r="632" spans="8:13" ht="12.75" hidden="1">
      <c r="H632" s="6">
        <f t="shared" si="30"/>
        <v>-5000</v>
      </c>
      <c r="I632" s="146">
        <f t="shared" si="29"/>
        <v>0</v>
      </c>
      <c r="M632" s="2">
        <v>492</v>
      </c>
    </row>
    <row r="633" spans="8:13" ht="12.75" hidden="1">
      <c r="H633" s="6">
        <f t="shared" si="30"/>
        <v>-5000</v>
      </c>
      <c r="I633" s="146">
        <f t="shared" si="29"/>
        <v>0</v>
      </c>
      <c r="M633" s="2">
        <v>492</v>
      </c>
    </row>
    <row r="634" spans="8:13" ht="12.75" hidden="1">
      <c r="H634" s="6">
        <f t="shared" si="30"/>
        <v>-5000</v>
      </c>
      <c r="I634" s="146">
        <f t="shared" si="29"/>
        <v>0</v>
      </c>
      <c r="M634" s="2">
        <v>492</v>
      </c>
    </row>
    <row r="635" spans="8:13" ht="12.75" hidden="1">
      <c r="H635" s="6">
        <f t="shared" si="30"/>
        <v>-5000</v>
      </c>
      <c r="I635" s="146">
        <f t="shared" si="29"/>
        <v>0</v>
      </c>
      <c r="M635" s="2">
        <v>492</v>
      </c>
    </row>
    <row r="636" spans="8:13" ht="12.75" hidden="1">
      <c r="H636" s="6">
        <f t="shared" si="30"/>
        <v>-5000</v>
      </c>
      <c r="I636" s="146">
        <f t="shared" si="29"/>
        <v>0</v>
      </c>
      <c r="M636" s="2">
        <v>492</v>
      </c>
    </row>
    <row r="637" spans="8:13" ht="12.75" hidden="1">
      <c r="H637" s="6">
        <f t="shared" si="30"/>
        <v>-5000</v>
      </c>
      <c r="I637" s="146">
        <f t="shared" si="29"/>
        <v>0</v>
      </c>
      <c r="M637" s="2">
        <v>492</v>
      </c>
    </row>
    <row r="638" spans="8:13" ht="12.75" hidden="1">
      <c r="H638" s="6">
        <f t="shared" si="30"/>
        <v>-5000</v>
      </c>
      <c r="I638" s="146">
        <f t="shared" si="29"/>
        <v>0</v>
      </c>
      <c r="M638" s="2">
        <v>492</v>
      </c>
    </row>
    <row r="639" spans="8:13" ht="12.75" hidden="1">
      <c r="H639" s="6">
        <f t="shared" si="30"/>
        <v>-5000</v>
      </c>
      <c r="I639" s="146">
        <f t="shared" si="29"/>
        <v>0</v>
      </c>
      <c r="M639" s="2">
        <v>492</v>
      </c>
    </row>
    <row r="640" spans="8:13" ht="12.75" hidden="1">
      <c r="H640" s="6">
        <f t="shared" si="30"/>
        <v>-5000</v>
      </c>
      <c r="I640" s="146">
        <f t="shared" si="29"/>
        <v>0</v>
      </c>
      <c r="M640" s="2">
        <v>492</v>
      </c>
    </row>
    <row r="641" spans="8:13" ht="12.75" hidden="1">
      <c r="H641" s="6">
        <f t="shared" si="30"/>
        <v>-5000</v>
      </c>
      <c r="I641" s="146">
        <f t="shared" si="29"/>
        <v>0</v>
      </c>
      <c r="M641" s="2">
        <v>492</v>
      </c>
    </row>
    <row r="642" spans="8:13" ht="12.75" hidden="1">
      <c r="H642" s="6">
        <f t="shared" si="30"/>
        <v>-5000</v>
      </c>
      <c r="I642" s="146">
        <f t="shared" si="29"/>
        <v>0</v>
      </c>
      <c r="M642" s="2">
        <v>492</v>
      </c>
    </row>
    <row r="643" spans="8:13" ht="12.75" hidden="1">
      <c r="H643" s="6">
        <f t="shared" si="30"/>
        <v>-5000</v>
      </c>
      <c r="I643" s="146">
        <f t="shared" si="29"/>
        <v>0</v>
      </c>
      <c r="M643" s="2">
        <v>492</v>
      </c>
    </row>
    <row r="644" spans="8:13" ht="12.75" hidden="1">
      <c r="H644" s="6">
        <f t="shared" si="30"/>
        <v>-5000</v>
      </c>
      <c r="I644" s="146">
        <f t="shared" si="29"/>
        <v>0</v>
      </c>
      <c r="M644" s="2">
        <v>492</v>
      </c>
    </row>
    <row r="645" spans="8:13" ht="12.75" hidden="1">
      <c r="H645" s="6">
        <f t="shared" si="30"/>
        <v>-5000</v>
      </c>
      <c r="I645" s="146">
        <f t="shared" si="29"/>
        <v>0</v>
      </c>
      <c r="M645" s="2">
        <v>492</v>
      </c>
    </row>
    <row r="646" spans="8:13" ht="12.75" hidden="1">
      <c r="H646" s="6">
        <f t="shared" si="30"/>
        <v>-5000</v>
      </c>
      <c r="I646" s="146">
        <f t="shared" si="29"/>
        <v>0</v>
      </c>
      <c r="M646" s="2">
        <v>492</v>
      </c>
    </row>
    <row r="647" spans="8:13" ht="12.75" hidden="1">
      <c r="H647" s="6">
        <f t="shared" si="30"/>
        <v>-5000</v>
      </c>
      <c r="I647" s="146">
        <f t="shared" si="29"/>
        <v>0</v>
      </c>
      <c r="M647" s="2">
        <v>492</v>
      </c>
    </row>
    <row r="648" spans="8:13" ht="12.75" hidden="1">
      <c r="H648" s="6">
        <f t="shared" si="30"/>
        <v>-5000</v>
      </c>
      <c r="I648" s="146">
        <f t="shared" si="29"/>
        <v>0</v>
      </c>
      <c r="M648" s="2">
        <v>492</v>
      </c>
    </row>
    <row r="649" spans="8:13" ht="12.75" hidden="1">
      <c r="H649" s="6">
        <f t="shared" si="30"/>
        <v>-5000</v>
      </c>
      <c r="I649" s="146">
        <f t="shared" si="29"/>
        <v>0</v>
      </c>
      <c r="M649" s="2">
        <v>492</v>
      </c>
    </row>
    <row r="650" spans="8:13" ht="12.75" hidden="1">
      <c r="H650" s="6">
        <f t="shared" si="30"/>
        <v>-5000</v>
      </c>
      <c r="I650" s="146">
        <f t="shared" si="29"/>
        <v>0</v>
      </c>
      <c r="M650" s="2">
        <v>492</v>
      </c>
    </row>
    <row r="651" spans="8:13" ht="12.75" hidden="1">
      <c r="H651" s="6">
        <f t="shared" si="30"/>
        <v>-5000</v>
      </c>
      <c r="I651" s="146">
        <f t="shared" si="29"/>
        <v>0</v>
      </c>
      <c r="M651" s="2">
        <v>492</v>
      </c>
    </row>
    <row r="652" spans="8:13" ht="12.75" hidden="1">
      <c r="H652" s="6">
        <f t="shared" si="30"/>
        <v>-5000</v>
      </c>
      <c r="I652" s="146">
        <f t="shared" si="29"/>
        <v>0</v>
      </c>
      <c r="M652" s="2">
        <v>492</v>
      </c>
    </row>
    <row r="653" spans="8:13" ht="12.75" hidden="1">
      <c r="H653" s="6">
        <f t="shared" si="30"/>
        <v>-5000</v>
      </c>
      <c r="I653" s="146">
        <f t="shared" si="29"/>
        <v>0</v>
      </c>
      <c r="M653" s="2">
        <v>492</v>
      </c>
    </row>
    <row r="654" spans="8:13" ht="12.75" hidden="1">
      <c r="H654" s="6">
        <f t="shared" si="30"/>
        <v>-5000</v>
      </c>
      <c r="I654" s="146">
        <f t="shared" si="29"/>
        <v>0</v>
      </c>
      <c r="M654" s="2">
        <v>492</v>
      </c>
    </row>
    <row r="655" spans="8:13" ht="12.75" hidden="1">
      <c r="H655" s="6">
        <f t="shared" si="30"/>
        <v>-5000</v>
      </c>
      <c r="I655" s="146">
        <f t="shared" si="29"/>
        <v>0</v>
      </c>
      <c r="M655" s="2">
        <v>492</v>
      </c>
    </row>
    <row r="656" spans="8:13" ht="12.75" hidden="1">
      <c r="H656" s="6">
        <f t="shared" si="30"/>
        <v>-5000</v>
      </c>
      <c r="I656" s="146">
        <f t="shared" si="29"/>
        <v>0</v>
      </c>
      <c r="M656" s="2">
        <v>492</v>
      </c>
    </row>
    <row r="657" spans="8:13" ht="12.75" hidden="1">
      <c r="H657" s="6">
        <f t="shared" si="30"/>
        <v>-5000</v>
      </c>
      <c r="I657" s="146">
        <f t="shared" si="29"/>
        <v>0</v>
      </c>
      <c r="M657" s="2">
        <v>492</v>
      </c>
    </row>
    <row r="658" spans="8:13" ht="12.75" hidden="1">
      <c r="H658" s="6">
        <f t="shared" si="30"/>
        <v>-5000</v>
      </c>
      <c r="I658" s="146">
        <f t="shared" si="29"/>
        <v>0</v>
      </c>
      <c r="M658" s="2">
        <v>492</v>
      </c>
    </row>
    <row r="659" spans="8:13" ht="12.75" hidden="1">
      <c r="H659" s="6">
        <f t="shared" si="30"/>
        <v>-5000</v>
      </c>
      <c r="I659" s="146">
        <f aca="true" t="shared" si="31" ref="I659:I710">+B659/M659</f>
        <v>0</v>
      </c>
      <c r="M659" s="2">
        <v>492</v>
      </c>
    </row>
    <row r="660" spans="8:13" ht="12.75" hidden="1">
      <c r="H660" s="6">
        <f t="shared" si="30"/>
        <v>-5000</v>
      </c>
      <c r="I660" s="146">
        <f t="shared" si="31"/>
        <v>0</v>
      </c>
      <c r="M660" s="2">
        <v>492</v>
      </c>
    </row>
    <row r="661" spans="8:13" ht="12.75" hidden="1">
      <c r="H661" s="6">
        <f t="shared" si="30"/>
        <v>-5000</v>
      </c>
      <c r="I661" s="146">
        <f t="shared" si="31"/>
        <v>0</v>
      </c>
      <c r="M661" s="2">
        <v>492</v>
      </c>
    </row>
    <row r="662" spans="8:13" ht="12.75" hidden="1">
      <c r="H662" s="6">
        <f aca="true" t="shared" si="32" ref="H662:H706">H661-B662</f>
        <v>-5000</v>
      </c>
      <c r="I662" s="146">
        <f t="shared" si="31"/>
        <v>0</v>
      </c>
      <c r="M662" s="2">
        <v>492</v>
      </c>
    </row>
    <row r="663" spans="8:13" ht="12.75" hidden="1">
      <c r="H663" s="6">
        <f t="shared" si="32"/>
        <v>-5000</v>
      </c>
      <c r="I663" s="146">
        <f t="shared" si="31"/>
        <v>0</v>
      </c>
      <c r="M663" s="2">
        <v>492</v>
      </c>
    </row>
    <row r="664" spans="8:13" ht="12.75" hidden="1">
      <c r="H664" s="6">
        <f t="shared" si="32"/>
        <v>-5000</v>
      </c>
      <c r="I664" s="146">
        <f t="shared" si="31"/>
        <v>0</v>
      </c>
      <c r="M664" s="2">
        <v>492</v>
      </c>
    </row>
    <row r="665" spans="8:13" ht="12.75" hidden="1">
      <c r="H665" s="6">
        <f t="shared" si="32"/>
        <v>-5000</v>
      </c>
      <c r="I665" s="146">
        <f t="shared" si="31"/>
        <v>0</v>
      </c>
      <c r="M665" s="2">
        <v>492</v>
      </c>
    </row>
    <row r="666" spans="8:13" ht="12.75" hidden="1">
      <c r="H666" s="6">
        <f t="shared" si="32"/>
        <v>-5000</v>
      </c>
      <c r="I666" s="146">
        <f t="shared" si="31"/>
        <v>0</v>
      </c>
      <c r="M666" s="2">
        <v>492</v>
      </c>
    </row>
    <row r="667" spans="8:13" ht="12.75" hidden="1">
      <c r="H667" s="6">
        <f t="shared" si="32"/>
        <v>-5000</v>
      </c>
      <c r="I667" s="146">
        <f t="shared" si="31"/>
        <v>0</v>
      </c>
      <c r="M667" s="2">
        <v>492</v>
      </c>
    </row>
    <row r="668" spans="8:13" ht="12.75" hidden="1">
      <c r="H668" s="6">
        <f t="shared" si="32"/>
        <v>-5000</v>
      </c>
      <c r="I668" s="146">
        <f t="shared" si="31"/>
        <v>0</v>
      </c>
      <c r="M668" s="2">
        <v>492</v>
      </c>
    </row>
    <row r="669" spans="8:13" ht="12.75" hidden="1">
      <c r="H669" s="6">
        <f t="shared" si="32"/>
        <v>-5000</v>
      </c>
      <c r="I669" s="146">
        <f t="shared" si="31"/>
        <v>0</v>
      </c>
      <c r="M669" s="2">
        <v>492</v>
      </c>
    </row>
    <row r="670" spans="8:13" ht="12.75" hidden="1">
      <c r="H670" s="6">
        <f t="shared" si="32"/>
        <v>-5000</v>
      </c>
      <c r="I670" s="146">
        <f t="shared" si="31"/>
        <v>0</v>
      </c>
      <c r="M670" s="2">
        <v>492</v>
      </c>
    </row>
    <row r="671" spans="8:13" ht="12.75" hidden="1">
      <c r="H671" s="6">
        <f t="shared" si="32"/>
        <v>-5000</v>
      </c>
      <c r="I671" s="146">
        <f t="shared" si="31"/>
        <v>0</v>
      </c>
      <c r="M671" s="2">
        <v>492</v>
      </c>
    </row>
    <row r="672" spans="8:13" ht="12.75" hidden="1">
      <c r="H672" s="6">
        <f t="shared" si="32"/>
        <v>-5000</v>
      </c>
      <c r="I672" s="146">
        <f t="shared" si="31"/>
        <v>0</v>
      </c>
      <c r="M672" s="2">
        <v>492</v>
      </c>
    </row>
    <row r="673" spans="8:13" ht="12.75" hidden="1">
      <c r="H673" s="6">
        <f t="shared" si="32"/>
        <v>-5000</v>
      </c>
      <c r="I673" s="146">
        <f t="shared" si="31"/>
        <v>0</v>
      </c>
      <c r="M673" s="2">
        <v>492</v>
      </c>
    </row>
    <row r="674" spans="8:13" ht="12.75" hidden="1">
      <c r="H674" s="6">
        <f t="shared" si="32"/>
        <v>-5000</v>
      </c>
      <c r="I674" s="146">
        <f t="shared" si="31"/>
        <v>0</v>
      </c>
      <c r="M674" s="2">
        <v>492</v>
      </c>
    </row>
    <row r="675" spans="8:13" ht="12.75" hidden="1">
      <c r="H675" s="6">
        <f t="shared" si="32"/>
        <v>-5000</v>
      </c>
      <c r="I675" s="146">
        <f t="shared" si="31"/>
        <v>0</v>
      </c>
      <c r="M675" s="2">
        <v>492</v>
      </c>
    </row>
    <row r="676" spans="8:13" ht="12.75" hidden="1">
      <c r="H676" s="6">
        <f t="shared" si="32"/>
        <v>-5000</v>
      </c>
      <c r="I676" s="146">
        <f t="shared" si="31"/>
        <v>0</v>
      </c>
      <c r="M676" s="2">
        <v>492</v>
      </c>
    </row>
    <row r="677" spans="8:13" ht="12.75" hidden="1">
      <c r="H677" s="6">
        <f t="shared" si="32"/>
        <v>-5000</v>
      </c>
      <c r="I677" s="146">
        <f t="shared" si="31"/>
        <v>0</v>
      </c>
      <c r="M677" s="2">
        <v>492</v>
      </c>
    </row>
    <row r="678" spans="8:13" ht="12.75" hidden="1">
      <c r="H678" s="6">
        <f t="shared" si="32"/>
        <v>-5000</v>
      </c>
      <c r="I678" s="146">
        <f t="shared" si="31"/>
        <v>0</v>
      </c>
      <c r="M678" s="2">
        <v>492</v>
      </c>
    </row>
    <row r="679" spans="8:13" ht="12.75" hidden="1">
      <c r="H679" s="6">
        <f t="shared" si="32"/>
        <v>-5000</v>
      </c>
      <c r="I679" s="146">
        <f t="shared" si="31"/>
        <v>0</v>
      </c>
      <c r="M679" s="2">
        <v>492</v>
      </c>
    </row>
    <row r="680" spans="8:13" ht="12.75" hidden="1">
      <c r="H680" s="6">
        <f t="shared" si="32"/>
        <v>-5000</v>
      </c>
      <c r="I680" s="146">
        <f t="shared" si="31"/>
        <v>0</v>
      </c>
      <c r="M680" s="2">
        <v>492</v>
      </c>
    </row>
    <row r="681" spans="2:13" ht="13.5" hidden="1" thickBot="1">
      <c r="B681" s="10"/>
      <c r="H681" s="6">
        <f t="shared" si="32"/>
        <v>-5000</v>
      </c>
      <c r="I681" s="146">
        <f t="shared" si="31"/>
        <v>0</v>
      </c>
      <c r="M681" s="2">
        <v>492</v>
      </c>
    </row>
    <row r="682" spans="2:13" ht="13.5" hidden="1" thickBot="1">
      <c r="B682" s="11" t="e">
        <f>SUM(#REF!)</f>
        <v>#REF!</v>
      </c>
      <c r="H682" s="6" t="e">
        <f t="shared" si="32"/>
        <v>#REF!</v>
      </c>
      <c r="I682" s="146" t="e">
        <f t="shared" si="31"/>
        <v>#REF!</v>
      </c>
      <c r="M682" s="2">
        <v>492</v>
      </c>
    </row>
    <row r="683" spans="2:13" ht="12.75" hidden="1">
      <c r="B683" s="12"/>
      <c r="H683" s="6" t="e">
        <f t="shared" si="32"/>
        <v>#REF!</v>
      </c>
      <c r="I683" s="146">
        <f t="shared" si="31"/>
        <v>0</v>
      </c>
      <c r="M683" s="2">
        <v>492</v>
      </c>
    </row>
    <row r="684" spans="1:13" ht="13.5" hidden="1" thickBot="1">
      <c r="A684" s="3"/>
      <c r="B684" s="13"/>
      <c r="C684" s="3"/>
      <c r="D684" s="3"/>
      <c r="E684" s="3"/>
      <c r="F684" s="31"/>
      <c r="G684" s="31"/>
      <c r="H684" s="6" t="e">
        <f t="shared" si="32"/>
        <v>#REF!</v>
      </c>
      <c r="I684" s="146">
        <f t="shared" si="31"/>
        <v>0</v>
      </c>
      <c r="M684" s="2">
        <v>492</v>
      </c>
    </row>
    <row r="685" spans="8:13" ht="12.75" hidden="1">
      <c r="H685" s="6" t="e">
        <f t="shared" si="32"/>
        <v>#REF!</v>
      </c>
      <c r="I685" s="146">
        <f t="shared" si="31"/>
        <v>0</v>
      </c>
      <c r="M685" s="2">
        <v>492</v>
      </c>
    </row>
    <row r="686" spans="2:13" ht="12.75" hidden="1">
      <c r="B686" s="9">
        <v>0</v>
      </c>
      <c r="C686" s="1" t="s">
        <v>0</v>
      </c>
      <c r="E686" s="1" t="s">
        <v>1</v>
      </c>
      <c r="H686" s="6" t="e">
        <f t="shared" si="32"/>
        <v>#REF!</v>
      </c>
      <c r="I686" s="146">
        <f t="shared" si="31"/>
        <v>0</v>
      </c>
      <c r="M686" s="2">
        <v>492</v>
      </c>
    </row>
    <row r="687" spans="2:13" ht="12.75" hidden="1">
      <c r="B687" s="9">
        <v>0</v>
      </c>
      <c r="C687" s="1" t="s">
        <v>1077</v>
      </c>
      <c r="E687" s="1" t="s">
        <v>1</v>
      </c>
      <c r="H687" s="6" t="e">
        <f t="shared" si="32"/>
        <v>#REF!</v>
      </c>
      <c r="I687" s="146">
        <f t="shared" si="31"/>
        <v>0</v>
      </c>
      <c r="M687" s="2">
        <v>492</v>
      </c>
    </row>
    <row r="688" spans="2:13" ht="12.75" hidden="1">
      <c r="B688" s="9"/>
      <c r="H688" s="6" t="e">
        <f t="shared" si="32"/>
        <v>#REF!</v>
      </c>
      <c r="I688" s="146">
        <f t="shared" si="31"/>
        <v>0</v>
      </c>
      <c r="M688" s="2">
        <v>492</v>
      </c>
    </row>
    <row r="689" spans="2:13" ht="12.75" hidden="1">
      <c r="B689" s="9"/>
      <c r="H689" s="6" t="e">
        <f t="shared" si="32"/>
        <v>#REF!</v>
      </c>
      <c r="I689" s="146">
        <f t="shared" si="31"/>
        <v>0</v>
      </c>
      <c r="M689" s="2">
        <v>492</v>
      </c>
    </row>
    <row r="690" spans="2:13" ht="12.75" hidden="1">
      <c r="B690" s="9">
        <v>0</v>
      </c>
      <c r="H690" s="6" t="e">
        <f t="shared" si="32"/>
        <v>#REF!</v>
      </c>
      <c r="I690" s="146">
        <f t="shared" si="31"/>
        <v>0</v>
      </c>
      <c r="M690" s="2">
        <v>492</v>
      </c>
    </row>
    <row r="691" spans="2:13" ht="12.75" hidden="1">
      <c r="B691" s="9">
        <v>0</v>
      </c>
      <c r="H691" s="6" t="e">
        <f t="shared" si="32"/>
        <v>#REF!</v>
      </c>
      <c r="I691" s="146">
        <f t="shared" si="31"/>
        <v>0</v>
      </c>
      <c r="M691" s="2">
        <v>492</v>
      </c>
    </row>
    <row r="692" spans="2:13" ht="12.75" hidden="1">
      <c r="B692" s="9">
        <v>0</v>
      </c>
      <c r="H692" s="6" t="e">
        <f t="shared" si="32"/>
        <v>#REF!</v>
      </c>
      <c r="I692" s="146">
        <f t="shared" si="31"/>
        <v>0</v>
      </c>
      <c r="M692" s="2">
        <v>492</v>
      </c>
    </row>
    <row r="693" spans="2:13" ht="12.75" hidden="1">
      <c r="B693" s="9">
        <v>0</v>
      </c>
      <c r="H693" s="6" t="e">
        <f t="shared" si="32"/>
        <v>#REF!</v>
      </c>
      <c r="I693" s="146">
        <f t="shared" si="31"/>
        <v>0</v>
      </c>
      <c r="M693" s="2">
        <v>492</v>
      </c>
    </row>
    <row r="694" spans="2:13" ht="12.75" hidden="1">
      <c r="B694" s="9">
        <v>0</v>
      </c>
      <c r="H694" s="6" t="e">
        <f t="shared" si="32"/>
        <v>#REF!</v>
      </c>
      <c r="I694" s="146">
        <f t="shared" si="31"/>
        <v>0</v>
      </c>
      <c r="M694" s="2">
        <v>492</v>
      </c>
    </row>
    <row r="695" spans="2:13" ht="12.75" hidden="1">
      <c r="B695" s="9">
        <v>0</v>
      </c>
      <c r="H695" s="6" t="e">
        <f t="shared" si="32"/>
        <v>#REF!</v>
      </c>
      <c r="I695" s="146">
        <f t="shared" si="31"/>
        <v>0</v>
      </c>
      <c r="M695" s="2">
        <v>492</v>
      </c>
    </row>
    <row r="696" spans="2:13" ht="12.75" hidden="1">
      <c r="B696" s="9">
        <v>0</v>
      </c>
      <c r="H696" s="6" t="e">
        <f t="shared" si="32"/>
        <v>#REF!</v>
      </c>
      <c r="I696" s="146">
        <f t="shared" si="31"/>
        <v>0</v>
      </c>
      <c r="M696" s="2">
        <v>492</v>
      </c>
    </row>
    <row r="697" spans="2:13" ht="12.75" hidden="1">
      <c r="B697" s="9">
        <v>0</v>
      </c>
      <c r="H697" s="6" t="e">
        <f t="shared" si="32"/>
        <v>#REF!</v>
      </c>
      <c r="I697" s="146">
        <f t="shared" si="31"/>
        <v>0</v>
      </c>
      <c r="M697" s="2">
        <v>492</v>
      </c>
    </row>
    <row r="698" spans="2:13" ht="12.75" hidden="1">
      <c r="B698" s="9">
        <v>0</v>
      </c>
      <c r="H698" s="6" t="e">
        <f t="shared" si="32"/>
        <v>#REF!</v>
      </c>
      <c r="I698" s="146">
        <f t="shared" si="31"/>
        <v>0</v>
      </c>
      <c r="M698" s="2">
        <v>492</v>
      </c>
    </row>
    <row r="699" spans="2:13" ht="12.75" hidden="1">
      <c r="B699" s="9">
        <v>0</v>
      </c>
      <c r="H699" s="6" t="e">
        <f t="shared" si="32"/>
        <v>#REF!</v>
      </c>
      <c r="I699" s="146">
        <f t="shared" si="31"/>
        <v>0</v>
      </c>
      <c r="M699" s="2">
        <v>492</v>
      </c>
    </row>
    <row r="700" spans="2:13" ht="12.75" hidden="1">
      <c r="B700" s="9">
        <v>0</v>
      </c>
      <c r="H700" s="6" t="e">
        <f t="shared" si="32"/>
        <v>#REF!</v>
      </c>
      <c r="I700" s="146">
        <f t="shared" si="31"/>
        <v>0</v>
      </c>
      <c r="M700" s="2">
        <v>492</v>
      </c>
    </row>
    <row r="701" spans="2:13" ht="12.75" hidden="1">
      <c r="B701" s="9">
        <v>0</v>
      </c>
      <c r="H701" s="6" t="e">
        <f t="shared" si="32"/>
        <v>#REF!</v>
      </c>
      <c r="I701" s="146">
        <f t="shared" si="31"/>
        <v>0</v>
      </c>
      <c r="M701" s="2">
        <v>492</v>
      </c>
    </row>
    <row r="702" spans="2:13" ht="12.75" hidden="1">
      <c r="B702" s="9">
        <v>0</v>
      </c>
      <c r="H702" s="6" t="e">
        <f t="shared" si="32"/>
        <v>#REF!</v>
      </c>
      <c r="I702" s="146">
        <f t="shared" si="31"/>
        <v>0</v>
      </c>
      <c r="M702" s="2">
        <v>492</v>
      </c>
    </row>
    <row r="703" spans="2:13" ht="12.75" hidden="1">
      <c r="B703" s="9">
        <v>0</v>
      </c>
      <c r="H703" s="6" t="e">
        <f t="shared" si="32"/>
        <v>#REF!</v>
      </c>
      <c r="I703" s="146">
        <f t="shared" si="31"/>
        <v>0</v>
      </c>
      <c r="M703" s="2">
        <v>492</v>
      </c>
    </row>
    <row r="704" spans="8:13" ht="12.75" hidden="1">
      <c r="H704" s="6" t="e">
        <f t="shared" si="32"/>
        <v>#REF!</v>
      </c>
      <c r="I704" s="146">
        <f t="shared" si="31"/>
        <v>0</v>
      </c>
      <c r="M704" s="2">
        <v>492</v>
      </c>
    </row>
    <row r="705" spans="2:13" ht="13.5" hidden="1" thickBot="1">
      <c r="B705" s="13"/>
      <c r="H705" s="6" t="e">
        <f t="shared" si="32"/>
        <v>#REF!</v>
      </c>
      <c r="I705" s="146">
        <f t="shared" si="31"/>
        <v>0</v>
      </c>
      <c r="M705" s="2">
        <v>492</v>
      </c>
    </row>
    <row r="706" spans="2:13" ht="13.5" hidden="1" thickBot="1">
      <c r="B706" s="14"/>
      <c r="H706" s="6" t="e">
        <f t="shared" si="32"/>
        <v>#REF!</v>
      </c>
      <c r="I706" s="146">
        <f t="shared" si="31"/>
        <v>0</v>
      </c>
      <c r="M706" s="2">
        <v>492</v>
      </c>
    </row>
    <row r="707" spans="4:13" ht="12.75">
      <c r="D707" s="19"/>
      <c r="H707" s="6">
        <v>0</v>
      </c>
      <c r="I707" s="112">
        <f t="shared" si="31"/>
        <v>0</v>
      </c>
      <c r="M707" s="2">
        <v>492</v>
      </c>
    </row>
    <row r="708" spans="4:13" ht="12.75">
      <c r="D708" s="19"/>
      <c r="H708" s="6">
        <f>H707-B708</f>
        <v>0</v>
      </c>
      <c r="I708" s="112">
        <f t="shared" si="31"/>
        <v>0</v>
      </c>
      <c r="M708" s="2">
        <v>492</v>
      </c>
    </row>
    <row r="709" spans="4:13" ht="12.75">
      <c r="D709" s="19"/>
      <c r="H709" s="6">
        <f>H708-B709</f>
        <v>0</v>
      </c>
      <c r="I709" s="112">
        <f t="shared" si="31"/>
        <v>0</v>
      </c>
      <c r="M709" s="2">
        <v>492</v>
      </c>
    </row>
    <row r="710" spans="4:13" ht="12.75">
      <c r="D710" s="19"/>
      <c r="H710" s="6">
        <f>H709-B710</f>
        <v>0</v>
      </c>
      <c r="I710" s="112">
        <f t="shared" si="31"/>
        <v>0</v>
      </c>
      <c r="M710" s="2">
        <v>492</v>
      </c>
    </row>
    <row r="711" spans="1:13" s="96" customFormat="1" ht="12.75">
      <c r="A711" s="93"/>
      <c r="B711" s="479">
        <f>+B718+B725+B730</f>
        <v>16000</v>
      </c>
      <c r="C711" s="93" t="s">
        <v>108</v>
      </c>
      <c r="D711" s="93" t="s">
        <v>109</v>
      </c>
      <c r="E711" s="93" t="s">
        <v>110</v>
      </c>
      <c r="F711" s="95" t="s">
        <v>111</v>
      </c>
      <c r="G711" s="106" t="s">
        <v>112</v>
      </c>
      <c r="H711" s="94"/>
      <c r="I711" s="144"/>
      <c r="M711" s="2">
        <v>492</v>
      </c>
    </row>
    <row r="712" spans="1:13" ht="12.75">
      <c r="A712" s="19"/>
      <c r="B712" s="9"/>
      <c r="D712" s="19"/>
      <c r="H712" s="6">
        <f aca="true" t="shared" si="33" ref="H712:H717">H711-B712</f>
        <v>0</v>
      </c>
      <c r="I712" s="112">
        <f aca="true" t="shared" si="34" ref="I712:I730">+B712/M712</f>
        <v>0</v>
      </c>
      <c r="M712" s="2">
        <v>492</v>
      </c>
    </row>
    <row r="713" spans="2:14" ht="12.75">
      <c r="B713" s="481"/>
      <c r="C713" s="37"/>
      <c r="D713" s="19"/>
      <c r="E713" s="41"/>
      <c r="H713" s="6">
        <f t="shared" si="33"/>
        <v>0</v>
      </c>
      <c r="I713" s="112">
        <f>+B713/M713</f>
        <v>0</v>
      </c>
      <c r="J713" s="40"/>
      <c r="L713" s="40"/>
      <c r="M713" s="2">
        <v>492</v>
      </c>
      <c r="N713" s="42"/>
    </row>
    <row r="714" spans="2:13" ht="12.75">
      <c r="B714" s="9">
        <v>1500</v>
      </c>
      <c r="C714" s="37" t="s">
        <v>40</v>
      </c>
      <c r="D714" s="19" t="s">
        <v>56</v>
      </c>
      <c r="E714" s="19" t="s">
        <v>41</v>
      </c>
      <c r="F714" s="30" t="s">
        <v>1069</v>
      </c>
      <c r="G714" s="34" t="s">
        <v>74</v>
      </c>
      <c r="H714" s="6">
        <f t="shared" si="33"/>
        <v>-1500</v>
      </c>
      <c r="I714" s="112">
        <f>+B714/M714</f>
        <v>3.048780487804878</v>
      </c>
      <c r="K714" t="s">
        <v>1068</v>
      </c>
      <c r="L714">
        <v>6</v>
      </c>
      <c r="M714" s="2">
        <v>492</v>
      </c>
    </row>
    <row r="715" spans="2:13" ht="12.75">
      <c r="B715" s="9">
        <v>1500</v>
      </c>
      <c r="C715" s="37" t="s">
        <v>40</v>
      </c>
      <c r="D715" s="19" t="s">
        <v>56</v>
      </c>
      <c r="E715" s="19" t="s">
        <v>41</v>
      </c>
      <c r="F715" s="30" t="s">
        <v>1069</v>
      </c>
      <c r="G715" s="34" t="s">
        <v>76</v>
      </c>
      <c r="H715" s="6">
        <f t="shared" si="33"/>
        <v>-3000</v>
      </c>
      <c r="I715" s="112">
        <f>+B715/M715</f>
        <v>3.048780487804878</v>
      </c>
      <c r="K715" t="s">
        <v>1068</v>
      </c>
      <c r="L715">
        <v>6</v>
      </c>
      <c r="M715" s="2">
        <v>492</v>
      </c>
    </row>
    <row r="716" spans="2:13" ht="12.75">
      <c r="B716" s="9">
        <v>1500</v>
      </c>
      <c r="C716" s="37" t="s">
        <v>40</v>
      </c>
      <c r="D716" s="19" t="s">
        <v>56</v>
      </c>
      <c r="E716" s="19" t="s">
        <v>41</v>
      </c>
      <c r="F716" s="30" t="s">
        <v>1069</v>
      </c>
      <c r="G716" s="30" t="s">
        <v>80</v>
      </c>
      <c r="H716" s="6">
        <f t="shared" si="33"/>
        <v>-4500</v>
      </c>
      <c r="I716" s="112">
        <f>+B716/M716</f>
        <v>3.048780487804878</v>
      </c>
      <c r="K716" t="s">
        <v>1068</v>
      </c>
      <c r="L716">
        <v>6</v>
      </c>
      <c r="M716" s="2">
        <v>492</v>
      </c>
    </row>
    <row r="717" spans="2:13" ht="12.75">
      <c r="B717" s="9">
        <v>1500</v>
      </c>
      <c r="C717" s="37" t="s">
        <v>40</v>
      </c>
      <c r="D717" s="19" t="s">
        <v>56</v>
      </c>
      <c r="E717" s="19" t="s">
        <v>41</v>
      </c>
      <c r="F717" s="30" t="s">
        <v>1069</v>
      </c>
      <c r="G717" s="30" t="s">
        <v>82</v>
      </c>
      <c r="H717" s="6">
        <f t="shared" si="33"/>
        <v>-6000</v>
      </c>
      <c r="I717" s="112">
        <f>+B717/M717</f>
        <v>3.048780487804878</v>
      </c>
      <c r="K717" t="s">
        <v>1068</v>
      </c>
      <c r="L717">
        <v>6</v>
      </c>
      <c r="M717" s="2">
        <v>492</v>
      </c>
    </row>
    <row r="718" spans="1:13" s="97" customFormat="1" ht="12.75">
      <c r="A718" s="18"/>
      <c r="B718" s="471">
        <f>SUM(B714:B717)</f>
        <v>6000</v>
      </c>
      <c r="C718" s="107"/>
      <c r="D718" s="18"/>
      <c r="E718" s="18" t="s">
        <v>41</v>
      </c>
      <c r="F718" s="24"/>
      <c r="G718" s="24"/>
      <c r="H718" s="90">
        <v>0</v>
      </c>
      <c r="I718" s="118">
        <f t="shared" si="34"/>
        <v>12.195121951219512</v>
      </c>
      <c r="M718" s="2">
        <v>492</v>
      </c>
    </row>
    <row r="719" spans="1:13" ht="12.75">
      <c r="A719" s="19"/>
      <c r="B719" s="9"/>
      <c r="C719" s="37"/>
      <c r="D719" s="19"/>
      <c r="H719" s="6">
        <f aca="true" t="shared" si="35" ref="H719:H724">H718-B719</f>
        <v>0</v>
      </c>
      <c r="I719" s="112">
        <f t="shared" si="34"/>
        <v>0</v>
      </c>
      <c r="M719" s="2">
        <v>492</v>
      </c>
    </row>
    <row r="720" spans="2:13" ht="12.75">
      <c r="B720" s="9"/>
      <c r="C720" s="37"/>
      <c r="D720" s="19"/>
      <c r="H720" s="6">
        <f t="shared" si="35"/>
        <v>0</v>
      </c>
      <c r="I720" s="112">
        <f>+B720/M720</f>
        <v>0</v>
      </c>
      <c r="M720" s="2">
        <v>492</v>
      </c>
    </row>
    <row r="721" spans="2:13" ht="12.75">
      <c r="B721" s="9">
        <v>2000</v>
      </c>
      <c r="C721" s="1" t="s">
        <v>46</v>
      </c>
      <c r="D721" s="19" t="s">
        <v>56</v>
      </c>
      <c r="E721" s="19" t="s">
        <v>190</v>
      </c>
      <c r="F721" s="30" t="s">
        <v>1069</v>
      </c>
      <c r="G721" s="34" t="s">
        <v>74</v>
      </c>
      <c r="H721" s="6">
        <f t="shared" si="35"/>
        <v>-2000</v>
      </c>
      <c r="I721" s="112">
        <f>+B721/M721</f>
        <v>4.065040650406504</v>
      </c>
      <c r="K721" t="s">
        <v>1068</v>
      </c>
      <c r="L721">
        <v>6</v>
      </c>
      <c r="M721" s="2">
        <v>492</v>
      </c>
    </row>
    <row r="722" spans="2:13" ht="12.75">
      <c r="B722" s="9">
        <v>2000</v>
      </c>
      <c r="C722" s="1" t="s">
        <v>46</v>
      </c>
      <c r="D722" s="19" t="s">
        <v>56</v>
      </c>
      <c r="E722" s="19" t="s">
        <v>190</v>
      </c>
      <c r="F722" s="30" t="s">
        <v>1069</v>
      </c>
      <c r="G722" s="34" t="s">
        <v>76</v>
      </c>
      <c r="H722" s="6">
        <f t="shared" si="35"/>
        <v>-4000</v>
      </c>
      <c r="I722" s="112">
        <f>+B722/M722</f>
        <v>4.065040650406504</v>
      </c>
      <c r="K722" t="s">
        <v>1068</v>
      </c>
      <c r="L722">
        <v>6</v>
      </c>
      <c r="M722" s="2">
        <v>492</v>
      </c>
    </row>
    <row r="723" spans="2:13" ht="12.75">
      <c r="B723" s="9">
        <v>2000</v>
      </c>
      <c r="C723" s="1" t="s">
        <v>46</v>
      </c>
      <c r="D723" s="19" t="s">
        <v>56</v>
      </c>
      <c r="E723" s="19" t="s">
        <v>190</v>
      </c>
      <c r="F723" s="30" t="s">
        <v>1069</v>
      </c>
      <c r="G723" s="30" t="s">
        <v>80</v>
      </c>
      <c r="H723" s="6">
        <f t="shared" si="35"/>
        <v>-6000</v>
      </c>
      <c r="I723" s="112">
        <f>+B723/M723</f>
        <v>4.065040650406504</v>
      </c>
      <c r="K723" t="s">
        <v>1068</v>
      </c>
      <c r="L723">
        <v>6</v>
      </c>
      <c r="M723" s="2">
        <v>492</v>
      </c>
    </row>
    <row r="724" spans="2:13" ht="12.75">
      <c r="B724" s="9">
        <v>2000</v>
      </c>
      <c r="C724" s="1" t="s">
        <v>46</v>
      </c>
      <c r="D724" s="19" t="s">
        <v>56</v>
      </c>
      <c r="E724" s="19" t="s">
        <v>190</v>
      </c>
      <c r="F724" s="30" t="s">
        <v>1069</v>
      </c>
      <c r="G724" s="30" t="s">
        <v>82</v>
      </c>
      <c r="H724" s="6">
        <f t="shared" si="35"/>
        <v>-8000</v>
      </c>
      <c r="I724" s="112">
        <f>+B724/M724</f>
        <v>4.065040650406504</v>
      </c>
      <c r="K724" t="s">
        <v>1068</v>
      </c>
      <c r="L724">
        <v>6</v>
      </c>
      <c r="M724" s="2">
        <v>492</v>
      </c>
    </row>
    <row r="725" spans="1:13" s="97" customFormat="1" ht="12.75">
      <c r="A725" s="18"/>
      <c r="B725" s="471">
        <f>SUM(B721:B724)</f>
        <v>8000</v>
      </c>
      <c r="C725" s="18" t="s">
        <v>46</v>
      </c>
      <c r="D725" s="18"/>
      <c r="E725" s="18"/>
      <c r="F725" s="24"/>
      <c r="G725" s="24"/>
      <c r="H725" s="90">
        <v>0</v>
      </c>
      <c r="I725" s="118">
        <f t="shared" si="34"/>
        <v>16.260162601626018</v>
      </c>
      <c r="M725" s="2">
        <v>492</v>
      </c>
    </row>
    <row r="726" spans="4:13" ht="12.75">
      <c r="D726" s="19"/>
      <c r="H726" s="6">
        <f>H725-B726</f>
        <v>0</v>
      </c>
      <c r="I726" s="112">
        <f t="shared" si="34"/>
        <v>0</v>
      </c>
      <c r="M726" s="2">
        <v>492</v>
      </c>
    </row>
    <row r="727" spans="4:13" ht="12.75">
      <c r="D727" s="19"/>
      <c r="H727" s="6">
        <f>H726-B727</f>
        <v>0</v>
      </c>
      <c r="I727" s="112">
        <f t="shared" si="34"/>
        <v>0</v>
      </c>
      <c r="M727" s="2">
        <v>492</v>
      </c>
    </row>
    <row r="728" spans="1:13" ht="12.75">
      <c r="A728" s="19"/>
      <c r="B728" s="373">
        <v>1000</v>
      </c>
      <c r="C728" s="1" t="s">
        <v>373</v>
      </c>
      <c r="D728" s="19" t="s">
        <v>56</v>
      </c>
      <c r="E728" s="19" t="s">
        <v>65</v>
      </c>
      <c r="F728" s="30" t="s">
        <v>1069</v>
      </c>
      <c r="G728" s="34" t="s">
        <v>74</v>
      </c>
      <c r="H728" s="6">
        <f>H727-B728</f>
        <v>-1000</v>
      </c>
      <c r="I728" s="112">
        <f t="shared" si="34"/>
        <v>2.032520325203252</v>
      </c>
      <c r="K728" t="s">
        <v>1068</v>
      </c>
      <c r="L728">
        <v>6</v>
      </c>
      <c r="M728" s="2">
        <v>492</v>
      </c>
    </row>
    <row r="729" spans="2:13" ht="12.75">
      <c r="B729" s="373">
        <v>1000</v>
      </c>
      <c r="C729" s="1" t="s">
        <v>373</v>
      </c>
      <c r="D729" s="19" t="s">
        <v>56</v>
      </c>
      <c r="E729" s="19" t="s">
        <v>65</v>
      </c>
      <c r="F729" s="30" t="s">
        <v>1069</v>
      </c>
      <c r="G729" s="34" t="s">
        <v>76</v>
      </c>
      <c r="H729" s="6">
        <f>H728-B729</f>
        <v>-2000</v>
      </c>
      <c r="I729" s="112">
        <f t="shared" si="34"/>
        <v>2.032520325203252</v>
      </c>
      <c r="K729" t="s">
        <v>1068</v>
      </c>
      <c r="L729">
        <v>6</v>
      </c>
      <c r="M729" s="2">
        <v>492</v>
      </c>
    </row>
    <row r="730" spans="1:13" s="97" customFormat="1" ht="12.75">
      <c r="A730" s="18"/>
      <c r="B730" s="378">
        <f>SUM(B728:B729)</f>
        <v>2000</v>
      </c>
      <c r="C730" s="18"/>
      <c r="D730" s="18"/>
      <c r="E730" s="18" t="s">
        <v>65</v>
      </c>
      <c r="F730" s="24"/>
      <c r="G730" s="24"/>
      <c r="H730" s="90">
        <v>0</v>
      </c>
      <c r="I730" s="118">
        <f t="shared" si="34"/>
        <v>4.065040650406504</v>
      </c>
      <c r="M730" s="2">
        <v>492</v>
      </c>
    </row>
    <row r="731" spans="4:13" ht="12.75">
      <c r="D731" s="19"/>
      <c r="H731" s="6">
        <f>H730-B731</f>
        <v>0</v>
      </c>
      <c r="I731" s="112">
        <f>+B731/M731</f>
        <v>0</v>
      </c>
      <c r="M731" s="2">
        <v>492</v>
      </c>
    </row>
    <row r="732" spans="4:13" ht="12.75">
      <c r="D732" s="19"/>
      <c r="H732" s="6">
        <f>H731-B732</f>
        <v>0</v>
      </c>
      <c r="I732" s="112">
        <f>+B732/M732</f>
        <v>0</v>
      </c>
      <c r="M732" s="2">
        <v>492</v>
      </c>
    </row>
    <row r="733" spans="8:13" ht="12.75">
      <c r="H733" s="6">
        <f>H732-B733</f>
        <v>0</v>
      </c>
      <c r="I733" s="112">
        <f>+B733/M733</f>
        <v>0</v>
      </c>
      <c r="M733" s="2">
        <v>492</v>
      </c>
    </row>
    <row r="734" spans="8:13" ht="12.75">
      <c r="H734" s="6">
        <f>H733-B734</f>
        <v>0</v>
      </c>
      <c r="I734" s="112">
        <f>+B734/M734</f>
        <v>0</v>
      </c>
      <c r="M734" s="2">
        <v>492</v>
      </c>
    </row>
    <row r="735" spans="1:13" s="92" customFormat="1" ht="12.75">
      <c r="A735" s="87"/>
      <c r="B735" s="477">
        <f>+B741+B745+B750</f>
        <v>13500</v>
      </c>
      <c r="C735" s="87" t="s">
        <v>130</v>
      </c>
      <c r="D735" s="87" t="s">
        <v>1012</v>
      </c>
      <c r="E735" s="87" t="s">
        <v>132</v>
      </c>
      <c r="F735" s="89" t="s">
        <v>133</v>
      </c>
      <c r="G735" s="89" t="s">
        <v>112</v>
      </c>
      <c r="H735" s="90"/>
      <c r="I735" s="118">
        <f aca="true" t="shared" si="36" ref="I735:I741">+B735/M735</f>
        <v>27.4390243902439</v>
      </c>
      <c r="M735" s="2">
        <v>492</v>
      </c>
    </row>
    <row r="736" spans="2:13" ht="12.75">
      <c r="B736" s="9"/>
      <c r="H736" s="6">
        <f>H735-B736</f>
        <v>0</v>
      </c>
      <c r="I736" s="112">
        <f t="shared" si="36"/>
        <v>0</v>
      </c>
      <c r="M736" s="2">
        <v>492</v>
      </c>
    </row>
    <row r="737" spans="2:13" ht="12.75">
      <c r="B737" s="9">
        <v>2500</v>
      </c>
      <c r="C737" s="1" t="s">
        <v>28</v>
      </c>
      <c r="D737" s="1" t="s">
        <v>12</v>
      </c>
      <c r="E737" s="1" t="s">
        <v>134</v>
      </c>
      <c r="F737" s="30" t="s">
        <v>135</v>
      </c>
      <c r="G737" s="30" t="s">
        <v>80</v>
      </c>
      <c r="H737" s="6">
        <f>H736-B737</f>
        <v>-2500</v>
      </c>
      <c r="I737" s="112">
        <f t="shared" si="36"/>
        <v>5.08130081300813</v>
      </c>
      <c r="K737" t="s">
        <v>28</v>
      </c>
      <c r="L737">
        <v>8</v>
      </c>
      <c r="M737" s="2">
        <v>492</v>
      </c>
    </row>
    <row r="738" spans="2:13" ht="12.75">
      <c r="B738" s="9">
        <v>2500</v>
      </c>
      <c r="C738" s="1" t="s">
        <v>28</v>
      </c>
      <c r="D738" s="1" t="s">
        <v>12</v>
      </c>
      <c r="E738" s="1" t="s">
        <v>134</v>
      </c>
      <c r="F738" s="30" t="s">
        <v>136</v>
      </c>
      <c r="G738" s="30" t="s">
        <v>82</v>
      </c>
      <c r="H738" s="6">
        <f>H737-B738</f>
        <v>-5000</v>
      </c>
      <c r="I738" s="112">
        <f t="shared" si="36"/>
        <v>5.08130081300813</v>
      </c>
      <c r="K738" t="s">
        <v>28</v>
      </c>
      <c r="L738">
        <v>8</v>
      </c>
      <c r="M738" s="2">
        <v>492</v>
      </c>
    </row>
    <row r="739" spans="2:13" ht="12.75">
      <c r="B739" s="9">
        <v>2500</v>
      </c>
      <c r="C739" s="1" t="s">
        <v>28</v>
      </c>
      <c r="D739" s="1" t="s">
        <v>12</v>
      </c>
      <c r="E739" s="1" t="s">
        <v>134</v>
      </c>
      <c r="F739" s="30" t="s">
        <v>137</v>
      </c>
      <c r="G739" s="30" t="s">
        <v>115</v>
      </c>
      <c r="H739" s="6">
        <f>H738-B739</f>
        <v>-7500</v>
      </c>
      <c r="I739" s="112">
        <f t="shared" si="36"/>
        <v>5.08130081300813</v>
      </c>
      <c r="K739" t="s">
        <v>28</v>
      </c>
      <c r="L739">
        <v>8</v>
      </c>
      <c r="M739" s="2">
        <v>492</v>
      </c>
    </row>
    <row r="740" spans="2:13" ht="12.75">
      <c r="B740" s="9">
        <v>2500</v>
      </c>
      <c r="C740" s="1" t="s">
        <v>28</v>
      </c>
      <c r="D740" s="1" t="s">
        <v>12</v>
      </c>
      <c r="E740" s="1" t="s">
        <v>134</v>
      </c>
      <c r="F740" s="30" t="s">
        <v>138</v>
      </c>
      <c r="G740" s="30" t="s">
        <v>117</v>
      </c>
      <c r="H740" s="6">
        <f>H739-B740</f>
        <v>-10000</v>
      </c>
      <c r="I740" s="112">
        <f t="shared" si="36"/>
        <v>5.08130081300813</v>
      </c>
      <c r="K740" t="s">
        <v>28</v>
      </c>
      <c r="L740">
        <v>8</v>
      </c>
      <c r="M740" s="2">
        <v>492</v>
      </c>
    </row>
    <row r="741" spans="1:13" s="97" customFormat="1" ht="12.75">
      <c r="A741" s="18"/>
      <c r="B741" s="471">
        <f>SUM(B737:B740)</f>
        <v>10000</v>
      </c>
      <c r="C741" s="18" t="s">
        <v>28</v>
      </c>
      <c r="D741" s="18"/>
      <c r="E741" s="18"/>
      <c r="F741" s="24"/>
      <c r="G741" s="24"/>
      <c r="H741" s="90">
        <v>0</v>
      </c>
      <c r="I741" s="118">
        <f t="shared" si="36"/>
        <v>20.32520325203252</v>
      </c>
      <c r="M741" s="2">
        <v>492</v>
      </c>
    </row>
    <row r="742" spans="2:13" ht="12.75">
      <c r="B742" s="9"/>
      <c r="H742" s="6">
        <f>H741-B742</f>
        <v>0</v>
      </c>
      <c r="I742" s="112">
        <f aca="true" t="shared" si="37" ref="I742:I778">+B742/M742</f>
        <v>0</v>
      </c>
      <c r="M742" s="2">
        <v>492</v>
      </c>
    </row>
    <row r="743" spans="2:13" ht="12.75">
      <c r="B743" s="9"/>
      <c r="H743" s="6">
        <f>H742-B743</f>
        <v>0</v>
      </c>
      <c r="I743" s="112">
        <f t="shared" si="37"/>
        <v>0</v>
      </c>
      <c r="M743" s="2">
        <v>492</v>
      </c>
    </row>
    <row r="744" spans="1:13" ht="12.75">
      <c r="A744" s="81"/>
      <c r="B744" s="9">
        <v>1500</v>
      </c>
      <c r="C744" s="81" t="s">
        <v>40</v>
      </c>
      <c r="D744" s="19" t="s">
        <v>12</v>
      </c>
      <c r="E744" s="81" t="s">
        <v>41</v>
      </c>
      <c r="F744" s="113" t="s">
        <v>139</v>
      </c>
      <c r="G744" s="113" t="s">
        <v>116</v>
      </c>
      <c r="H744" s="6">
        <f>'[1]January'!H24-B744</f>
        <v>-1500</v>
      </c>
      <c r="I744" s="112">
        <f t="shared" si="37"/>
        <v>3.048780487804878</v>
      </c>
      <c r="J744" s="85"/>
      <c r="K744" s="85" t="s">
        <v>134</v>
      </c>
      <c r="L744" s="85">
        <v>8</v>
      </c>
      <c r="M744" s="2">
        <v>492</v>
      </c>
    </row>
    <row r="745" spans="1:13" s="97" customFormat="1" ht="12.75">
      <c r="A745" s="18"/>
      <c r="B745" s="471">
        <f>SUM(B744)</f>
        <v>1500</v>
      </c>
      <c r="C745" s="18"/>
      <c r="D745" s="18"/>
      <c r="E745" s="18" t="s">
        <v>41</v>
      </c>
      <c r="F745" s="24"/>
      <c r="G745" s="24"/>
      <c r="H745" s="90">
        <v>0</v>
      </c>
      <c r="I745" s="118">
        <f t="shared" si="37"/>
        <v>3.048780487804878</v>
      </c>
      <c r="M745" s="2">
        <v>492</v>
      </c>
    </row>
    <row r="746" spans="2:13" ht="12.75">
      <c r="B746" s="9"/>
      <c r="H746" s="6">
        <f>H745-B746</f>
        <v>0</v>
      </c>
      <c r="I746" s="112">
        <f t="shared" si="37"/>
        <v>0</v>
      </c>
      <c r="M746" s="2">
        <v>492</v>
      </c>
    </row>
    <row r="747" spans="2:13" ht="12.75">
      <c r="B747" s="9"/>
      <c r="H747" s="6">
        <f aca="true" t="shared" si="38" ref="H747:H754">H746-B747</f>
        <v>0</v>
      </c>
      <c r="I747" s="112">
        <f aca="true" t="shared" si="39" ref="I747:I754">+B747/M747</f>
        <v>0</v>
      </c>
      <c r="M747" s="2">
        <v>492</v>
      </c>
    </row>
    <row r="748" spans="2:13" ht="12.75">
      <c r="B748" s="484">
        <v>1000</v>
      </c>
      <c r="C748" s="81" t="s">
        <v>373</v>
      </c>
      <c r="D748" s="81" t="s">
        <v>12</v>
      </c>
      <c r="E748" s="81" t="s">
        <v>65</v>
      </c>
      <c r="F748" s="99" t="s">
        <v>913</v>
      </c>
      <c r="G748" s="99" t="s">
        <v>116</v>
      </c>
      <c r="H748" s="6">
        <f t="shared" si="38"/>
        <v>-1000</v>
      </c>
      <c r="I748" s="112">
        <f t="shared" si="39"/>
        <v>2.032520325203252</v>
      </c>
      <c r="K748" s="85" t="s">
        <v>70</v>
      </c>
      <c r="L748">
        <v>8</v>
      </c>
      <c r="M748" s="2">
        <v>492</v>
      </c>
    </row>
    <row r="749" spans="2:13" ht="12.75">
      <c r="B749" s="484">
        <v>1000</v>
      </c>
      <c r="C749" s="81" t="s">
        <v>373</v>
      </c>
      <c r="D749" s="81" t="s">
        <v>12</v>
      </c>
      <c r="E749" s="81" t="s">
        <v>65</v>
      </c>
      <c r="F749" s="99" t="s">
        <v>913</v>
      </c>
      <c r="G749" s="99" t="s">
        <v>117</v>
      </c>
      <c r="H749" s="6">
        <f t="shared" si="38"/>
        <v>-2000</v>
      </c>
      <c r="I749" s="112">
        <f t="shared" si="39"/>
        <v>2.032520325203252</v>
      </c>
      <c r="K749" s="85" t="s">
        <v>70</v>
      </c>
      <c r="L749">
        <v>8</v>
      </c>
      <c r="M749" s="2">
        <v>492</v>
      </c>
    </row>
    <row r="750" spans="1:13" s="97" customFormat="1" ht="12.75">
      <c r="A750" s="18"/>
      <c r="B750" s="488">
        <f>SUM(B748:B749)</f>
        <v>2000</v>
      </c>
      <c r="C750" s="18"/>
      <c r="D750" s="18"/>
      <c r="E750" s="18" t="s">
        <v>65</v>
      </c>
      <c r="F750" s="24"/>
      <c r="G750" s="24"/>
      <c r="H750" s="90">
        <v>0</v>
      </c>
      <c r="I750" s="118">
        <f t="shared" si="39"/>
        <v>4.065040650406504</v>
      </c>
      <c r="M750" s="2">
        <v>492</v>
      </c>
    </row>
    <row r="751" spans="2:13" ht="12.75">
      <c r="B751" s="9"/>
      <c r="H751" s="6">
        <f t="shared" si="38"/>
        <v>0</v>
      </c>
      <c r="I751" s="112">
        <f t="shared" si="39"/>
        <v>0</v>
      </c>
      <c r="M751" s="2">
        <v>492</v>
      </c>
    </row>
    <row r="752" spans="2:13" ht="12.75">
      <c r="B752" s="9"/>
      <c r="H752" s="6">
        <f t="shared" si="38"/>
        <v>0</v>
      </c>
      <c r="I752" s="112">
        <f t="shared" si="39"/>
        <v>0</v>
      </c>
      <c r="M752" s="2">
        <v>492</v>
      </c>
    </row>
    <row r="753" spans="2:13" ht="12.75">
      <c r="B753" s="9"/>
      <c r="H753" s="6">
        <f t="shared" si="38"/>
        <v>0</v>
      </c>
      <c r="I753" s="112">
        <f t="shared" si="39"/>
        <v>0</v>
      </c>
      <c r="M753" s="2">
        <v>492</v>
      </c>
    </row>
    <row r="754" spans="2:13" ht="12.75">
      <c r="B754" s="9"/>
      <c r="H754" s="6">
        <f t="shared" si="38"/>
        <v>0</v>
      </c>
      <c r="I754" s="112">
        <f t="shared" si="39"/>
        <v>0</v>
      </c>
      <c r="M754" s="2">
        <v>492</v>
      </c>
    </row>
    <row r="755" spans="1:13" s="92" customFormat="1" ht="12.75">
      <c r="A755" s="87"/>
      <c r="B755" s="477">
        <f>+B760+B766+B770</f>
        <v>13500</v>
      </c>
      <c r="C755" s="87" t="s">
        <v>140</v>
      </c>
      <c r="D755" s="87" t="s">
        <v>141</v>
      </c>
      <c r="E755" s="87" t="s">
        <v>67</v>
      </c>
      <c r="F755" s="108" t="s">
        <v>133</v>
      </c>
      <c r="G755" s="89" t="s">
        <v>142</v>
      </c>
      <c r="H755" s="88"/>
      <c r="I755" s="119">
        <f t="shared" si="37"/>
        <v>27.4390243902439</v>
      </c>
      <c r="M755" s="2">
        <v>492</v>
      </c>
    </row>
    <row r="756" spans="2:13" ht="12.75">
      <c r="B756" s="9"/>
      <c r="H756" s="6">
        <f>H755-B756</f>
        <v>0</v>
      </c>
      <c r="I756" s="112">
        <f t="shared" si="37"/>
        <v>0</v>
      </c>
      <c r="M756" s="2">
        <v>492</v>
      </c>
    </row>
    <row r="757" spans="2:13" ht="12.75">
      <c r="B757" s="482">
        <v>2500</v>
      </c>
      <c r="C757" s="1" t="s">
        <v>28</v>
      </c>
      <c r="D757" s="1" t="s">
        <v>12</v>
      </c>
      <c r="E757" s="1" t="s">
        <v>70</v>
      </c>
      <c r="F757" s="30" t="s">
        <v>143</v>
      </c>
      <c r="G757" s="30" t="s">
        <v>115</v>
      </c>
      <c r="H757" s="6">
        <f>H756-B757</f>
        <v>-2500</v>
      </c>
      <c r="I757" s="112">
        <f t="shared" si="37"/>
        <v>5.08130081300813</v>
      </c>
      <c r="K757" t="s">
        <v>28</v>
      </c>
      <c r="L757">
        <v>9</v>
      </c>
      <c r="M757" s="2">
        <v>492</v>
      </c>
    </row>
    <row r="758" spans="2:13" ht="12.75">
      <c r="B758" s="9">
        <v>2500</v>
      </c>
      <c r="C758" s="1" t="s">
        <v>28</v>
      </c>
      <c r="D758" s="1" t="s">
        <v>12</v>
      </c>
      <c r="E758" s="1" t="s">
        <v>70</v>
      </c>
      <c r="F758" s="30" t="s">
        <v>144</v>
      </c>
      <c r="G758" s="30" t="s">
        <v>116</v>
      </c>
      <c r="H758" s="6">
        <f>H757-B758</f>
        <v>-5000</v>
      </c>
      <c r="I758" s="112">
        <f t="shared" si="37"/>
        <v>5.08130081300813</v>
      </c>
      <c r="K758" t="s">
        <v>28</v>
      </c>
      <c r="L758">
        <v>9</v>
      </c>
      <c r="M758" s="2">
        <v>492</v>
      </c>
    </row>
    <row r="759" spans="2:13" ht="12.75">
      <c r="B759" s="9">
        <v>2500</v>
      </c>
      <c r="C759" s="1" t="s">
        <v>28</v>
      </c>
      <c r="D759" s="1" t="s">
        <v>12</v>
      </c>
      <c r="E759" s="1" t="s">
        <v>70</v>
      </c>
      <c r="F759" s="30" t="s">
        <v>145</v>
      </c>
      <c r="G759" s="30" t="s">
        <v>117</v>
      </c>
      <c r="H759" s="6">
        <f>H758-B759</f>
        <v>-7500</v>
      </c>
      <c r="I759" s="112">
        <f t="shared" si="37"/>
        <v>5.08130081300813</v>
      </c>
      <c r="K759" t="s">
        <v>28</v>
      </c>
      <c r="L759">
        <v>9</v>
      </c>
      <c r="M759" s="2">
        <v>492</v>
      </c>
    </row>
    <row r="760" spans="1:13" s="97" customFormat="1" ht="12.75">
      <c r="A760" s="18"/>
      <c r="B760" s="471">
        <f>SUM(B757:B759)</f>
        <v>7500</v>
      </c>
      <c r="C760" s="18" t="s">
        <v>28</v>
      </c>
      <c r="D760" s="18"/>
      <c r="E760" s="18"/>
      <c r="F760" s="24"/>
      <c r="G760" s="24"/>
      <c r="H760" s="90">
        <v>0</v>
      </c>
      <c r="I760" s="118">
        <f t="shared" si="37"/>
        <v>15.24390243902439</v>
      </c>
      <c r="M760" s="2">
        <v>492</v>
      </c>
    </row>
    <row r="761" spans="2:13" ht="12.75">
      <c r="B761" s="9"/>
      <c r="H761" s="6">
        <f>H760-B761</f>
        <v>0</v>
      </c>
      <c r="I761" s="112">
        <f t="shared" si="37"/>
        <v>0</v>
      </c>
      <c r="M761" s="2">
        <v>492</v>
      </c>
    </row>
    <row r="762" spans="2:13" ht="12.75">
      <c r="B762" s="9"/>
      <c r="H762" s="6">
        <f>H761-B762</f>
        <v>0</v>
      </c>
      <c r="I762" s="112">
        <f t="shared" si="37"/>
        <v>0</v>
      </c>
      <c r="M762" s="2">
        <v>492</v>
      </c>
    </row>
    <row r="763" spans="2:13" ht="12.75">
      <c r="B763" s="9">
        <v>1600</v>
      </c>
      <c r="C763" s="81" t="s">
        <v>40</v>
      </c>
      <c r="D763" s="81" t="s">
        <v>12</v>
      </c>
      <c r="E763" s="81" t="s">
        <v>41</v>
      </c>
      <c r="F763" s="99" t="s">
        <v>146</v>
      </c>
      <c r="G763" s="99" t="s">
        <v>115</v>
      </c>
      <c r="H763" s="6">
        <f>H762-B763</f>
        <v>-1600</v>
      </c>
      <c r="I763" s="112">
        <f t="shared" si="37"/>
        <v>3.252032520325203</v>
      </c>
      <c r="K763" s="85" t="s">
        <v>70</v>
      </c>
      <c r="L763">
        <v>9</v>
      </c>
      <c r="M763" s="2">
        <v>492</v>
      </c>
    </row>
    <row r="764" spans="2:13" ht="12.75">
      <c r="B764" s="9">
        <v>1400</v>
      </c>
      <c r="C764" s="81" t="s">
        <v>40</v>
      </c>
      <c r="D764" s="81" t="s">
        <v>12</v>
      </c>
      <c r="E764" s="81" t="s">
        <v>41</v>
      </c>
      <c r="F764" s="99" t="s">
        <v>146</v>
      </c>
      <c r="G764" s="99" t="s">
        <v>116</v>
      </c>
      <c r="H764" s="6">
        <f>H763-B764</f>
        <v>-3000</v>
      </c>
      <c r="I764" s="112">
        <f t="shared" si="37"/>
        <v>2.845528455284553</v>
      </c>
      <c r="K764" s="85" t="s">
        <v>70</v>
      </c>
      <c r="L764">
        <v>9</v>
      </c>
      <c r="M764" s="2">
        <v>492</v>
      </c>
    </row>
    <row r="765" spans="2:13" ht="12.75">
      <c r="B765" s="9">
        <v>1500</v>
      </c>
      <c r="C765" s="81" t="s">
        <v>40</v>
      </c>
      <c r="D765" s="81" t="s">
        <v>12</v>
      </c>
      <c r="E765" s="81" t="s">
        <v>41</v>
      </c>
      <c r="F765" s="99" t="s">
        <v>146</v>
      </c>
      <c r="G765" s="99" t="s">
        <v>117</v>
      </c>
      <c r="H765" s="6">
        <f>H764-B765</f>
        <v>-4500</v>
      </c>
      <c r="I765" s="112">
        <f t="shared" si="37"/>
        <v>3.048780487804878</v>
      </c>
      <c r="K765" s="85" t="s">
        <v>70</v>
      </c>
      <c r="L765">
        <v>9</v>
      </c>
      <c r="M765" s="2">
        <v>492</v>
      </c>
    </row>
    <row r="766" spans="1:13" s="97" customFormat="1" ht="12.75">
      <c r="A766" s="18"/>
      <c r="B766" s="471">
        <f>SUM(B763:B765)</f>
        <v>4500</v>
      </c>
      <c r="C766" s="18"/>
      <c r="D766" s="18"/>
      <c r="E766" s="107" t="s">
        <v>41</v>
      </c>
      <c r="F766" s="24"/>
      <c r="G766" s="24"/>
      <c r="H766" s="90">
        <v>0</v>
      </c>
      <c r="I766" s="118">
        <f t="shared" si="37"/>
        <v>9.146341463414634</v>
      </c>
      <c r="M766" s="2">
        <v>492</v>
      </c>
    </row>
    <row r="767" spans="8:13" ht="12.75">
      <c r="H767" s="6">
        <f>H766-B767</f>
        <v>0</v>
      </c>
      <c r="I767" s="112">
        <f t="shared" si="37"/>
        <v>0</v>
      </c>
      <c r="M767" s="2">
        <v>492</v>
      </c>
    </row>
    <row r="768" spans="8:13" ht="12.75">
      <c r="H768" s="6">
        <f>H767-B768</f>
        <v>0</v>
      </c>
      <c r="I768" s="112">
        <f t="shared" si="37"/>
        <v>0</v>
      </c>
      <c r="M768" s="2">
        <v>492</v>
      </c>
    </row>
    <row r="769" spans="1:13" ht="12.75">
      <c r="A769" s="19"/>
      <c r="B769" s="373">
        <v>1500</v>
      </c>
      <c r="C769" s="37" t="s">
        <v>373</v>
      </c>
      <c r="D769" s="81" t="s">
        <v>12</v>
      </c>
      <c r="E769" s="81" t="s">
        <v>65</v>
      </c>
      <c r="F769" s="99" t="s">
        <v>146</v>
      </c>
      <c r="G769" s="99" t="s">
        <v>115</v>
      </c>
      <c r="H769" s="6">
        <f>H768-B769</f>
        <v>-1500</v>
      </c>
      <c r="I769" s="112">
        <f t="shared" si="37"/>
        <v>3.048780487804878</v>
      </c>
      <c r="K769" s="85" t="s">
        <v>70</v>
      </c>
      <c r="L769">
        <v>9</v>
      </c>
      <c r="M769" s="2">
        <v>492</v>
      </c>
    </row>
    <row r="770" spans="1:13" s="97" customFormat="1" ht="12.75">
      <c r="A770" s="18"/>
      <c r="B770" s="378">
        <f>SUM(B769)</f>
        <v>1500</v>
      </c>
      <c r="C770" s="18"/>
      <c r="D770" s="18"/>
      <c r="E770" s="107" t="s">
        <v>65</v>
      </c>
      <c r="F770" s="24"/>
      <c r="G770" s="24"/>
      <c r="H770" s="90">
        <v>0</v>
      </c>
      <c r="I770" s="118">
        <f t="shared" si="37"/>
        <v>3.048780487804878</v>
      </c>
      <c r="M770" s="2">
        <v>492</v>
      </c>
    </row>
    <row r="771" spans="8:13" ht="12.75">
      <c r="H771" s="6">
        <f>H770-B771</f>
        <v>0</v>
      </c>
      <c r="I771" s="112">
        <f t="shared" si="37"/>
        <v>0</v>
      </c>
      <c r="M771" s="2">
        <v>492</v>
      </c>
    </row>
    <row r="772" spans="8:13" ht="12.75">
      <c r="H772" s="6">
        <f>H771-B772</f>
        <v>0</v>
      </c>
      <c r="I772" s="112">
        <f t="shared" si="37"/>
        <v>0</v>
      </c>
      <c r="M772" s="2">
        <v>492</v>
      </c>
    </row>
    <row r="773" spans="8:13" ht="12.75">
      <c r="H773" s="6">
        <f>H772-B773</f>
        <v>0</v>
      </c>
      <c r="I773" s="112">
        <f t="shared" si="37"/>
        <v>0</v>
      </c>
      <c r="M773" s="2">
        <v>492</v>
      </c>
    </row>
    <row r="774" spans="8:13" ht="12.75">
      <c r="H774" s="6">
        <f>H773-B774</f>
        <v>0</v>
      </c>
      <c r="I774" s="112">
        <f t="shared" si="37"/>
        <v>0</v>
      </c>
      <c r="M774" s="2">
        <v>492</v>
      </c>
    </row>
    <row r="775" spans="1:13" s="92" customFormat="1" ht="12.75">
      <c r="A775" s="87"/>
      <c r="B775" s="477">
        <f>+B784+B792+B802+B810+B819+B825</f>
        <v>84700</v>
      </c>
      <c r="C775" s="87" t="s">
        <v>147</v>
      </c>
      <c r="D775" s="87" t="s">
        <v>1013</v>
      </c>
      <c r="E775" s="87" t="s">
        <v>148</v>
      </c>
      <c r="F775" s="89" t="s">
        <v>149</v>
      </c>
      <c r="G775" s="114" t="s">
        <v>245</v>
      </c>
      <c r="H775" s="88"/>
      <c r="I775" s="119">
        <f t="shared" si="37"/>
        <v>172.15447154471545</v>
      </c>
      <c r="M775" s="2">
        <v>492</v>
      </c>
    </row>
    <row r="776" spans="2:13" ht="12.75">
      <c r="B776" s="9"/>
      <c r="H776" s="6">
        <f aca="true" t="shared" si="40" ref="H776:H783">H775-B776</f>
        <v>0</v>
      </c>
      <c r="I776" s="112">
        <f t="shared" si="37"/>
        <v>0</v>
      </c>
      <c r="M776" s="2">
        <v>492</v>
      </c>
    </row>
    <row r="777" spans="2:13" ht="12.75">
      <c r="B777" s="9">
        <v>2500</v>
      </c>
      <c r="C777" s="1" t="s">
        <v>28</v>
      </c>
      <c r="D777" s="1" t="s">
        <v>12</v>
      </c>
      <c r="E777" s="1" t="s">
        <v>51</v>
      </c>
      <c r="F777" s="30" t="s">
        <v>150</v>
      </c>
      <c r="G777" s="30" t="s">
        <v>115</v>
      </c>
      <c r="H777" s="6">
        <f t="shared" si="40"/>
        <v>-2500</v>
      </c>
      <c r="I777" s="112">
        <f t="shared" si="37"/>
        <v>5.08130081300813</v>
      </c>
      <c r="K777" t="s">
        <v>28</v>
      </c>
      <c r="L777">
        <v>10</v>
      </c>
      <c r="M777" s="2">
        <v>492</v>
      </c>
    </row>
    <row r="778" spans="2:13" ht="12.75">
      <c r="B778" s="9">
        <v>2500</v>
      </c>
      <c r="C778" s="1" t="s">
        <v>28</v>
      </c>
      <c r="D778" s="1" t="s">
        <v>12</v>
      </c>
      <c r="E778" s="1" t="s">
        <v>51</v>
      </c>
      <c r="F778" s="30" t="s">
        <v>151</v>
      </c>
      <c r="G778" s="30" t="s">
        <v>116</v>
      </c>
      <c r="H778" s="6">
        <f t="shared" si="40"/>
        <v>-5000</v>
      </c>
      <c r="I778" s="112">
        <f t="shared" si="37"/>
        <v>5.08130081300813</v>
      </c>
      <c r="K778" t="s">
        <v>28</v>
      </c>
      <c r="L778">
        <v>10</v>
      </c>
      <c r="M778" s="2">
        <v>492</v>
      </c>
    </row>
    <row r="779" spans="2:13" ht="12.75">
      <c r="B779" s="9">
        <v>2500</v>
      </c>
      <c r="C779" s="1" t="s">
        <v>28</v>
      </c>
      <c r="D779" s="1" t="s">
        <v>12</v>
      </c>
      <c r="E779" s="1" t="s">
        <v>51</v>
      </c>
      <c r="F779" s="30" t="s">
        <v>152</v>
      </c>
      <c r="G779" s="30" t="s">
        <v>117</v>
      </c>
      <c r="H779" s="6">
        <f t="shared" si="40"/>
        <v>-7500</v>
      </c>
      <c r="I779" s="112">
        <f aca="true" t="shared" si="41" ref="I779:I792">+B779/M779</f>
        <v>5.08130081300813</v>
      </c>
      <c r="K779" t="s">
        <v>28</v>
      </c>
      <c r="L779">
        <v>10</v>
      </c>
      <c r="M779" s="2">
        <v>492</v>
      </c>
    </row>
    <row r="780" spans="2:13" ht="12.75">
      <c r="B780" s="9">
        <v>2500</v>
      </c>
      <c r="C780" s="1" t="s">
        <v>28</v>
      </c>
      <c r="D780" s="1" t="s">
        <v>12</v>
      </c>
      <c r="E780" s="1" t="s">
        <v>51</v>
      </c>
      <c r="F780" s="30" t="s">
        <v>153</v>
      </c>
      <c r="G780" s="30" t="s">
        <v>119</v>
      </c>
      <c r="H780" s="6">
        <f t="shared" si="40"/>
        <v>-10000</v>
      </c>
      <c r="I780" s="112">
        <f t="shared" si="41"/>
        <v>5.08130081300813</v>
      </c>
      <c r="K780" t="s">
        <v>28</v>
      </c>
      <c r="L780">
        <v>10</v>
      </c>
      <c r="M780" s="2">
        <v>492</v>
      </c>
    </row>
    <row r="781" spans="2:13" ht="12.75">
      <c r="B781" s="9">
        <v>2500</v>
      </c>
      <c r="C781" s="1" t="s">
        <v>28</v>
      </c>
      <c r="D781" s="1" t="s">
        <v>12</v>
      </c>
      <c r="E781" s="1" t="s">
        <v>51</v>
      </c>
      <c r="F781" s="30" t="s">
        <v>154</v>
      </c>
      <c r="G781" s="30" t="s">
        <v>124</v>
      </c>
      <c r="H781" s="6">
        <f t="shared" si="40"/>
        <v>-12500</v>
      </c>
      <c r="I781" s="112">
        <f t="shared" si="41"/>
        <v>5.08130081300813</v>
      </c>
      <c r="K781" t="s">
        <v>28</v>
      </c>
      <c r="L781">
        <v>10</v>
      </c>
      <c r="M781" s="2">
        <v>492</v>
      </c>
    </row>
    <row r="782" spans="2:13" ht="12.75">
      <c r="B782" s="9">
        <v>2500</v>
      </c>
      <c r="C782" s="1" t="s">
        <v>28</v>
      </c>
      <c r="D782" s="1" t="s">
        <v>12</v>
      </c>
      <c r="E782" s="1" t="s">
        <v>51</v>
      </c>
      <c r="F782" s="30" t="s">
        <v>155</v>
      </c>
      <c r="G782" s="30" t="s">
        <v>156</v>
      </c>
      <c r="H782" s="6">
        <f t="shared" si="40"/>
        <v>-15000</v>
      </c>
      <c r="I782" s="112">
        <f t="shared" si="41"/>
        <v>5.08130081300813</v>
      </c>
      <c r="K782" t="s">
        <v>28</v>
      </c>
      <c r="L782">
        <v>10</v>
      </c>
      <c r="M782" s="2">
        <v>492</v>
      </c>
    </row>
    <row r="783" spans="2:13" ht="12.75">
      <c r="B783" s="9">
        <v>2500</v>
      </c>
      <c r="C783" s="1" t="s">
        <v>28</v>
      </c>
      <c r="D783" s="1" t="s">
        <v>12</v>
      </c>
      <c r="E783" s="1" t="s">
        <v>51</v>
      </c>
      <c r="F783" s="30" t="s">
        <v>157</v>
      </c>
      <c r="G783" s="30" t="s">
        <v>158</v>
      </c>
      <c r="H783" s="6">
        <f t="shared" si="40"/>
        <v>-17500</v>
      </c>
      <c r="I783" s="112">
        <f t="shared" si="41"/>
        <v>5.08130081300813</v>
      </c>
      <c r="K783" t="s">
        <v>28</v>
      </c>
      <c r="L783">
        <v>10</v>
      </c>
      <c r="M783" s="2">
        <v>492</v>
      </c>
    </row>
    <row r="784" spans="1:13" s="97" customFormat="1" ht="12.75">
      <c r="A784" s="18"/>
      <c r="B784" s="471">
        <f>SUM(B777:B783)</f>
        <v>17500</v>
      </c>
      <c r="C784" s="18" t="s">
        <v>28</v>
      </c>
      <c r="D784" s="18"/>
      <c r="E784" s="18"/>
      <c r="F784" s="24"/>
      <c r="G784" s="24"/>
      <c r="H784" s="90">
        <v>0</v>
      </c>
      <c r="I784" s="118">
        <f t="shared" si="41"/>
        <v>35.56910569105691</v>
      </c>
      <c r="M784" s="2">
        <v>492</v>
      </c>
    </row>
    <row r="785" spans="2:13" ht="12.75">
      <c r="B785" s="9"/>
      <c r="H785" s="6">
        <f aca="true" t="shared" si="42" ref="H785:H791">H784-B785</f>
        <v>0</v>
      </c>
      <c r="I785" s="112">
        <f t="shared" si="41"/>
        <v>0</v>
      </c>
      <c r="M785" s="2">
        <v>492</v>
      </c>
    </row>
    <row r="786" spans="2:13" ht="12.75">
      <c r="B786" s="9"/>
      <c r="H786" s="6">
        <f t="shared" si="42"/>
        <v>0</v>
      </c>
      <c r="I786" s="112">
        <f t="shared" si="41"/>
        <v>0</v>
      </c>
      <c r="M786" s="2">
        <v>492</v>
      </c>
    </row>
    <row r="787" spans="2:13" ht="12.75">
      <c r="B787" s="267">
        <v>5500</v>
      </c>
      <c r="C787" s="37" t="s">
        <v>862</v>
      </c>
      <c r="D787" s="19" t="s">
        <v>56</v>
      </c>
      <c r="E787" s="37" t="s">
        <v>894</v>
      </c>
      <c r="F787" s="99" t="s">
        <v>159</v>
      </c>
      <c r="G787" s="35" t="s">
        <v>117</v>
      </c>
      <c r="H787" s="6">
        <f t="shared" si="42"/>
        <v>-5500</v>
      </c>
      <c r="I787" s="112">
        <f t="shared" si="41"/>
        <v>11.178861788617887</v>
      </c>
      <c r="K787" t="s">
        <v>51</v>
      </c>
      <c r="L787">
        <v>10</v>
      </c>
      <c r="M787" s="2">
        <v>492</v>
      </c>
    </row>
    <row r="788" spans="2:13" ht="12.75">
      <c r="B788" s="267">
        <v>4500</v>
      </c>
      <c r="C788" s="37" t="s">
        <v>160</v>
      </c>
      <c r="D788" s="19" t="s">
        <v>56</v>
      </c>
      <c r="E788" s="37" t="s">
        <v>894</v>
      </c>
      <c r="F788" s="99" t="s">
        <v>161</v>
      </c>
      <c r="G788" s="35" t="s">
        <v>124</v>
      </c>
      <c r="H788" s="6">
        <f t="shared" si="42"/>
        <v>-10000</v>
      </c>
      <c r="I788" s="112">
        <f t="shared" si="41"/>
        <v>9.146341463414634</v>
      </c>
      <c r="K788" t="s">
        <v>51</v>
      </c>
      <c r="L788">
        <v>10</v>
      </c>
      <c r="M788" s="2">
        <v>492</v>
      </c>
    </row>
    <row r="789" spans="2:13" ht="12.75">
      <c r="B789" s="267">
        <v>4500</v>
      </c>
      <c r="C789" s="37" t="s">
        <v>162</v>
      </c>
      <c r="D789" s="19" t="s">
        <v>56</v>
      </c>
      <c r="E789" s="37" t="s">
        <v>894</v>
      </c>
      <c r="F789" s="99" t="s">
        <v>163</v>
      </c>
      <c r="G789" s="35" t="s">
        <v>158</v>
      </c>
      <c r="H789" s="6">
        <f t="shared" si="42"/>
        <v>-14500</v>
      </c>
      <c r="I789" s="112">
        <f t="shared" si="41"/>
        <v>9.146341463414634</v>
      </c>
      <c r="K789" t="s">
        <v>51</v>
      </c>
      <c r="L789">
        <v>10</v>
      </c>
      <c r="M789" s="2">
        <v>492</v>
      </c>
    </row>
    <row r="790" spans="2:14" ht="12.75">
      <c r="B790" s="267">
        <v>3000</v>
      </c>
      <c r="C790" s="37" t="s">
        <v>164</v>
      </c>
      <c r="D790" s="19" t="s">
        <v>56</v>
      </c>
      <c r="E790" s="37" t="s">
        <v>894</v>
      </c>
      <c r="F790" s="99" t="s">
        <v>163</v>
      </c>
      <c r="G790" s="35" t="s">
        <v>158</v>
      </c>
      <c r="H790" s="6">
        <f t="shared" si="42"/>
        <v>-17500</v>
      </c>
      <c r="I790" s="112">
        <f t="shared" si="41"/>
        <v>6.097560975609756</v>
      </c>
      <c r="K790" t="s">
        <v>51</v>
      </c>
      <c r="L790">
        <v>10</v>
      </c>
      <c r="M790" s="2">
        <v>492</v>
      </c>
      <c r="N790" s="42"/>
    </row>
    <row r="791" spans="2:14" ht="12.75">
      <c r="B791" s="267">
        <v>2500</v>
      </c>
      <c r="C791" s="37" t="s">
        <v>863</v>
      </c>
      <c r="D791" s="19" t="s">
        <v>56</v>
      </c>
      <c r="E791" s="37" t="s">
        <v>894</v>
      </c>
      <c r="F791" s="99" t="s">
        <v>165</v>
      </c>
      <c r="G791" s="35" t="s">
        <v>158</v>
      </c>
      <c r="H791" s="6">
        <f t="shared" si="42"/>
        <v>-20000</v>
      </c>
      <c r="I791" s="112">
        <f t="shared" si="41"/>
        <v>5.08130081300813</v>
      </c>
      <c r="K791" t="s">
        <v>51</v>
      </c>
      <c r="L791">
        <v>10</v>
      </c>
      <c r="M791" s="2">
        <v>492</v>
      </c>
      <c r="N791" s="42"/>
    </row>
    <row r="792" spans="1:13" s="104" customFormat="1" ht="12.75">
      <c r="A792" s="100"/>
      <c r="B792" s="480">
        <f>SUM(B787:B791)</f>
        <v>20000</v>
      </c>
      <c r="C792" s="105" t="s">
        <v>876</v>
      </c>
      <c r="D792" s="100"/>
      <c r="E792" s="100"/>
      <c r="F792" s="102"/>
      <c r="G792" s="102"/>
      <c r="H792" s="103">
        <v>0</v>
      </c>
      <c r="I792" s="143">
        <f t="shared" si="41"/>
        <v>40.65040650406504</v>
      </c>
      <c r="M792" s="2">
        <v>492</v>
      </c>
    </row>
    <row r="793" spans="1:13" s="21" customFormat="1" ht="12.75">
      <c r="A793" s="19"/>
      <c r="B793" s="267"/>
      <c r="C793" s="37"/>
      <c r="D793" s="19"/>
      <c r="E793" s="19"/>
      <c r="F793" s="34"/>
      <c r="G793" s="34"/>
      <c r="H793" s="6">
        <f aca="true" t="shared" si="43" ref="H793:H801">H792-B793</f>
        <v>0</v>
      </c>
      <c r="I793" s="122"/>
      <c r="M793" s="2">
        <v>492</v>
      </c>
    </row>
    <row r="794" spans="1:13" s="21" customFormat="1" ht="12.75">
      <c r="A794" s="19"/>
      <c r="B794" s="267"/>
      <c r="C794" s="37"/>
      <c r="D794" s="19"/>
      <c r="E794" s="19"/>
      <c r="F794" s="34"/>
      <c r="G794" s="34"/>
      <c r="H794" s="6">
        <f t="shared" si="43"/>
        <v>0</v>
      </c>
      <c r="I794" s="122"/>
      <c r="M794" s="2">
        <v>492</v>
      </c>
    </row>
    <row r="795" spans="1:13" s="21" customFormat="1" ht="12.75">
      <c r="A795" s="19"/>
      <c r="B795" s="267">
        <v>800</v>
      </c>
      <c r="C795" s="37" t="s">
        <v>40</v>
      </c>
      <c r="D795" s="19" t="s">
        <v>63</v>
      </c>
      <c r="E795" s="1" t="s">
        <v>41</v>
      </c>
      <c r="F795" s="99" t="s">
        <v>161</v>
      </c>
      <c r="G795" s="34" t="s">
        <v>116</v>
      </c>
      <c r="H795" s="6">
        <f t="shared" si="43"/>
        <v>-800</v>
      </c>
      <c r="I795" s="112">
        <f aca="true" t="shared" si="44" ref="I795:I810">+B795/M795</f>
        <v>1.6260162601626016</v>
      </c>
      <c r="K795" s="21" t="s">
        <v>166</v>
      </c>
      <c r="L795">
        <v>10</v>
      </c>
      <c r="M795" s="2">
        <v>492</v>
      </c>
    </row>
    <row r="796" spans="2:13" ht="12.75">
      <c r="B796" s="9">
        <v>1300</v>
      </c>
      <c r="C796" s="37" t="s">
        <v>40</v>
      </c>
      <c r="D796" s="19" t="s">
        <v>63</v>
      </c>
      <c r="E796" s="1" t="s">
        <v>41</v>
      </c>
      <c r="F796" s="99" t="s">
        <v>161</v>
      </c>
      <c r="G796" s="30" t="s">
        <v>117</v>
      </c>
      <c r="H796" s="6">
        <f t="shared" si="43"/>
        <v>-2100</v>
      </c>
      <c r="I796" s="112">
        <f t="shared" si="44"/>
        <v>2.6422764227642275</v>
      </c>
      <c r="K796" t="s">
        <v>51</v>
      </c>
      <c r="L796">
        <v>10</v>
      </c>
      <c r="M796" s="2">
        <v>492</v>
      </c>
    </row>
    <row r="797" spans="2:13" ht="12.75">
      <c r="B797" s="9">
        <v>1000</v>
      </c>
      <c r="C797" s="37" t="s">
        <v>40</v>
      </c>
      <c r="D797" s="19" t="s">
        <v>63</v>
      </c>
      <c r="E797" s="1" t="s">
        <v>41</v>
      </c>
      <c r="F797" s="99" t="s">
        <v>161</v>
      </c>
      <c r="G797" s="30" t="s">
        <v>118</v>
      </c>
      <c r="H797" s="6">
        <f t="shared" si="43"/>
        <v>-3100</v>
      </c>
      <c r="I797" s="112">
        <f t="shared" si="44"/>
        <v>2.032520325203252</v>
      </c>
      <c r="J797" s="21"/>
      <c r="K797" t="s">
        <v>51</v>
      </c>
      <c r="L797">
        <v>10</v>
      </c>
      <c r="M797" s="2">
        <v>492</v>
      </c>
    </row>
    <row r="798" spans="2:13" ht="12.75">
      <c r="B798" s="9">
        <v>1000</v>
      </c>
      <c r="C798" s="37" t="s">
        <v>40</v>
      </c>
      <c r="D798" s="19" t="s">
        <v>63</v>
      </c>
      <c r="E798" s="1" t="s">
        <v>41</v>
      </c>
      <c r="F798" s="99" t="s">
        <v>161</v>
      </c>
      <c r="G798" s="30" t="s">
        <v>119</v>
      </c>
      <c r="H798" s="6">
        <f t="shared" si="43"/>
        <v>-4100</v>
      </c>
      <c r="I798" s="112">
        <f t="shared" si="44"/>
        <v>2.032520325203252</v>
      </c>
      <c r="J798" s="21"/>
      <c r="K798" t="s">
        <v>51</v>
      </c>
      <c r="L798">
        <v>10</v>
      </c>
      <c r="M798" s="2">
        <v>492</v>
      </c>
    </row>
    <row r="799" spans="2:13" ht="12.75">
      <c r="B799" s="9">
        <v>1100</v>
      </c>
      <c r="C799" s="37" t="s">
        <v>40</v>
      </c>
      <c r="D799" s="19" t="s">
        <v>63</v>
      </c>
      <c r="E799" s="1" t="s">
        <v>41</v>
      </c>
      <c r="F799" s="99" t="s">
        <v>161</v>
      </c>
      <c r="G799" s="30" t="s">
        <v>124</v>
      </c>
      <c r="H799" s="6">
        <f t="shared" si="43"/>
        <v>-5200</v>
      </c>
      <c r="I799" s="112">
        <f t="shared" si="44"/>
        <v>2.2357723577235773</v>
      </c>
      <c r="J799" s="21"/>
      <c r="K799" t="s">
        <v>51</v>
      </c>
      <c r="L799">
        <v>10</v>
      </c>
      <c r="M799" s="2">
        <v>492</v>
      </c>
    </row>
    <row r="800" spans="2:13" ht="12.75">
      <c r="B800" s="9">
        <v>1300</v>
      </c>
      <c r="C800" s="37" t="s">
        <v>40</v>
      </c>
      <c r="D800" s="19" t="s">
        <v>63</v>
      </c>
      <c r="E800" s="1" t="s">
        <v>41</v>
      </c>
      <c r="F800" s="99" t="s">
        <v>161</v>
      </c>
      <c r="G800" s="30" t="s">
        <v>156</v>
      </c>
      <c r="H800" s="6">
        <f t="shared" si="43"/>
        <v>-6500</v>
      </c>
      <c r="I800" s="112">
        <f t="shared" si="44"/>
        <v>2.6422764227642275</v>
      </c>
      <c r="J800" s="21"/>
      <c r="K800" t="s">
        <v>51</v>
      </c>
      <c r="L800">
        <v>10</v>
      </c>
      <c r="M800" s="2">
        <v>492</v>
      </c>
    </row>
    <row r="801" spans="2:13" ht="12.75">
      <c r="B801" s="9">
        <v>1700</v>
      </c>
      <c r="C801" s="37" t="s">
        <v>40</v>
      </c>
      <c r="D801" s="19" t="s">
        <v>63</v>
      </c>
      <c r="E801" s="1" t="s">
        <v>41</v>
      </c>
      <c r="F801" s="99" t="s">
        <v>161</v>
      </c>
      <c r="G801" s="30" t="s">
        <v>158</v>
      </c>
      <c r="H801" s="6">
        <f t="shared" si="43"/>
        <v>-8200</v>
      </c>
      <c r="I801" s="112">
        <f t="shared" si="44"/>
        <v>3.4552845528455283</v>
      </c>
      <c r="J801" s="21"/>
      <c r="K801" t="s">
        <v>51</v>
      </c>
      <c r="L801">
        <v>10</v>
      </c>
      <c r="M801" s="2">
        <v>492</v>
      </c>
    </row>
    <row r="802" spans="1:13" s="104" customFormat="1" ht="12.75">
      <c r="A802" s="100"/>
      <c r="B802" s="480">
        <f>SUM(B795:B801)</f>
        <v>8200</v>
      </c>
      <c r="C802" s="105"/>
      <c r="D802" s="100"/>
      <c r="E802" s="100" t="s">
        <v>41</v>
      </c>
      <c r="F802" s="102"/>
      <c r="G802" s="102"/>
      <c r="H802" s="103">
        <v>0</v>
      </c>
      <c r="I802" s="143">
        <f t="shared" si="44"/>
        <v>16.666666666666668</v>
      </c>
      <c r="M802" s="2">
        <v>492</v>
      </c>
    </row>
    <row r="803" spans="2:13" ht="12.75">
      <c r="B803" s="9"/>
      <c r="D803" s="19"/>
      <c r="H803" s="6">
        <f aca="true" t="shared" si="45" ref="H803:H809">H802-B803</f>
        <v>0</v>
      </c>
      <c r="I803" s="112">
        <f t="shared" si="44"/>
        <v>0</v>
      </c>
      <c r="M803" s="2">
        <v>492</v>
      </c>
    </row>
    <row r="804" spans="2:13" ht="12.75">
      <c r="B804" s="9"/>
      <c r="D804" s="19"/>
      <c r="H804" s="6">
        <f t="shared" si="45"/>
        <v>0</v>
      </c>
      <c r="I804" s="112">
        <f t="shared" si="44"/>
        <v>0</v>
      </c>
      <c r="M804" s="2">
        <v>492</v>
      </c>
    </row>
    <row r="805" spans="2:13" ht="12.75">
      <c r="B805" s="9">
        <v>5000</v>
      </c>
      <c r="C805" s="1" t="s">
        <v>44</v>
      </c>
      <c r="D805" s="19" t="s">
        <v>63</v>
      </c>
      <c r="E805" s="1" t="s">
        <v>894</v>
      </c>
      <c r="F805" s="99" t="s">
        <v>167</v>
      </c>
      <c r="G805" s="30" t="s">
        <v>117</v>
      </c>
      <c r="H805" s="6">
        <f t="shared" si="45"/>
        <v>-5000</v>
      </c>
      <c r="I805" s="112">
        <f t="shared" si="44"/>
        <v>10.16260162601626</v>
      </c>
      <c r="K805" t="s">
        <v>51</v>
      </c>
      <c r="L805">
        <v>10</v>
      </c>
      <c r="M805" s="2">
        <v>492</v>
      </c>
    </row>
    <row r="806" spans="2:13" ht="12.75">
      <c r="B806" s="9">
        <v>5000</v>
      </c>
      <c r="C806" s="1" t="s">
        <v>44</v>
      </c>
      <c r="D806" s="19" t="s">
        <v>63</v>
      </c>
      <c r="E806" s="1" t="s">
        <v>894</v>
      </c>
      <c r="F806" s="99" t="s">
        <v>167</v>
      </c>
      <c r="G806" s="30" t="s">
        <v>118</v>
      </c>
      <c r="H806" s="6">
        <f t="shared" si="45"/>
        <v>-10000</v>
      </c>
      <c r="I806" s="112">
        <f t="shared" si="44"/>
        <v>10.16260162601626</v>
      </c>
      <c r="K806" t="s">
        <v>51</v>
      </c>
      <c r="L806">
        <v>10</v>
      </c>
      <c r="M806" s="2">
        <v>492</v>
      </c>
    </row>
    <row r="807" spans="2:13" ht="12.75">
      <c r="B807" s="9">
        <v>5000</v>
      </c>
      <c r="C807" s="1" t="s">
        <v>44</v>
      </c>
      <c r="D807" s="19" t="s">
        <v>63</v>
      </c>
      <c r="E807" s="1" t="s">
        <v>894</v>
      </c>
      <c r="F807" s="99" t="s">
        <v>167</v>
      </c>
      <c r="G807" s="30" t="s">
        <v>119</v>
      </c>
      <c r="H807" s="6">
        <f t="shared" si="45"/>
        <v>-15000</v>
      </c>
      <c r="I807" s="112">
        <f t="shared" si="44"/>
        <v>10.16260162601626</v>
      </c>
      <c r="K807" t="s">
        <v>51</v>
      </c>
      <c r="L807">
        <v>10</v>
      </c>
      <c r="M807" s="2">
        <v>492</v>
      </c>
    </row>
    <row r="808" spans="2:13" ht="12.75">
      <c r="B808" s="9">
        <v>4000</v>
      </c>
      <c r="C808" s="1" t="s">
        <v>44</v>
      </c>
      <c r="D808" s="19" t="s">
        <v>63</v>
      </c>
      <c r="E808" s="1" t="s">
        <v>894</v>
      </c>
      <c r="F808" s="99" t="s">
        <v>168</v>
      </c>
      <c r="G808" s="30" t="s">
        <v>124</v>
      </c>
      <c r="H808" s="6">
        <f t="shared" si="45"/>
        <v>-19000</v>
      </c>
      <c r="I808" s="112">
        <f t="shared" si="44"/>
        <v>8.130081300813009</v>
      </c>
      <c r="K808" t="s">
        <v>51</v>
      </c>
      <c r="L808">
        <v>10</v>
      </c>
      <c r="M808" s="2">
        <v>492</v>
      </c>
    </row>
    <row r="809" spans="2:13" ht="12.75">
      <c r="B809" s="9">
        <v>4000</v>
      </c>
      <c r="C809" s="1" t="s">
        <v>44</v>
      </c>
      <c r="D809" s="19" t="s">
        <v>63</v>
      </c>
      <c r="E809" s="1" t="s">
        <v>894</v>
      </c>
      <c r="F809" s="99" t="s">
        <v>168</v>
      </c>
      <c r="G809" s="30" t="s">
        <v>156</v>
      </c>
      <c r="H809" s="6">
        <f t="shared" si="45"/>
        <v>-23000</v>
      </c>
      <c r="I809" s="112">
        <f t="shared" si="44"/>
        <v>8.130081300813009</v>
      </c>
      <c r="K809" t="s">
        <v>51</v>
      </c>
      <c r="L809">
        <v>10</v>
      </c>
      <c r="M809" s="2">
        <v>492</v>
      </c>
    </row>
    <row r="810" spans="1:13" s="104" customFormat="1" ht="12.75">
      <c r="A810" s="100"/>
      <c r="B810" s="480">
        <f>SUM(B805:B809)</f>
        <v>23000</v>
      </c>
      <c r="C810" s="100" t="s">
        <v>44</v>
      </c>
      <c r="D810" s="100"/>
      <c r="E810" s="100"/>
      <c r="F810" s="102"/>
      <c r="G810" s="102"/>
      <c r="H810" s="103">
        <v>0</v>
      </c>
      <c r="I810" s="143">
        <f t="shared" si="44"/>
        <v>46.7479674796748</v>
      </c>
      <c r="M810" s="2">
        <v>492</v>
      </c>
    </row>
    <row r="811" spans="2:13" ht="12.75">
      <c r="B811" s="9"/>
      <c r="D811" s="19"/>
      <c r="H811" s="6">
        <f aca="true" t="shared" si="46" ref="H811:H818">H810-B811</f>
        <v>0</v>
      </c>
      <c r="I811" s="112"/>
      <c r="M811" s="2">
        <v>492</v>
      </c>
    </row>
    <row r="812" spans="2:13" ht="12.75">
      <c r="B812" s="9"/>
      <c r="D812" s="19"/>
      <c r="H812" s="6">
        <f t="shared" si="46"/>
        <v>0</v>
      </c>
      <c r="I812" s="112"/>
      <c r="M812" s="2">
        <v>492</v>
      </c>
    </row>
    <row r="813" spans="1:13" s="21" customFormat="1" ht="12.75">
      <c r="A813" s="19"/>
      <c r="B813" s="267">
        <v>2000</v>
      </c>
      <c r="C813" s="19" t="s">
        <v>46</v>
      </c>
      <c r="D813" s="19" t="s">
        <v>12</v>
      </c>
      <c r="E813" s="19" t="s">
        <v>190</v>
      </c>
      <c r="F813" s="99" t="s">
        <v>163</v>
      </c>
      <c r="G813" s="34" t="s">
        <v>117</v>
      </c>
      <c r="H813" s="6">
        <f t="shared" si="46"/>
        <v>-2000</v>
      </c>
      <c r="I813" s="122">
        <f aca="true" t="shared" si="47" ref="I813:I844">+B813/M813</f>
        <v>4.065040650406504</v>
      </c>
      <c r="K813" s="21" t="s">
        <v>51</v>
      </c>
      <c r="L813">
        <v>10</v>
      </c>
      <c r="M813" s="2">
        <v>492</v>
      </c>
    </row>
    <row r="814" spans="1:13" s="21" customFormat="1" ht="12.75">
      <c r="A814" s="19"/>
      <c r="B814" s="267">
        <v>2000</v>
      </c>
      <c r="C814" s="19" t="s">
        <v>46</v>
      </c>
      <c r="D814" s="19" t="s">
        <v>12</v>
      </c>
      <c r="E814" s="19" t="s">
        <v>190</v>
      </c>
      <c r="F814" s="99" t="s">
        <v>163</v>
      </c>
      <c r="G814" s="34" t="s">
        <v>118</v>
      </c>
      <c r="H814" s="6">
        <f t="shared" si="46"/>
        <v>-4000</v>
      </c>
      <c r="I814" s="122">
        <f t="shared" si="47"/>
        <v>4.065040650406504</v>
      </c>
      <c r="K814" s="21" t="s">
        <v>51</v>
      </c>
      <c r="L814">
        <v>10</v>
      </c>
      <c r="M814" s="2">
        <v>492</v>
      </c>
    </row>
    <row r="815" spans="1:13" s="21" customFormat="1" ht="12.75">
      <c r="A815" s="19"/>
      <c r="B815" s="267">
        <v>2000</v>
      </c>
      <c r="C815" s="19" t="s">
        <v>46</v>
      </c>
      <c r="D815" s="19" t="s">
        <v>12</v>
      </c>
      <c r="E815" s="19" t="s">
        <v>190</v>
      </c>
      <c r="F815" s="99" t="s">
        <v>163</v>
      </c>
      <c r="G815" s="34" t="s">
        <v>119</v>
      </c>
      <c r="H815" s="6">
        <f t="shared" si="46"/>
        <v>-6000</v>
      </c>
      <c r="I815" s="122">
        <f t="shared" si="47"/>
        <v>4.065040650406504</v>
      </c>
      <c r="K815" s="21" t="s">
        <v>51</v>
      </c>
      <c r="L815">
        <v>10</v>
      </c>
      <c r="M815" s="2">
        <v>492</v>
      </c>
    </row>
    <row r="816" spans="1:13" s="21" customFormat="1" ht="12.75">
      <c r="A816" s="19"/>
      <c r="B816" s="267">
        <v>2000</v>
      </c>
      <c r="C816" s="19" t="s">
        <v>46</v>
      </c>
      <c r="D816" s="19" t="s">
        <v>12</v>
      </c>
      <c r="E816" s="19" t="s">
        <v>190</v>
      </c>
      <c r="F816" s="99" t="s">
        <v>163</v>
      </c>
      <c r="G816" s="34" t="s">
        <v>124</v>
      </c>
      <c r="H816" s="6">
        <f t="shared" si="46"/>
        <v>-8000</v>
      </c>
      <c r="I816" s="122">
        <f t="shared" si="47"/>
        <v>4.065040650406504</v>
      </c>
      <c r="K816" s="21" t="s">
        <v>51</v>
      </c>
      <c r="L816">
        <v>10</v>
      </c>
      <c r="M816" s="2">
        <v>492</v>
      </c>
    </row>
    <row r="817" spans="1:13" s="21" customFormat="1" ht="12.75">
      <c r="A817" s="19"/>
      <c r="B817" s="267">
        <v>2000</v>
      </c>
      <c r="C817" s="19" t="s">
        <v>46</v>
      </c>
      <c r="D817" s="19" t="s">
        <v>12</v>
      </c>
      <c r="E817" s="19" t="s">
        <v>190</v>
      </c>
      <c r="F817" s="99" t="s">
        <v>161</v>
      </c>
      <c r="G817" s="34" t="s">
        <v>156</v>
      </c>
      <c r="H817" s="6">
        <f t="shared" si="46"/>
        <v>-10000</v>
      </c>
      <c r="I817" s="122">
        <f t="shared" si="47"/>
        <v>4.065040650406504</v>
      </c>
      <c r="K817" s="21" t="s">
        <v>51</v>
      </c>
      <c r="L817">
        <v>10</v>
      </c>
      <c r="M817" s="2">
        <v>492</v>
      </c>
    </row>
    <row r="818" spans="1:13" s="21" customFormat="1" ht="12.75">
      <c r="A818" s="19"/>
      <c r="B818" s="267">
        <v>2000</v>
      </c>
      <c r="C818" s="19" t="s">
        <v>46</v>
      </c>
      <c r="D818" s="19" t="s">
        <v>12</v>
      </c>
      <c r="E818" s="19" t="s">
        <v>190</v>
      </c>
      <c r="F818" s="99" t="s">
        <v>161</v>
      </c>
      <c r="G818" s="34" t="s">
        <v>158</v>
      </c>
      <c r="H818" s="6">
        <f t="shared" si="46"/>
        <v>-12000</v>
      </c>
      <c r="I818" s="122">
        <f t="shared" si="47"/>
        <v>4.065040650406504</v>
      </c>
      <c r="K818" s="21" t="s">
        <v>51</v>
      </c>
      <c r="L818">
        <v>10</v>
      </c>
      <c r="M818" s="2">
        <v>492</v>
      </c>
    </row>
    <row r="819" spans="1:13" s="104" customFormat="1" ht="12.75">
      <c r="A819" s="100"/>
      <c r="B819" s="480">
        <f>SUM(B813:B818)</f>
        <v>12000</v>
      </c>
      <c r="C819" s="100" t="s">
        <v>46</v>
      </c>
      <c r="D819" s="100"/>
      <c r="E819" s="100"/>
      <c r="F819" s="102"/>
      <c r="G819" s="102"/>
      <c r="H819" s="103">
        <v>0</v>
      </c>
      <c r="I819" s="143">
        <f t="shared" si="47"/>
        <v>24.390243902439025</v>
      </c>
      <c r="M819" s="2">
        <v>492</v>
      </c>
    </row>
    <row r="820" spans="4:13" ht="12.75">
      <c r="D820" s="19"/>
      <c r="H820" s="6">
        <f>H819-B820</f>
        <v>0</v>
      </c>
      <c r="I820" s="112">
        <f t="shared" si="47"/>
        <v>0</v>
      </c>
      <c r="M820" s="2">
        <v>492</v>
      </c>
    </row>
    <row r="821" spans="4:13" ht="12.75">
      <c r="D821" s="19"/>
      <c r="H821" s="6">
        <f>H820-B821</f>
        <v>0</v>
      </c>
      <c r="I821" s="112">
        <f t="shared" si="47"/>
        <v>0</v>
      </c>
      <c r="M821" s="2">
        <v>492</v>
      </c>
    </row>
    <row r="822" spans="1:256" ht="12.75">
      <c r="A822" s="19"/>
      <c r="B822" s="373">
        <v>1000</v>
      </c>
      <c r="C822" s="1" t="s">
        <v>373</v>
      </c>
      <c r="D822" s="19" t="s">
        <v>12</v>
      </c>
      <c r="E822" s="1" t="s">
        <v>65</v>
      </c>
      <c r="F822" s="99" t="s">
        <v>161</v>
      </c>
      <c r="G822" s="30" t="s">
        <v>118</v>
      </c>
      <c r="H822" s="6">
        <f>H821-B822</f>
        <v>-1000</v>
      </c>
      <c r="I822" s="112">
        <f t="shared" si="47"/>
        <v>2.032520325203252</v>
      </c>
      <c r="K822" t="s">
        <v>51</v>
      </c>
      <c r="L822">
        <v>10</v>
      </c>
      <c r="M822" s="2">
        <v>492</v>
      </c>
      <c r="IV822" s="1">
        <f>SUM(A822:IU822)</f>
        <v>504.0325203252033</v>
      </c>
    </row>
    <row r="823" spans="2:256" ht="12.75">
      <c r="B823" s="373">
        <v>1500</v>
      </c>
      <c r="C823" s="1" t="s">
        <v>373</v>
      </c>
      <c r="D823" s="19" t="s">
        <v>12</v>
      </c>
      <c r="E823" s="1" t="s">
        <v>65</v>
      </c>
      <c r="F823" s="99" t="s">
        <v>161</v>
      </c>
      <c r="G823" s="30" t="s">
        <v>119</v>
      </c>
      <c r="H823" s="6">
        <f>H822-B823</f>
        <v>-2500</v>
      </c>
      <c r="I823" s="112">
        <f t="shared" si="47"/>
        <v>3.048780487804878</v>
      </c>
      <c r="K823" t="s">
        <v>51</v>
      </c>
      <c r="L823">
        <v>10</v>
      </c>
      <c r="M823" s="2">
        <v>492</v>
      </c>
      <c r="IV823" s="1"/>
    </row>
    <row r="824" spans="2:256" ht="12.75">
      <c r="B824" s="373">
        <v>1500</v>
      </c>
      <c r="C824" s="1" t="s">
        <v>373</v>
      </c>
      <c r="D824" s="19" t="s">
        <v>12</v>
      </c>
      <c r="E824" s="1" t="s">
        <v>65</v>
      </c>
      <c r="F824" s="99" t="s">
        <v>161</v>
      </c>
      <c r="G824" s="30" t="s">
        <v>156</v>
      </c>
      <c r="H824" s="6">
        <f>H823-B824</f>
        <v>-4000</v>
      </c>
      <c r="I824" s="112">
        <f t="shared" si="47"/>
        <v>3.048780487804878</v>
      </c>
      <c r="K824" t="s">
        <v>51</v>
      </c>
      <c r="L824">
        <v>10</v>
      </c>
      <c r="M824" s="2">
        <v>492</v>
      </c>
      <c r="IV824" s="1"/>
    </row>
    <row r="825" spans="1:256" s="104" customFormat="1" ht="12.75">
      <c r="A825" s="100"/>
      <c r="B825" s="486">
        <f>SUM(B822:B824)</f>
        <v>4000</v>
      </c>
      <c r="C825" s="100"/>
      <c r="D825" s="100"/>
      <c r="E825" s="105" t="s">
        <v>65</v>
      </c>
      <c r="F825" s="102"/>
      <c r="G825" s="102"/>
      <c r="H825" s="103">
        <v>0</v>
      </c>
      <c r="I825" s="143">
        <f t="shared" si="47"/>
        <v>8.130081300813009</v>
      </c>
      <c r="M825" s="2">
        <v>492</v>
      </c>
      <c r="IV825" s="100">
        <f>SUM(A825:IU825)</f>
        <v>4500.130081300813</v>
      </c>
    </row>
    <row r="826" spans="4:13" ht="12.75">
      <c r="D826" s="19"/>
      <c r="H826" s="6">
        <f>H825-B826</f>
        <v>0</v>
      </c>
      <c r="I826" s="112">
        <f t="shared" si="47"/>
        <v>0</v>
      </c>
      <c r="M826" s="2">
        <v>492</v>
      </c>
    </row>
    <row r="827" spans="8:13" ht="12.75">
      <c r="H827" s="6">
        <f>H826-B827</f>
        <v>0</v>
      </c>
      <c r="I827" s="112">
        <f t="shared" si="47"/>
        <v>0</v>
      </c>
      <c r="M827" s="2">
        <v>492</v>
      </c>
    </row>
    <row r="828" spans="4:13" ht="12.75">
      <c r="D828" s="19"/>
      <c r="H828" s="6">
        <f>H827-B828</f>
        <v>0</v>
      </c>
      <c r="I828" s="112">
        <f t="shared" si="47"/>
        <v>0</v>
      </c>
      <c r="M828" s="2">
        <v>492</v>
      </c>
    </row>
    <row r="829" spans="8:13" ht="12.75">
      <c r="H829" s="6">
        <f>H828-B829</f>
        <v>0</v>
      </c>
      <c r="I829" s="112">
        <f t="shared" si="47"/>
        <v>0</v>
      </c>
      <c r="M829" s="2">
        <v>492</v>
      </c>
    </row>
    <row r="830" spans="1:13" s="92" customFormat="1" ht="12.75">
      <c r="A830" s="87"/>
      <c r="B830" s="477">
        <f>+B835+B846+B851+B856</f>
        <v>24900</v>
      </c>
      <c r="C830" s="87" t="s">
        <v>170</v>
      </c>
      <c r="D830" s="87" t="s">
        <v>260</v>
      </c>
      <c r="E830" s="87" t="s">
        <v>67</v>
      </c>
      <c r="F830" s="108" t="s">
        <v>169</v>
      </c>
      <c r="G830" s="108" t="s">
        <v>112</v>
      </c>
      <c r="H830" s="88"/>
      <c r="I830" s="119">
        <f t="shared" si="47"/>
        <v>50.609756097560975</v>
      </c>
      <c r="M830" s="2">
        <v>492</v>
      </c>
    </row>
    <row r="831" spans="2:13" ht="12.75">
      <c r="B831" s="9"/>
      <c r="H831" s="6">
        <f>H830-B831</f>
        <v>0</v>
      </c>
      <c r="I831" s="112">
        <f t="shared" si="47"/>
        <v>0</v>
      </c>
      <c r="M831" s="2">
        <v>492</v>
      </c>
    </row>
    <row r="832" spans="2:256" ht="12.75">
      <c r="B832" s="9">
        <v>2500</v>
      </c>
      <c r="C832" s="1" t="s">
        <v>28</v>
      </c>
      <c r="D832" s="1" t="s">
        <v>12</v>
      </c>
      <c r="E832" s="1" t="s">
        <v>70</v>
      </c>
      <c r="F832" s="30" t="s">
        <v>171</v>
      </c>
      <c r="G832" s="30" t="s">
        <v>118</v>
      </c>
      <c r="H832" s="6">
        <f>H831-B832</f>
        <v>-2500</v>
      </c>
      <c r="I832" s="112">
        <f t="shared" si="47"/>
        <v>5.08130081300813</v>
      </c>
      <c r="K832" t="s">
        <v>28</v>
      </c>
      <c r="L832">
        <v>11</v>
      </c>
      <c r="M832" s="2">
        <v>492</v>
      </c>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row>
    <row r="833" spans="2:13" ht="12.75">
      <c r="B833" s="9">
        <v>2500</v>
      </c>
      <c r="C833" s="1" t="s">
        <v>28</v>
      </c>
      <c r="D833" s="1" t="s">
        <v>12</v>
      </c>
      <c r="E833" s="1" t="s">
        <v>70</v>
      </c>
      <c r="F833" s="30" t="s">
        <v>172</v>
      </c>
      <c r="G833" s="30" t="s">
        <v>119</v>
      </c>
      <c r="H833" s="6">
        <f>H832-B833</f>
        <v>-5000</v>
      </c>
      <c r="I833" s="112">
        <f t="shared" si="47"/>
        <v>5.08130081300813</v>
      </c>
      <c r="K833" t="s">
        <v>28</v>
      </c>
      <c r="L833">
        <v>11</v>
      </c>
      <c r="M833" s="2">
        <v>492</v>
      </c>
    </row>
    <row r="834" spans="2:13" ht="12.75">
      <c r="B834" s="9">
        <v>2500</v>
      </c>
      <c r="C834" s="1" t="s">
        <v>28</v>
      </c>
      <c r="D834" s="1" t="s">
        <v>12</v>
      </c>
      <c r="E834" s="1" t="s">
        <v>70</v>
      </c>
      <c r="F834" s="30" t="s">
        <v>173</v>
      </c>
      <c r="G834" s="30" t="s">
        <v>156</v>
      </c>
      <c r="H834" s="6">
        <f>H833-B834</f>
        <v>-7500</v>
      </c>
      <c r="I834" s="112">
        <f t="shared" si="47"/>
        <v>5.08130081300813</v>
      </c>
      <c r="K834" t="s">
        <v>28</v>
      </c>
      <c r="L834">
        <v>11</v>
      </c>
      <c r="M834" s="2">
        <v>492</v>
      </c>
    </row>
    <row r="835" spans="1:13" s="97" customFormat="1" ht="12.75">
      <c r="A835" s="18"/>
      <c r="B835" s="471">
        <f>SUM(B832:B834)</f>
        <v>7500</v>
      </c>
      <c r="C835" s="18" t="s">
        <v>28</v>
      </c>
      <c r="D835" s="18"/>
      <c r="E835" s="18"/>
      <c r="F835" s="24"/>
      <c r="G835" s="24"/>
      <c r="H835" s="90"/>
      <c r="I835" s="118">
        <f t="shared" si="47"/>
        <v>15.24390243902439</v>
      </c>
      <c r="M835" s="2">
        <v>492</v>
      </c>
    </row>
    <row r="836" spans="2:13" ht="12.75">
      <c r="B836" s="9"/>
      <c r="H836" s="6">
        <f aca="true" t="shared" si="48" ref="H836:H845">H835-B836</f>
        <v>0</v>
      </c>
      <c r="I836" s="112">
        <f t="shared" si="47"/>
        <v>0</v>
      </c>
      <c r="M836" s="2">
        <v>492</v>
      </c>
    </row>
    <row r="837" spans="2:13" ht="12.75">
      <c r="B837" s="9"/>
      <c r="H837" s="6">
        <f t="shared" si="48"/>
        <v>0</v>
      </c>
      <c r="I837" s="112">
        <f t="shared" si="47"/>
        <v>0</v>
      </c>
      <c r="M837" s="2">
        <v>492</v>
      </c>
    </row>
    <row r="838" spans="2:13" ht="12.75">
      <c r="B838" s="9">
        <v>1000</v>
      </c>
      <c r="C838" s="37" t="s">
        <v>864</v>
      </c>
      <c r="D838" s="81" t="s">
        <v>12</v>
      </c>
      <c r="E838" s="81" t="s">
        <v>190</v>
      </c>
      <c r="F838" s="99" t="s">
        <v>174</v>
      </c>
      <c r="G838" s="99" t="s">
        <v>118</v>
      </c>
      <c r="H838" s="6">
        <f t="shared" si="48"/>
        <v>-1000</v>
      </c>
      <c r="I838" s="112">
        <f t="shared" si="47"/>
        <v>2.032520325203252</v>
      </c>
      <c r="K838" s="85" t="s">
        <v>70</v>
      </c>
      <c r="L838">
        <v>11</v>
      </c>
      <c r="M838" s="2">
        <v>492</v>
      </c>
    </row>
    <row r="839" spans="2:13" ht="12.75">
      <c r="B839" s="9">
        <v>1500</v>
      </c>
      <c r="C839" s="37" t="s">
        <v>175</v>
      </c>
      <c r="D839" s="81" t="s">
        <v>12</v>
      </c>
      <c r="E839" s="81" t="s">
        <v>190</v>
      </c>
      <c r="F839" s="99" t="s">
        <v>174</v>
      </c>
      <c r="G839" s="99" t="s">
        <v>118</v>
      </c>
      <c r="H839" s="6">
        <f t="shared" si="48"/>
        <v>-2500</v>
      </c>
      <c r="I839" s="112">
        <f t="shared" si="47"/>
        <v>3.048780487804878</v>
      </c>
      <c r="K839" s="85" t="s">
        <v>70</v>
      </c>
      <c r="L839">
        <v>11</v>
      </c>
      <c r="M839" s="2">
        <v>492</v>
      </c>
    </row>
    <row r="840" spans="2:13" ht="12.75">
      <c r="B840" s="9">
        <v>1500</v>
      </c>
      <c r="C840" s="37" t="s">
        <v>176</v>
      </c>
      <c r="D840" s="81" t="s">
        <v>12</v>
      </c>
      <c r="E840" s="81" t="s">
        <v>190</v>
      </c>
      <c r="F840" s="99" t="s">
        <v>174</v>
      </c>
      <c r="G840" s="99" t="s">
        <v>118</v>
      </c>
      <c r="H840" s="6">
        <f t="shared" si="48"/>
        <v>-4000</v>
      </c>
      <c r="I840" s="112">
        <f t="shared" si="47"/>
        <v>3.048780487804878</v>
      </c>
      <c r="K840" s="85" t="s">
        <v>70</v>
      </c>
      <c r="L840">
        <v>11</v>
      </c>
      <c r="M840" s="2">
        <v>492</v>
      </c>
    </row>
    <row r="841" spans="1:13" s="21" customFormat="1" ht="12.75">
      <c r="A841" s="19"/>
      <c r="B841" s="267">
        <v>1000</v>
      </c>
      <c r="C841" s="37" t="s">
        <v>865</v>
      </c>
      <c r="D841" s="37" t="s">
        <v>12</v>
      </c>
      <c r="E841" s="37" t="s">
        <v>190</v>
      </c>
      <c r="F841" s="35" t="s">
        <v>177</v>
      </c>
      <c r="G841" s="35" t="s">
        <v>118</v>
      </c>
      <c r="H841" s="33">
        <f t="shared" si="48"/>
        <v>-5000</v>
      </c>
      <c r="I841" s="122">
        <f t="shared" si="47"/>
        <v>2.032520325203252</v>
      </c>
      <c r="K841" s="111" t="s">
        <v>70</v>
      </c>
      <c r="L841" s="21">
        <v>11</v>
      </c>
      <c r="M841" s="43">
        <v>492</v>
      </c>
    </row>
    <row r="842" spans="2:13" ht="12.75">
      <c r="B842" s="9">
        <v>1000</v>
      </c>
      <c r="C842" s="37" t="s">
        <v>864</v>
      </c>
      <c r="D842" s="81" t="s">
        <v>12</v>
      </c>
      <c r="E842" s="81" t="s">
        <v>190</v>
      </c>
      <c r="F842" s="99" t="s">
        <v>174</v>
      </c>
      <c r="G842" s="99" t="s">
        <v>119</v>
      </c>
      <c r="H842" s="6">
        <f t="shared" si="48"/>
        <v>-6000</v>
      </c>
      <c r="I842" s="112">
        <f t="shared" si="47"/>
        <v>2.032520325203252</v>
      </c>
      <c r="K842" s="85" t="s">
        <v>70</v>
      </c>
      <c r="L842">
        <v>11</v>
      </c>
      <c r="M842" s="2">
        <v>492</v>
      </c>
    </row>
    <row r="843" spans="2:13" ht="12.75">
      <c r="B843" s="9">
        <v>2000</v>
      </c>
      <c r="C843" s="37" t="s">
        <v>178</v>
      </c>
      <c r="D843" s="81" t="s">
        <v>12</v>
      </c>
      <c r="E843" s="81" t="s">
        <v>190</v>
      </c>
      <c r="F843" s="99" t="s">
        <v>174</v>
      </c>
      <c r="G843" s="99" t="s">
        <v>119</v>
      </c>
      <c r="H843" s="6">
        <f t="shared" si="48"/>
        <v>-8000</v>
      </c>
      <c r="I843" s="112">
        <f t="shared" si="47"/>
        <v>4.065040650406504</v>
      </c>
      <c r="K843" s="85" t="s">
        <v>70</v>
      </c>
      <c r="L843">
        <v>11</v>
      </c>
      <c r="M843" s="2">
        <v>492</v>
      </c>
    </row>
    <row r="844" spans="2:13" ht="12.75">
      <c r="B844" s="9">
        <v>2000</v>
      </c>
      <c r="C844" s="37" t="s">
        <v>179</v>
      </c>
      <c r="D844" s="81" t="s">
        <v>12</v>
      </c>
      <c r="E844" s="81" t="s">
        <v>190</v>
      </c>
      <c r="F844" s="99" t="s">
        <v>174</v>
      </c>
      <c r="G844" s="99" t="s">
        <v>119</v>
      </c>
      <c r="H844" s="6">
        <f t="shared" si="48"/>
        <v>-10000</v>
      </c>
      <c r="I844" s="112">
        <f t="shared" si="47"/>
        <v>4.065040650406504</v>
      </c>
      <c r="K844" s="85" t="s">
        <v>70</v>
      </c>
      <c r="L844">
        <v>11</v>
      </c>
      <c r="M844" s="2">
        <v>492</v>
      </c>
    </row>
    <row r="845" spans="2:13" ht="12.75">
      <c r="B845" s="9">
        <v>1000</v>
      </c>
      <c r="C845" s="81" t="s">
        <v>865</v>
      </c>
      <c r="D845" s="81" t="s">
        <v>12</v>
      </c>
      <c r="E845" s="81" t="s">
        <v>190</v>
      </c>
      <c r="F845" s="99" t="s">
        <v>180</v>
      </c>
      <c r="G845" s="99" t="s">
        <v>119</v>
      </c>
      <c r="H845" s="6">
        <f t="shared" si="48"/>
        <v>-11000</v>
      </c>
      <c r="I845" s="112">
        <f aca="true" t="shared" si="49" ref="I845:I876">+B845/M845</f>
        <v>2.032520325203252</v>
      </c>
      <c r="K845" s="85" t="s">
        <v>70</v>
      </c>
      <c r="L845">
        <v>11</v>
      </c>
      <c r="M845" s="2">
        <v>492</v>
      </c>
    </row>
    <row r="846" spans="1:13" s="97" customFormat="1" ht="12.75">
      <c r="A846" s="18"/>
      <c r="B846" s="471">
        <f>SUM(B838:B845)</f>
        <v>11000</v>
      </c>
      <c r="C846" s="107" t="s">
        <v>876</v>
      </c>
      <c r="D846" s="18"/>
      <c r="E846" s="18"/>
      <c r="F846" s="24"/>
      <c r="G846" s="24"/>
      <c r="H846" s="90">
        <v>0</v>
      </c>
      <c r="I846" s="118">
        <f t="shared" si="49"/>
        <v>22.357723577235774</v>
      </c>
      <c r="M846" s="2">
        <v>492</v>
      </c>
    </row>
    <row r="847" spans="2:13" ht="12.75">
      <c r="B847" s="9"/>
      <c r="H847" s="6">
        <f>H846-B847</f>
        <v>0</v>
      </c>
      <c r="I847" s="112">
        <f t="shared" si="49"/>
        <v>0</v>
      </c>
      <c r="M847" s="2">
        <v>492</v>
      </c>
    </row>
    <row r="848" spans="2:13" ht="12.75">
      <c r="B848" s="9"/>
      <c r="H848" s="6">
        <f>H847-B848</f>
        <v>0</v>
      </c>
      <c r="I848" s="112">
        <f t="shared" si="49"/>
        <v>0</v>
      </c>
      <c r="M848" s="2">
        <v>492</v>
      </c>
    </row>
    <row r="849" spans="2:13" ht="12.75">
      <c r="B849" s="9">
        <v>1200</v>
      </c>
      <c r="C849" s="81" t="s">
        <v>40</v>
      </c>
      <c r="D849" s="81" t="s">
        <v>12</v>
      </c>
      <c r="E849" s="81" t="s">
        <v>41</v>
      </c>
      <c r="F849" s="99" t="s">
        <v>174</v>
      </c>
      <c r="G849" s="99" t="s">
        <v>118</v>
      </c>
      <c r="H849" s="6">
        <f>H848-B849</f>
        <v>-1200</v>
      </c>
      <c r="I849" s="112">
        <f t="shared" si="49"/>
        <v>2.4390243902439024</v>
      </c>
      <c r="K849" s="85" t="s">
        <v>70</v>
      </c>
      <c r="L849">
        <v>11</v>
      </c>
      <c r="M849" s="2">
        <v>492</v>
      </c>
    </row>
    <row r="850" spans="2:13" ht="12.75">
      <c r="B850" s="9">
        <v>1200</v>
      </c>
      <c r="C850" s="81" t="s">
        <v>40</v>
      </c>
      <c r="D850" s="81" t="s">
        <v>12</v>
      </c>
      <c r="E850" s="81" t="s">
        <v>41</v>
      </c>
      <c r="F850" s="99" t="s">
        <v>174</v>
      </c>
      <c r="G850" s="99" t="s">
        <v>119</v>
      </c>
      <c r="H850" s="6">
        <f>H849-B850</f>
        <v>-2400</v>
      </c>
      <c r="I850" s="112">
        <f t="shared" si="49"/>
        <v>2.4390243902439024</v>
      </c>
      <c r="K850" s="85" t="s">
        <v>70</v>
      </c>
      <c r="L850">
        <v>11</v>
      </c>
      <c r="M850" s="2">
        <v>492</v>
      </c>
    </row>
    <row r="851" spans="1:13" s="97" customFormat="1" ht="12.75">
      <c r="A851" s="18"/>
      <c r="B851" s="471">
        <f>SUM(B849:B850)</f>
        <v>2400</v>
      </c>
      <c r="C851" s="18"/>
      <c r="D851" s="18"/>
      <c r="E851" s="107" t="s">
        <v>41</v>
      </c>
      <c r="F851" s="24"/>
      <c r="G851" s="24"/>
      <c r="H851" s="90">
        <v>0</v>
      </c>
      <c r="I851" s="118">
        <f t="shared" si="49"/>
        <v>4.878048780487805</v>
      </c>
      <c r="M851" s="2">
        <v>492</v>
      </c>
    </row>
    <row r="852" spans="2:13" ht="12.75">
      <c r="B852" s="9"/>
      <c r="H852" s="6">
        <f>H851-B852</f>
        <v>0</v>
      </c>
      <c r="I852" s="112">
        <f t="shared" si="49"/>
        <v>0</v>
      </c>
      <c r="M852" s="2">
        <v>492</v>
      </c>
    </row>
    <row r="853" spans="2:13" ht="12.75">
      <c r="B853" s="9"/>
      <c r="H853" s="6">
        <f>H852-B853</f>
        <v>0</v>
      </c>
      <c r="I853" s="112">
        <f t="shared" si="49"/>
        <v>0</v>
      </c>
      <c r="M853" s="2">
        <v>492</v>
      </c>
    </row>
    <row r="854" spans="2:13" ht="12.75">
      <c r="B854" s="9">
        <v>2000</v>
      </c>
      <c r="C854" s="81" t="s">
        <v>46</v>
      </c>
      <c r="D854" s="81" t="s">
        <v>12</v>
      </c>
      <c r="E854" s="81" t="s">
        <v>190</v>
      </c>
      <c r="F854" s="99" t="s">
        <v>174</v>
      </c>
      <c r="G854" s="99" t="s">
        <v>118</v>
      </c>
      <c r="H854" s="6">
        <f>H853-B854</f>
        <v>-2000</v>
      </c>
      <c r="I854" s="112">
        <f t="shared" si="49"/>
        <v>4.065040650406504</v>
      </c>
      <c r="K854" s="85" t="s">
        <v>70</v>
      </c>
      <c r="L854">
        <v>11</v>
      </c>
      <c r="M854" s="2">
        <v>492</v>
      </c>
    </row>
    <row r="855" spans="2:13" ht="12.75">
      <c r="B855" s="9">
        <v>2000</v>
      </c>
      <c r="C855" s="81" t="s">
        <v>46</v>
      </c>
      <c r="D855" s="81" t="s">
        <v>12</v>
      </c>
      <c r="E855" s="81" t="s">
        <v>190</v>
      </c>
      <c r="F855" s="99" t="s">
        <v>174</v>
      </c>
      <c r="G855" s="99" t="s">
        <v>119</v>
      </c>
      <c r="H855" s="6">
        <f>H854-B855</f>
        <v>-4000</v>
      </c>
      <c r="I855" s="112">
        <f t="shared" si="49"/>
        <v>4.065040650406504</v>
      </c>
      <c r="K855" s="85" t="s">
        <v>70</v>
      </c>
      <c r="L855">
        <v>11</v>
      </c>
      <c r="M855" s="2">
        <v>492</v>
      </c>
    </row>
    <row r="856" spans="1:13" s="97" customFormat="1" ht="12.75">
      <c r="A856" s="18"/>
      <c r="B856" s="471">
        <f>SUM(B854:B855)</f>
        <v>4000</v>
      </c>
      <c r="C856" s="107" t="s">
        <v>46</v>
      </c>
      <c r="D856" s="18"/>
      <c r="E856" s="18"/>
      <c r="F856" s="24"/>
      <c r="G856" s="24"/>
      <c r="H856" s="90">
        <v>0</v>
      </c>
      <c r="I856" s="118">
        <f t="shared" si="49"/>
        <v>8.130081300813009</v>
      </c>
      <c r="M856" s="2">
        <v>492</v>
      </c>
    </row>
    <row r="857" spans="8:13" ht="12.75">
      <c r="H857" s="6">
        <f>H856-B857</f>
        <v>0</v>
      </c>
      <c r="I857" s="112">
        <f t="shared" si="49"/>
        <v>0</v>
      </c>
      <c r="M857" s="2">
        <v>492</v>
      </c>
    </row>
    <row r="858" spans="2:13" ht="12.75">
      <c r="B858" s="7"/>
      <c r="H858" s="6">
        <f>H857-B858</f>
        <v>0</v>
      </c>
      <c r="I858" s="112">
        <f t="shared" si="49"/>
        <v>0</v>
      </c>
      <c r="M858" s="2">
        <v>492</v>
      </c>
    </row>
    <row r="859" spans="3:13" ht="12.75">
      <c r="C859" s="4"/>
      <c r="H859" s="6">
        <f>H858-B859</f>
        <v>0</v>
      </c>
      <c r="I859" s="112">
        <f t="shared" si="49"/>
        <v>0</v>
      </c>
      <c r="M859" s="2">
        <v>492</v>
      </c>
    </row>
    <row r="860" spans="8:13" ht="12.75">
      <c r="H860" s="6">
        <f>H859-B860</f>
        <v>0</v>
      </c>
      <c r="I860" s="112">
        <f t="shared" si="49"/>
        <v>0</v>
      </c>
      <c r="M860" s="2">
        <v>492</v>
      </c>
    </row>
    <row r="861" spans="1:13" s="92" customFormat="1" ht="12.75">
      <c r="A861" s="87"/>
      <c r="B861" s="477">
        <f>+B866+B873+B877+B881+B888</f>
        <v>47200</v>
      </c>
      <c r="C861" s="87" t="s">
        <v>1091</v>
      </c>
      <c r="D861" s="87" t="s">
        <v>1088</v>
      </c>
      <c r="E861" s="87" t="s">
        <v>182</v>
      </c>
      <c r="F861" s="108" t="s">
        <v>183</v>
      </c>
      <c r="G861" s="89" t="s">
        <v>184</v>
      </c>
      <c r="H861" s="88"/>
      <c r="I861" s="119">
        <f t="shared" si="49"/>
        <v>95.9349593495935</v>
      </c>
      <c r="M861" s="2">
        <v>492</v>
      </c>
    </row>
    <row r="862" spans="2:13" ht="12.75">
      <c r="B862" s="9"/>
      <c r="H862" s="6">
        <f>H861-B862</f>
        <v>0</v>
      </c>
      <c r="I862" s="112">
        <f t="shared" si="49"/>
        <v>0</v>
      </c>
      <c r="M862" s="2">
        <v>492</v>
      </c>
    </row>
    <row r="863" spans="2:13" ht="12.75">
      <c r="B863" s="9">
        <v>5000</v>
      </c>
      <c r="C863" s="1" t="s">
        <v>28</v>
      </c>
      <c r="D863" s="1" t="s">
        <v>12</v>
      </c>
      <c r="E863" s="1" t="s">
        <v>77</v>
      </c>
      <c r="F863" s="115" t="s">
        <v>185</v>
      </c>
      <c r="G863" s="30" t="s">
        <v>156</v>
      </c>
      <c r="H863" s="6">
        <f>H862-B863</f>
        <v>-5000</v>
      </c>
      <c r="I863" s="112">
        <f t="shared" si="49"/>
        <v>10.16260162601626</v>
      </c>
      <c r="K863" t="s">
        <v>28</v>
      </c>
      <c r="L863">
        <v>12</v>
      </c>
      <c r="M863" s="2">
        <v>492</v>
      </c>
    </row>
    <row r="864" spans="2:13" ht="12.75">
      <c r="B864" s="9">
        <v>3000</v>
      </c>
      <c r="C864" s="1" t="s">
        <v>28</v>
      </c>
      <c r="D864" s="1" t="s">
        <v>12</v>
      </c>
      <c r="E864" s="1" t="s">
        <v>77</v>
      </c>
      <c r="F864" s="72" t="s">
        <v>186</v>
      </c>
      <c r="G864" s="30" t="s">
        <v>158</v>
      </c>
      <c r="H864" s="6">
        <f>H863-B864</f>
        <v>-8000</v>
      </c>
      <c r="I864" s="112">
        <f t="shared" si="49"/>
        <v>6.097560975609756</v>
      </c>
      <c r="K864" t="s">
        <v>28</v>
      </c>
      <c r="L864">
        <v>12</v>
      </c>
      <c r="M864" s="2">
        <v>492</v>
      </c>
    </row>
    <row r="865" spans="2:13" ht="12.75">
      <c r="B865" s="9">
        <v>2000</v>
      </c>
      <c r="C865" s="1" t="s">
        <v>28</v>
      </c>
      <c r="D865" s="1" t="s">
        <v>12</v>
      </c>
      <c r="E865" s="1" t="s">
        <v>77</v>
      </c>
      <c r="F865" s="72" t="s">
        <v>187</v>
      </c>
      <c r="G865" s="30" t="s">
        <v>188</v>
      </c>
      <c r="H865" s="6">
        <f>H864-B865</f>
        <v>-10000</v>
      </c>
      <c r="I865" s="112">
        <f t="shared" si="49"/>
        <v>4.065040650406504</v>
      </c>
      <c r="K865" t="s">
        <v>28</v>
      </c>
      <c r="L865">
        <v>12</v>
      </c>
      <c r="M865" s="2">
        <v>492</v>
      </c>
    </row>
    <row r="866" spans="1:13" s="97" customFormat="1" ht="12.75">
      <c r="A866" s="18"/>
      <c r="B866" s="471">
        <f>SUM(B863:B865)</f>
        <v>10000</v>
      </c>
      <c r="C866" s="18" t="s">
        <v>28</v>
      </c>
      <c r="D866" s="18"/>
      <c r="E866" s="18"/>
      <c r="F866" s="24"/>
      <c r="G866" s="24"/>
      <c r="H866" s="90">
        <v>0</v>
      </c>
      <c r="I866" s="118">
        <f t="shared" si="49"/>
        <v>20.32520325203252</v>
      </c>
      <c r="M866" s="2">
        <v>492</v>
      </c>
    </row>
    <row r="867" spans="2:13" ht="12.75">
      <c r="B867" s="9"/>
      <c r="H867" s="6">
        <f aca="true" t="shared" si="50" ref="H867:H872">H866-B867</f>
        <v>0</v>
      </c>
      <c r="I867" s="112">
        <f t="shared" si="49"/>
        <v>0</v>
      </c>
      <c r="M867" s="2">
        <v>492</v>
      </c>
    </row>
    <row r="868" spans="2:13" ht="12.75">
      <c r="B868" s="9"/>
      <c r="H868" s="6">
        <f t="shared" si="50"/>
        <v>0</v>
      </c>
      <c r="I868" s="112">
        <f t="shared" si="49"/>
        <v>0</v>
      </c>
      <c r="M868" s="2">
        <v>492</v>
      </c>
    </row>
    <row r="869" spans="2:13" ht="12.75">
      <c r="B869" s="9">
        <v>600</v>
      </c>
      <c r="C869" s="1" t="s">
        <v>189</v>
      </c>
      <c r="D869" s="1" t="s">
        <v>12</v>
      </c>
      <c r="E869" s="19" t="s">
        <v>190</v>
      </c>
      <c r="F869" s="30" t="s">
        <v>191</v>
      </c>
      <c r="G869" s="30" t="s">
        <v>156</v>
      </c>
      <c r="H869" s="6">
        <f t="shared" si="50"/>
        <v>-600</v>
      </c>
      <c r="I869" s="112">
        <f t="shared" si="49"/>
        <v>1.2195121951219512</v>
      </c>
      <c r="K869" t="s">
        <v>77</v>
      </c>
      <c r="L869">
        <v>12</v>
      </c>
      <c r="M869" s="2">
        <v>492</v>
      </c>
    </row>
    <row r="870" spans="2:13" ht="12.75">
      <c r="B870" s="9">
        <v>10000</v>
      </c>
      <c r="C870" s="1" t="s">
        <v>192</v>
      </c>
      <c r="D870" s="1" t="s">
        <v>12</v>
      </c>
      <c r="E870" s="19" t="s">
        <v>190</v>
      </c>
      <c r="F870" s="30" t="s">
        <v>191</v>
      </c>
      <c r="G870" s="30" t="s">
        <v>156</v>
      </c>
      <c r="H870" s="6">
        <f t="shared" si="50"/>
        <v>-10600</v>
      </c>
      <c r="I870" s="112">
        <f t="shared" si="49"/>
        <v>20.32520325203252</v>
      </c>
      <c r="K870" t="s">
        <v>77</v>
      </c>
      <c r="L870">
        <v>12</v>
      </c>
      <c r="M870" s="2">
        <v>492</v>
      </c>
    </row>
    <row r="871" spans="2:13" ht="12.75">
      <c r="B871" s="9">
        <v>2500</v>
      </c>
      <c r="C871" s="1" t="s">
        <v>193</v>
      </c>
      <c r="D871" s="1" t="s">
        <v>12</v>
      </c>
      <c r="E871" s="19" t="s">
        <v>190</v>
      </c>
      <c r="F871" s="30" t="s">
        <v>191</v>
      </c>
      <c r="G871" s="30" t="s">
        <v>156</v>
      </c>
      <c r="H871" s="6">
        <f t="shared" si="50"/>
        <v>-13100</v>
      </c>
      <c r="I871" s="112">
        <f t="shared" si="49"/>
        <v>5.08130081300813</v>
      </c>
      <c r="K871" t="s">
        <v>77</v>
      </c>
      <c r="L871">
        <v>12</v>
      </c>
      <c r="M871" s="2">
        <v>492</v>
      </c>
    </row>
    <row r="872" spans="2:13" ht="12.75">
      <c r="B872" s="9">
        <v>600</v>
      </c>
      <c r="C872" s="1" t="s">
        <v>194</v>
      </c>
      <c r="D872" s="1" t="s">
        <v>12</v>
      </c>
      <c r="E872" s="19" t="s">
        <v>190</v>
      </c>
      <c r="F872" s="30" t="s">
        <v>191</v>
      </c>
      <c r="G872" s="30" t="s">
        <v>156</v>
      </c>
      <c r="H872" s="6">
        <f t="shared" si="50"/>
        <v>-13700</v>
      </c>
      <c r="I872" s="112">
        <f t="shared" si="49"/>
        <v>1.2195121951219512</v>
      </c>
      <c r="K872" t="s">
        <v>77</v>
      </c>
      <c r="L872">
        <v>12</v>
      </c>
      <c r="M872" s="2">
        <v>492</v>
      </c>
    </row>
    <row r="873" spans="1:13" s="97" customFormat="1" ht="12.75">
      <c r="A873" s="18"/>
      <c r="B873" s="471">
        <f>SUM(B869:B872)</f>
        <v>13700</v>
      </c>
      <c r="C873" s="18" t="s">
        <v>1089</v>
      </c>
      <c r="D873" s="18"/>
      <c r="E873" s="18"/>
      <c r="F873" s="24"/>
      <c r="G873" s="24"/>
      <c r="H873" s="90">
        <v>0</v>
      </c>
      <c r="I873" s="118">
        <f t="shared" si="49"/>
        <v>27.84552845528455</v>
      </c>
      <c r="M873" s="2">
        <v>492</v>
      </c>
    </row>
    <row r="874" spans="2:13" ht="12.75">
      <c r="B874" s="9"/>
      <c r="H874" s="6">
        <f>H873-B874</f>
        <v>0</v>
      </c>
      <c r="I874" s="112">
        <f t="shared" si="49"/>
        <v>0</v>
      </c>
      <c r="M874" s="2">
        <v>492</v>
      </c>
    </row>
    <row r="875" spans="2:13" ht="12.75">
      <c r="B875" s="9"/>
      <c r="H875" s="6">
        <f>H874-B875</f>
        <v>0</v>
      </c>
      <c r="I875" s="112">
        <f t="shared" si="49"/>
        <v>0</v>
      </c>
      <c r="M875" s="2">
        <v>492</v>
      </c>
    </row>
    <row r="876" spans="2:13" ht="12.75">
      <c r="B876" s="9">
        <v>1500</v>
      </c>
      <c r="C876" s="1" t="s">
        <v>40</v>
      </c>
      <c r="D876" s="1" t="s">
        <v>12</v>
      </c>
      <c r="E876" s="1" t="s">
        <v>41</v>
      </c>
      <c r="F876" s="30" t="s">
        <v>191</v>
      </c>
      <c r="G876" s="30" t="s">
        <v>156</v>
      </c>
      <c r="H876" s="6">
        <f>H875-B876</f>
        <v>-1500</v>
      </c>
      <c r="I876" s="112">
        <f t="shared" si="49"/>
        <v>3.048780487804878</v>
      </c>
      <c r="K876" t="s">
        <v>77</v>
      </c>
      <c r="L876">
        <v>12</v>
      </c>
      <c r="M876" s="2">
        <v>492</v>
      </c>
    </row>
    <row r="877" spans="1:13" s="97" customFormat="1" ht="12.75">
      <c r="A877" s="18"/>
      <c r="B877" s="471">
        <f>SUM(B876)</f>
        <v>1500</v>
      </c>
      <c r="C877" s="18"/>
      <c r="D877" s="18"/>
      <c r="E877" s="18" t="s">
        <v>41</v>
      </c>
      <c r="F877" s="24"/>
      <c r="G877" s="24"/>
      <c r="H877" s="90">
        <v>0</v>
      </c>
      <c r="I877" s="118">
        <f aca="true" t="shared" si="51" ref="I877:I908">+B877/M877</f>
        <v>3.048780487804878</v>
      </c>
      <c r="M877" s="2">
        <v>492</v>
      </c>
    </row>
    <row r="878" spans="2:13" ht="12.75">
      <c r="B878" s="9"/>
      <c r="H878" s="6">
        <f>H877-B878</f>
        <v>0</v>
      </c>
      <c r="I878" s="112">
        <f t="shared" si="51"/>
        <v>0</v>
      </c>
      <c r="M878" s="2">
        <v>492</v>
      </c>
    </row>
    <row r="879" spans="2:13" ht="12.75">
      <c r="B879" s="9"/>
      <c r="H879" s="6">
        <f>H878-B879</f>
        <v>0</v>
      </c>
      <c r="I879" s="112">
        <f t="shared" si="51"/>
        <v>0</v>
      </c>
      <c r="M879" s="2">
        <v>492</v>
      </c>
    </row>
    <row r="880" spans="2:13" ht="12.75">
      <c r="B880" s="9">
        <v>2000</v>
      </c>
      <c r="C880" s="1" t="s">
        <v>46</v>
      </c>
      <c r="D880" s="1" t="s">
        <v>12</v>
      </c>
      <c r="E880" s="19" t="s">
        <v>190</v>
      </c>
      <c r="F880" s="30" t="s">
        <v>191</v>
      </c>
      <c r="G880" s="30" t="s">
        <v>156</v>
      </c>
      <c r="H880" s="6">
        <f>H879-B880</f>
        <v>-2000</v>
      </c>
      <c r="I880" s="112">
        <f t="shared" si="51"/>
        <v>4.065040650406504</v>
      </c>
      <c r="K880" t="s">
        <v>77</v>
      </c>
      <c r="L880">
        <v>12</v>
      </c>
      <c r="M880" s="2">
        <v>492</v>
      </c>
    </row>
    <row r="881" spans="1:13" s="97" customFormat="1" ht="12.75">
      <c r="A881" s="18"/>
      <c r="B881" s="471">
        <f>SUM(B880)</f>
        <v>2000</v>
      </c>
      <c r="C881" s="18" t="s">
        <v>46</v>
      </c>
      <c r="D881" s="18"/>
      <c r="E881" s="18"/>
      <c r="F881" s="24"/>
      <c r="G881" s="24"/>
      <c r="H881" s="90">
        <v>0</v>
      </c>
      <c r="I881" s="118">
        <f t="shared" si="51"/>
        <v>4.065040650406504</v>
      </c>
      <c r="M881" s="2">
        <v>492</v>
      </c>
    </row>
    <row r="882" spans="8:13" ht="12.75">
      <c r="H882" s="6">
        <f aca="true" t="shared" si="52" ref="H882:H887">H881-B882</f>
        <v>0</v>
      </c>
      <c r="I882" s="112">
        <f t="shared" si="51"/>
        <v>0</v>
      </c>
      <c r="M882" s="2">
        <v>492</v>
      </c>
    </row>
    <row r="883" spans="2:13" ht="12.75">
      <c r="B883" s="7"/>
      <c r="H883" s="6">
        <f t="shared" si="52"/>
        <v>0</v>
      </c>
      <c r="I883" s="112">
        <f t="shared" si="51"/>
        <v>0</v>
      </c>
      <c r="M883" s="2">
        <v>492</v>
      </c>
    </row>
    <row r="884" spans="1:13" ht="12.75">
      <c r="A884" s="19"/>
      <c r="B884" s="373">
        <v>5000</v>
      </c>
      <c r="C884" s="81" t="s">
        <v>195</v>
      </c>
      <c r="D884" s="1" t="s">
        <v>12</v>
      </c>
      <c r="E884" s="1" t="s">
        <v>196</v>
      </c>
      <c r="F884" s="34" t="s">
        <v>1121</v>
      </c>
      <c r="G884" s="30" t="s">
        <v>156</v>
      </c>
      <c r="H884" s="6">
        <f t="shared" si="52"/>
        <v>-5000</v>
      </c>
      <c r="I884" s="112">
        <f t="shared" si="51"/>
        <v>10.16260162601626</v>
      </c>
      <c r="K884" t="s">
        <v>77</v>
      </c>
      <c r="L884">
        <v>12</v>
      </c>
      <c r="M884" s="2">
        <v>492</v>
      </c>
    </row>
    <row r="885" spans="2:13" ht="12.75">
      <c r="B885" s="373">
        <v>5000</v>
      </c>
      <c r="C885" s="81" t="s">
        <v>195</v>
      </c>
      <c r="D885" s="1" t="s">
        <v>12</v>
      </c>
      <c r="E885" s="1" t="s">
        <v>196</v>
      </c>
      <c r="F885" s="34" t="s">
        <v>1122</v>
      </c>
      <c r="G885" s="30" t="s">
        <v>156</v>
      </c>
      <c r="H885" s="6">
        <f t="shared" si="52"/>
        <v>-10000</v>
      </c>
      <c r="I885" s="112">
        <f t="shared" si="51"/>
        <v>10.16260162601626</v>
      </c>
      <c r="K885" t="s">
        <v>77</v>
      </c>
      <c r="L885">
        <v>12</v>
      </c>
      <c r="M885" s="2">
        <v>492</v>
      </c>
    </row>
    <row r="886" spans="2:13" ht="12.75">
      <c r="B886" s="373">
        <v>5000</v>
      </c>
      <c r="C886" s="81" t="s">
        <v>195</v>
      </c>
      <c r="D886" s="1" t="s">
        <v>12</v>
      </c>
      <c r="E886" s="1" t="s">
        <v>196</v>
      </c>
      <c r="F886" s="34" t="s">
        <v>1123</v>
      </c>
      <c r="G886" s="30" t="s">
        <v>156</v>
      </c>
      <c r="H886" s="6">
        <f t="shared" si="52"/>
        <v>-15000</v>
      </c>
      <c r="I886" s="112">
        <f t="shared" si="51"/>
        <v>10.16260162601626</v>
      </c>
      <c r="K886" t="s">
        <v>77</v>
      </c>
      <c r="L886">
        <v>12</v>
      </c>
      <c r="M886" s="2">
        <v>492</v>
      </c>
    </row>
    <row r="887" spans="2:13" ht="12.75">
      <c r="B887" s="373">
        <v>5000</v>
      </c>
      <c r="C887" s="81" t="s">
        <v>195</v>
      </c>
      <c r="D887" s="1" t="s">
        <v>12</v>
      </c>
      <c r="E887" s="1" t="s">
        <v>196</v>
      </c>
      <c r="F887" s="34" t="s">
        <v>1124</v>
      </c>
      <c r="G887" s="30" t="s">
        <v>156</v>
      </c>
      <c r="H887" s="6">
        <f t="shared" si="52"/>
        <v>-20000</v>
      </c>
      <c r="I887" s="112">
        <f t="shared" si="51"/>
        <v>10.16260162601626</v>
      </c>
      <c r="K887" t="s">
        <v>77</v>
      </c>
      <c r="L887">
        <v>12</v>
      </c>
      <c r="M887" s="2">
        <v>492</v>
      </c>
    </row>
    <row r="888" spans="1:13" s="97" customFormat="1" ht="12.75">
      <c r="A888" s="18"/>
      <c r="B888" s="378">
        <f>SUM(B884:B887)</f>
        <v>20000</v>
      </c>
      <c r="C888" s="18"/>
      <c r="D888" s="18"/>
      <c r="E888" s="18" t="s">
        <v>196</v>
      </c>
      <c r="F888" s="24"/>
      <c r="G888" s="24"/>
      <c r="H888" s="90">
        <v>0</v>
      </c>
      <c r="I888" s="118">
        <f t="shared" si="51"/>
        <v>40.65040650406504</v>
      </c>
      <c r="M888" s="2">
        <v>492</v>
      </c>
    </row>
    <row r="889" spans="8:13" ht="12.75">
      <c r="H889" s="6">
        <f>H888-B889</f>
        <v>0</v>
      </c>
      <c r="I889" s="112">
        <f t="shared" si="51"/>
        <v>0</v>
      </c>
      <c r="M889" s="2">
        <v>492</v>
      </c>
    </row>
    <row r="890" spans="8:13" ht="12.75">
      <c r="H890" s="6">
        <f>H889-B890</f>
        <v>0</v>
      </c>
      <c r="I890" s="112">
        <f t="shared" si="51"/>
        <v>0</v>
      </c>
      <c r="M890" s="2">
        <v>492</v>
      </c>
    </row>
    <row r="891" spans="2:13" ht="12.75">
      <c r="B891" s="9"/>
      <c r="H891" s="6">
        <f>H890-B891</f>
        <v>0</v>
      </c>
      <c r="I891" s="112">
        <f t="shared" si="51"/>
        <v>0</v>
      </c>
      <c r="M891" s="2">
        <v>492</v>
      </c>
    </row>
    <row r="892" spans="2:13" ht="12.75">
      <c r="B892" s="9"/>
      <c r="H892" s="6">
        <f>H891-B892</f>
        <v>0</v>
      </c>
      <c r="I892" s="112">
        <f t="shared" si="51"/>
        <v>0</v>
      </c>
      <c r="M892" s="2">
        <v>492</v>
      </c>
    </row>
    <row r="893" spans="1:13" s="96" customFormat="1" ht="12.75">
      <c r="A893" s="93"/>
      <c r="B893" s="479">
        <f>+B899+B910+B915+B928+B934+B941+B945+B951</f>
        <v>99700</v>
      </c>
      <c r="C893" s="93" t="s">
        <v>197</v>
      </c>
      <c r="D893" s="93" t="s">
        <v>1014</v>
      </c>
      <c r="E893" s="93" t="s">
        <v>198</v>
      </c>
      <c r="F893" s="95" t="s">
        <v>199</v>
      </c>
      <c r="G893" s="106" t="s">
        <v>200</v>
      </c>
      <c r="H893" s="94"/>
      <c r="I893" s="142">
        <f t="shared" si="51"/>
        <v>202.64227642276424</v>
      </c>
      <c r="M893" s="2">
        <v>492</v>
      </c>
    </row>
    <row r="894" spans="2:13" ht="12.75">
      <c r="B894" s="9"/>
      <c r="H894" s="6">
        <f>H893-B894</f>
        <v>0</v>
      </c>
      <c r="I894" s="112">
        <f t="shared" si="51"/>
        <v>0</v>
      </c>
      <c r="M894" s="2">
        <v>492</v>
      </c>
    </row>
    <row r="895" spans="2:13" ht="12.75">
      <c r="B895" s="9">
        <v>2500</v>
      </c>
      <c r="C895" s="1" t="s">
        <v>28</v>
      </c>
      <c r="D895" s="1" t="s">
        <v>12</v>
      </c>
      <c r="E895" s="1" t="s">
        <v>29</v>
      </c>
      <c r="F895" s="49" t="s">
        <v>201</v>
      </c>
      <c r="G895" s="30" t="s">
        <v>188</v>
      </c>
      <c r="H895" s="6">
        <f>H894-B895</f>
        <v>-2500</v>
      </c>
      <c r="I895" s="112">
        <f t="shared" si="51"/>
        <v>5.08130081300813</v>
      </c>
      <c r="K895" t="s">
        <v>28</v>
      </c>
      <c r="L895">
        <v>13</v>
      </c>
      <c r="M895" s="2">
        <v>492</v>
      </c>
    </row>
    <row r="896" spans="2:13" ht="12.75">
      <c r="B896" s="9">
        <v>5000</v>
      </c>
      <c r="C896" s="1" t="s">
        <v>28</v>
      </c>
      <c r="D896" s="1" t="s">
        <v>12</v>
      </c>
      <c r="E896" s="1" t="s">
        <v>29</v>
      </c>
      <c r="F896" s="49" t="s">
        <v>202</v>
      </c>
      <c r="G896" s="30" t="s">
        <v>203</v>
      </c>
      <c r="H896" s="6">
        <f>H895-B896</f>
        <v>-7500</v>
      </c>
      <c r="I896" s="112">
        <f t="shared" si="51"/>
        <v>10.16260162601626</v>
      </c>
      <c r="K896" t="s">
        <v>28</v>
      </c>
      <c r="L896">
        <v>13</v>
      </c>
      <c r="M896" s="2">
        <v>492</v>
      </c>
    </row>
    <row r="897" spans="2:13" ht="12.75">
      <c r="B897" s="9">
        <v>5000</v>
      </c>
      <c r="C897" s="1" t="s">
        <v>28</v>
      </c>
      <c r="D897" s="1" t="s">
        <v>12</v>
      </c>
      <c r="E897" s="1" t="s">
        <v>29</v>
      </c>
      <c r="F897" s="49" t="s">
        <v>204</v>
      </c>
      <c r="G897" s="30" t="s">
        <v>205</v>
      </c>
      <c r="H897" s="6">
        <f>H896-B897</f>
        <v>-12500</v>
      </c>
      <c r="I897" s="112">
        <f t="shared" si="51"/>
        <v>10.16260162601626</v>
      </c>
      <c r="K897" t="s">
        <v>28</v>
      </c>
      <c r="L897">
        <v>13</v>
      </c>
      <c r="M897" s="2">
        <v>492</v>
      </c>
    </row>
    <row r="898" spans="2:13" ht="12.75">
      <c r="B898" s="9">
        <v>5000</v>
      </c>
      <c r="C898" s="1" t="s">
        <v>28</v>
      </c>
      <c r="D898" s="1" t="s">
        <v>12</v>
      </c>
      <c r="E898" s="1" t="s">
        <v>29</v>
      </c>
      <c r="F898" s="49" t="s">
        <v>206</v>
      </c>
      <c r="G898" s="30" t="s">
        <v>207</v>
      </c>
      <c r="H898" s="6">
        <f>H897-B898</f>
        <v>-17500</v>
      </c>
      <c r="I898" s="112">
        <f t="shared" si="51"/>
        <v>10.16260162601626</v>
      </c>
      <c r="K898" t="s">
        <v>28</v>
      </c>
      <c r="L898">
        <v>13</v>
      </c>
      <c r="M898" s="2">
        <v>492</v>
      </c>
    </row>
    <row r="899" spans="1:13" s="97" customFormat="1" ht="12.75">
      <c r="A899" s="18"/>
      <c r="B899" s="471">
        <f>SUM(B895:B898)</f>
        <v>17500</v>
      </c>
      <c r="C899" s="18" t="s">
        <v>28</v>
      </c>
      <c r="D899" s="18"/>
      <c r="E899" s="18"/>
      <c r="F899" s="24"/>
      <c r="G899" s="24"/>
      <c r="H899" s="90">
        <v>0</v>
      </c>
      <c r="I899" s="118">
        <f t="shared" si="51"/>
        <v>35.56910569105691</v>
      </c>
      <c r="M899" s="2">
        <v>492</v>
      </c>
    </row>
    <row r="900" spans="8:13" ht="12.75">
      <c r="H900" s="6">
        <f aca="true" t="shared" si="53" ref="H900:H909">H899-B900</f>
        <v>0</v>
      </c>
      <c r="I900" s="112">
        <f t="shared" si="51"/>
        <v>0</v>
      </c>
      <c r="M900" s="2">
        <v>492</v>
      </c>
    </row>
    <row r="901" spans="8:13" ht="12.75">
      <c r="H901" s="6">
        <f t="shared" si="53"/>
        <v>0</v>
      </c>
      <c r="I901" s="112">
        <f t="shared" si="51"/>
        <v>0</v>
      </c>
      <c r="M901" s="2">
        <v>492</v>
      </c>
    </row>
    <row r="902" spans="2:13" ht="12.75">
      <c r="B902" s="9">
        <v>1000</v>
      </c>
      <c r="C902" s="81" t="s">
        <v>208</v>
      </c>
      <c r="D902" s="81" t="s">
        <v>12</v>
      </c>
      <c r="E902" s="81" t="s">
        <v>209</v>
      </c>
      <c r="F902" s="99" t="s">
        <v>210</v>
      </c>
      <c r="G902" s="99" t="s">
        <v>188</v>
      </c>
      <c r="H902" s="6">
        <f t="shared" si="53"/>
        <v>-1000</v>
      </c>
      <c r="I902" s="112">
        <f t="shared" si="51"/>
        <v>2.032520325203252</v>
      </c>
      <c r="K902" s="85" t="s">
        <v>29</v>
      </c>
      <c r="L902">
        <v>13</v>
      </c>
      <c r="M902" s="2">
        <v>492</v>
      </c>
    </row>
    <row r="903" spans="2:13" ht="12.75">
      <c r="B903" s="9">
        <v>2000</v>
      </c>
      <c r="C903" s="81" t="s">
        <v>211</v>
      </c>
      <c r="D903" s="81" t="s">
        <v>12</v>
      </c>
      <c r="E903" s="81" t="s">
        <v>209</v>
      </c>
      <c r="F903" s="99" t="s">
        <v>212</v>
      </c>
      <c r="G903" s="99" t="s">
        <v>188</v>
      </c>
      <c r="H903" s="6">
        <f t="shared" si="53"/>
        <v>-3000</v>
      </c>
      <c r="I903" s="112">
        <f t="shared" si="51"/>
        <v>4.065040650406504</v>
      </c>
      <c r="K903" s="85" t="s">
        <v>29</v>
      </c>
      <c r="L903">
        <v>13</v>
      </c>
      <c r="M903" s="2">
        <v>492</v>
      </c>
    </row>
    <row r="904" spans="2:13" ht="12.75">
      <c r="B904" s="9">
        <v>1000</v>
      </c>
      <c r="C904" s="81" t="s">
        <v>208</v>
      </c>
      <c r="D904" s="81" t="s">
        <v>12</v>
      </c>
      <c r="E904" s="81" t="s">
        <v>209</v>
      </c>
      <c r="F904" s="99" t="s">
        <v>210</v>
      </c>
      <c r="G904" s="99" t="s">
        <v>203</v>
      </c>
      <c r="H904" s="6">
        <f t="shared" si="53"/>
        <v>-4000</v>
      </c>
      <c r="I904" s="112">
        <f t="shared" si="51"/>
        <v>2.032520325203252</v>
      </c>
      <c r="K904" s="85" t="s">
        <v>29</v>
      </c>
      <c r="L904">
        <v>13</v>
      </c>
      <c r="M904" s="2">
        <v>492</v>
      </c>
    </row>
    <row r="905" spans="2:13" ht="12.75">
      <c r="B905" s="9">
        <v>2000</v>
      </c>
      <c r="C905" s="81" t="s">
        <v>211</v>
      </c>
      <c r="D905" s="81" t="s">
        <v>12</v>
      </c>
      <c r="E905" s="81" t="s">
        <v>209</v>
      </c>
      <c r="F905" s="99" t="s">
        <v>212</v>
      </c>
      <c r="G905" s="99" t="s">
        <v>203</v>
      </c>
      <c r="H905" s="6">
        <f t="shared" si="53"/>
        <v>-6000</v>
      </c>
      <c r="I905" s="112">
        <f t="shared" si="51"/>
        <v>4.065040650406504</v>
      </c>
      <c r="K905" s="85" t="s">
        <v>29</v>
      </c>
      <c r="L905">
        <v>13</v>
      </c>
      <c r="M905" s="2">
        <v>492</v>
      </c>
    </row>
    <row r="906" spans="2:13" ht="12.75">
      <c r="B906" s="9">
        <v>1000</v>
      </c>
      <c r="C906" s="81" t="s">
        <v>208</v>
      </c>
      <c r="D906" s="81" t="s">
        <v>12</v>
      </c>
      <c r="E906" s="81" t="s">
        <v>209</v>
      </c>
      <c r="F906" s="99" t="s">
        <v>210</v>
      </c>
      <c r="G906" s="99" t="s">
        <v>205</v>
      </c>
      <c r="H906" s="6">
        <f t="shared" si="53"/>
        <v>-7000</v>
      </c>
      <c r="I906" s="112">
        <f t="shared" si="51"/>
        <v>2.032520325203252</v>
      </c>
      <c r="K906" s="85" t="s">
        <v>29</v>
      </c>
      <c r="L906">
        <v>13</v>
      </c>
      <c r="M906" s="2">
        <v>492</v>
      </c>
    </row>
    <row r="907" spans="2:13" ht="12.75">
      <c r="B907" s="9">
        <v>2000</v>
      </c>
      <c r="C907" s="81" t="s">
        <v>211</v>
      </c>
      <c r="D907" s="81" t="s">
        <v>12</v>
      </c>
      <c r="E907" s="81" t="s">
        <v>209</v>
      </c>
      <c r="F907" s="99" t="s">
        <v>212</v>
      </c>
      <c r="G907" s="99" t="s">
        <v>205</v>
      </c>
      <c r="H907" s="6">
        <f t="shared" si="53"/>
        <v>-9000</v>
      </c>
      <c r="I907" s="112">
        <f t="shared" si="51"/>
        <v>4.065040650406504</v>
      </c>
      <c r="K907" s="85" t="s">
        <v>29</v>
      </c>
      <c r="L907">
        <v>13</v>
      </c>
      <c r="M907" s="2">
        <v>492</v>
      </c>
    </row>
    <row r="908" spans="1:13" s="85" customFormat="1" ht="12.75">
      <c r="A908" s="81"/>
      <c r="B908" s="9">
        <v>2000</v>
      </c>
      <c r="C908" s="81" t="s">
        <v>211</v>
      </c>
      <c r="D908" s="81" t="s">
        <v>12</v>
      </c>
      <c r="E908" s="81" t="s">
        <v>209</v>
      </c>
      <c r="F908" s="99" t="s">
        <v>212</v>
      </c>
      <c r="G908" s="99" t="s">
        <v>207</v>
      </c>
      <c r="H908" s="44">
        <f t="shared" si="53"/>
        <v>-11000</v>
      </c>
      <c r="I908" s="147">
        <f t="shared" si="51"/>
        <v>4.065040650406504</v>
      </c>
      <c r="K908" s="85" t="s">
        <v>29</v>
      </c>
      <c r="L908" s="85">
        <v>13</v>
      </c>
      <c r="M908" s="2">
        <v>492</v>
      </c>
    </row>
    <row r="909" spans="2:13" ht="12.75">
      <c r="B909" s="9">
        <v>2000</v>
      </c>
      <c r="C909" s="81" t="s">
        <v>211</v>
      </c>
      <c r="D909" s="81" t="s">
        <v>12</v>
      </c>
      <c r="E909" s="81" t="s">
        <v>209</v>
      </c>
      <c r="F909" s="99" t="s">
        <v>212</v>
      </c>
      <c r="G909" s="99" t="s">
        <v>213</v>
      </c>
      <c r="H909" s="6">
        <f t="shared" si="53"/>
        <v>-13000</v>
      </c>
      <c r="I909" s="112">
        <f aca="true" t="shared" si="54" ref="I909:I921">+B909/M909</f>
        <v>4.065040650406504</v>
      </c>
      <c r="K909" s="85" t="s">
        <v>29</v>
      </c>
      <c r="L909">
        <v>13</v>
      </c>
      <c r="M909" s="2">
        <v>492</v>
      </c>
    </row>
    <row r="910" spans="1:13" s="104" customFormat="1" ht="12.75">
      <c r="A910" s="100"/>
      <c r="B910" s="480">
        <f>SUM(B902:B909)</f>
        <v>13000</v>
      </c>
      <c r="C910" s="100" t="s">
        <v>1090</v>
      </c>
      <c r="D910" s="100"/>
      <c r="E910" s="105" t="s">
        <v>209</v>
      </c>
      <c r="F910" s="102"/>
      <c r="G910" s="102"/>
      <c r="H910" s="103">
        <v>0</v>
      </c>
      <c r="I910" s="143">
        <f t="shared" si="54"/>
        <v>26.422764227642276</v>
      </c>
      <c r="M910" s="2">
        <v>492</v>
      </c>
    </row>
    <row r="911" spans="2:13" ht="12.75">
      <c r="B911" s="482"/>
      <c r="H911" s="6">
        <f>H910-B911</f>
        <v>0</v>
      </c>
      <c r="I911" s="112">
        <f t="shared" si="54"/>
        <v>0</v>
      </c>
      <c r="M911" s="2">
        <v>492</v>
      </c>
    </row>
    <row r="912" spans="2:13" ht="12.75">
      <c r="B912" s="9"/>
      <c r="H912" s="6">
        <f>H911-B912</f>
        <v>0</v>
      </c>
      <c r="I912" s="112">
        <f t="shared" si="54"/>
        <v>0</v>
      </c>
      <c r="M912" s="2">
        <v>492</v>
      </c>
    </row>
    <row r="913" spans="2:13" ht="12.75">
      <c r="B913" s="9">
        <v>5000</v>
      </c>
      <c r="C913" s="81" t="s">
        <v>214</v>
      </c>
      <c r="D913" s="81" t="s">
        <v>12</v>
      </c>
      <c r="E913" s="81" t="s">
        <v>190</v>
      </c>
      <c r="F913" s="99" t="s">
        <v>215</v>
      </c>
      <c r="G913" s="99" t="s">
        <v>188</v>
      </c>
      <c r="H913" s="6">
        <f>H912-B913</f>
        <v>-5000</v>
      </c>
      <c r="I913" s="112">
        <f t="shared" si="54"/>
        <v>10.16260162601626</v>
      </c>
      <c r="K913" s="85" t="s">
        <v>29</v>
      </c>
      <c r="L913">
        <v>13</v>
      </c>
      <c r="M913" s="2">
        <v>492</v>
      </c>
    </row>
    <row r="914" spans="2:13" ht="12.75">
      <c r="B914" s="9">
        <v>5000</v>
      </c>
      <c r="C914" s="81" t="s">
        <v>216</v>
      </c>
      <c r="D914" s="81" t="s">
        <v>12</v>
      </c>
      <c r="E914" s="81" t="s">
        <v>190</v>
      </c>
      <c r="F914" s="99" t="s">
        <v>217</v>
      </c>
      <c r="G914" s="99" t="s">
        <v>207</v>
      </c>
      <c r="H914" s="6">
        <f>H913-B914</f>
        <v>-10000</v>
      </c>
      <c r="I914" s="112">
        <f t="shared" si="54"/>
        <v>10.16260162601626</v>
      </c>
      <c r="K914" s="85" t="s">
        <v>29</v>
      </c>
      <c r="L914">
        <v>13</v>
      </c>
      <c r="M914" s="2">
        <v>492</v>
      </c>
    </row>
    <row r="915" spans="1:13" s="104" customFormat="1" ht="12.75">
      <c r="A915" s="100"/>
      <c r="B915" s="480">
        <f>SUM(B913:B914)</f>
        <v>10000</v>
      </c>
      <c r="C915" s="100" t="s">
        <v>1089</v>
      </c>
      <c r="D915" s="100"/>
      <c r="E915" s="105"/>
      <c r="F915" s="102"/>
      <c r="G915" s="102"/>
      <c r="H915" s="103">
        <v>0</v>
      </c>
      <c r="I915" s="143">
        <f t="shared" si="54"/>
        <v>20.32520325203252</v>
      </c>
      <c r="M915" s="2">
        <v>492</v>
      </c>
    </row>
    <row r="916" spans="2:13" ht="12.75">
      <c r="B916" s="9"/>
      <c r="H916" s="6">
        <f aca="true" t="shared" si="55" ref="H916:H921">H915-B916</f>
        <v>0</v>
      </c>
      <c r="I916" s="112">
        <f t="shared" si="54"/>
        <v>0</v>
      </c>
      <c r="M916" s="2">
        <v>492</v>
      </c>
    </row>
    <row r="917" spans="2:13" ht="12.75">
      <c r="B917" s="9"/>
      <c r="H917" s="6">
        <f t="shared" si="55"/>
        <v>0</v>
      </c>
      <c r="I917" s="112">
        <f t="shared" si="54"/>
        <v>0</v>
      </c>
      <c r="M917" s="2">
        <v>492</v>
      </c>
    </row>
    <row r="918" spans="2:13" ht="12.75">
      <c r="B918" s="9">
        <v>1700</v>
      </c>
      <c r="C918" s="81" t="s">
        <v>40</v>
      </c>
      <c r="D918" s="81" t="s">
        <v>12</v>
      </c>
      <c r="E918" s="81" t="s">
        <v>41</v>
      </c>
      <c r="F918" s="99" t="s">
        <v>210</v>
      </c>
      <c r="G918" s="99" t="s">
        <v>188</v>
      </c>
      <c r="H918" s="6">
        <f t="shared" si="55"/>
        <v>-1700</v>
      </c>
      <c r="I918" s="112">
        <f t="shared" si="54"/>
        <v>3.4552845528455283</v>
      </c>
      <c r="K918" s="85" t="s">
        <v>29</v>
      </c>
      <c r="L918">
        <v>13</v>
      </c>
      <c r="M918" s="2">
        <v>492</v>
      </c>
    </row>
    <row r="919" spans="2:13" ht="12.75">
      <c r="B919" s="9">
        <v>1000</v>
      </c>
      <c r="C919" s="81" t="s">
        <v>40</v>
      </c>
      <c r="D919" s="81" t="s">
        <v>12</v>
      </c>
      <c r="E919" s="81" t="s">
        <v>41</v>
      </c>
      <c r="F919" s="99" t="s">
        <v>218</v>
      </c>
      <c r="G919" s="99" t="s">
        <v>188</v>
      </c>
      <c r="H919" s="6">
        <f t="shared" si="55"/>
        <v>-2700</v>
      </c>
      <c r="I919" s="112">
        <f t="shared" si="54"/>
        <v>2.032520325203252</v>
      </c>
      <c r="K919" s="85" t="s">
        <v>29</v>
      </c>
      <c r="L919">
        <v>13</v>
      </c>
      <c r="M919" s="2">
        <v>492</v>
      </c>
    </row>
    <row r="920" spans="2:13" ht="12.75">
      <c r="B920" s="9">
        <v>1900</v>
      </c>
      <c r="C920" s="81" t="s">
        <v>40</v>
      </c>
      <c r="D920" s="81" t="s">
        <v>12</v>
      </c>
      <c r="E920" s="81" t="s">
        <v>41</v>
      </c>
      <c r="F920" s="99" t="s">
        <v>210</v>
      </c>
      <c r="G920" s="99" t="s">
        <v>203</v>
      </c>
      <c r="H920" s="6">
        <f t="shared" si="55"/>
        <v>-4600</v>
      </c>
      <c r="I920" s="112">
        <f t="shared" si="54"/>
        <v>3.861788617886179</v>
      </c>
      <c r="K920" s="85" t="s">
        <v>29</v>
      </c>
      <c r="L920">
        <v>13</v>
      </c>
      <c r="M920" s="2">
        <v>492</v>
      </c>
    </row>
    <row r="921" spans="2:13" ht="12.75">
      <c r="B921" s="9">
        <v>1000</v>
      </c>
      <c r="C921" s="81" t="s">
        <v>40</v>
      </c>
      <c r="D921" s="81" t="s">
        <v>12</v>
      </c>
      <c r="E921" s="81" t="s">
        <v>41</v>
      </c>
      <c r="F921" s="99" t="s">
        <v>218</v>
      </c>
      <c r="G921" s="99" t="s">
        <v>203</v>
      </c>
      <c r="H921" s="6">
        <f t="shared" si="55"/>
        <v>-5600</v>
      </c>
      <c r="I921" s="112">
        <f t="shared" si="54"/>
        <v>2.032520325203252</v>
      </c>
      <c r="K921" s="85" t="s">
        <v>29</v>
      </c>
      <c r="L921">
        <v>13</v>
      </c>
      <c r="M921" s="2">
        <v>492</v>
      </c>
    </row>
    <row r="922" spans="2:13" ht="12.75">
      <c r="B922" s="9">
        <v>5000</v>
      </c>
      <c r="C922" s="37" t="s">
        <v>40</v>
      </c>
      <c r="D922" s="81" t="s">
        <v>12</v>
      </c>
      <c r="E922" s="81" t="s">
        <v>41</v>
      </c>
      <c r="F922" s="99" t="s">
        <v>210</v>
      </c>
      <c r="G922" s="99" t="s">
        <v>205</v>
      </c>
      <c r="H922" s="6">
        <v>-5000</v>
      </c>
      <c r="I922" s="112">
        <v>10</v>
      </c>
      <c r="K922" s="85" t="s">
        <v>29</v>
      </c>
      <c r="L922">
        <v>13</v>
      </c>
      <c r="M922" s="2">
        <v>492</v>
      </c>
    </row>
    <row r="923" spans="2:13" ht="12.75">
      <c r="B923" s="9">
        <v>1600</v>
      </c>
      <c r="C923" s="81" t="s">
        <v>40</v>
      </c>
      <c r="D923" s="81" t="s">
        <v>12</v>
      </c>
      <c r="E923" s="81" t="s">
        <v>41</v>
      </c>
      <c r="F923" s="99" t="s">
        <v>210</v>
      </c>
      <c r="G923" s="99" t="s">
        <v>205</v>
      </c>
      <c r="H923" s="6">
        <f>H921-B923</f>
        <v>-7200</v>
      </c>
      <c r="I923" s="112">
        <f aca="true" t="shared" si="56" ref="I923:I954">+B923/M923</f>
        <v>3.252032520325203</v>
      </c>
      <c r="K923" s="85" t="s">
        <v>29</v>
      </c>
      <c r="L923">
        <v>13</v>
      </c>
      <c r="M923" s="2">
        <v>492</v>
      </c>
    </row>
    <row r="924" spans="2:13" ht="12.75">
      <c r="B924" s="9">
        <v>1000</v>
      </c>
      <c r="C924" s="81" t="s">
        <v>40</v>
      </c>
      <c r="D924" s="81" t="s">
        <v>12</v>
      </c>
      <c r="E924" s="81" t="s">
        <v>41</v>
      </c>
      <c r="F924" s="99" t="s">
        <v>218</v>
      </c>
      <c r="G924" s="99" t="s">
        <v>205</v>
      </c>
      <c r="H924" s="6">
        <f>H923-B924</f>
        <v>-8200</v>
      </c>
      <c r="I924" s="112">
        <f t="shared" si="56"/>
        <v>2.032520325203252</v>
      </c>
      <c r="K924" s="85" t="s">
        <v>29</v>
      </c>
      <c r="L924">
        <v>13</v>
      </c>
      <c r="M924" s="2">
        <v>492</v>
      </c>
    </row>
    <row r="925" spans="2:13" ht="12.75">
      <c r="B925" s="9">
        <v>1800</v>
      </c>
      <c r="C925" s="81" t="s">
        <v>40</v>
      </c>
      <c r="D925" s="81" t="s">
        <v>12</v>
      </c>
      <c r="E925" s="81" t="s">
        <v>41</v>
      </c>
      <c r="F925" s="99" t="s">
        <v>210</v>
      </c>
      <c r="G925" s="99" t="s">
        <v>207</v>
      </c>
      <c r="H925" s="6">
        <f>H924-B925</f>
        <v>-10000</v>
      </c>
      <c r="I925" s="112">
        <f t="shared" si="56"/>
        <v>3.658536585365854</v>
      </c>
      <c r="K925" s="85" t="s">
        <v>29</v>
      </c>
      <c r="L925">
        <v>13</v>
      </c>
      <c r="M925" s="2">
        <v>492</v>
      </c>
    </row>
    <row r="926" spans="2:13" ht="12.75">
      <c r="B926" s="9">
        <v>1000</v>
      </c>
      <c r="C926" s="81" t="s">
        <v>40</v>
      </c>
      <c r="D926" s="81" t="s">
        <v>12</v>
      </c>
      <c r="E926" s="81" t="s">
        <v>41</v>
      </c>
      <c r="F926" s="99" t="s">
        <v>218</v>
      </c>
      <c r="G926" s="99" t="s">
        <v>207</v>
      </c>
      <c r="H926" s="6">
        <f>H925-B926</f>
        <v>-11000</v>
      </c>
      <c r="I926" s="112">
        <f t="shared" si="56"/>
        <v>2.032520325203252</v>
      </c>
      <c r="K926" s="85" t="s">
        <v>29</v>
      </c>
      <c r="L926">
        <v>13</v>
      </c>
      <c r="M926" s="2">
        <v>492</v>
      </c>
    </row>
    <row r="927" spans="2:13" ht="12.75">
      <c r="B927" s="9">
        <v>1000</v>
      </c>
      <c r="C927" s="81" t="s">
        <v>40</v>
      </c>
      <c r="D927" s="81" t="s">
        <v>12</v>
      </c>
      <c r="E927" s="81" t="s">
        <v>41</v>
      </c>
      <c r="F927" s="99" t="s">
        <v>218</v>
      </c>
      <c r="G927" s="99" t="s">
        <v>213</v>
      </c>
      <c r="H927" s="6">
        <f>H926-B927</f>
        <v>-12000</v>
      </c>
      <c r="I927" s="112">
        <f t="shared" si="56"/>
        <v>2.032520325203252</v>
      </c>
      <c r="K927" s="85" t="s">
        <v>29</v>
      </c>
      <c r="L927">
        <v>13</v>
      </c>
      <c r="M927" s="2">
        <v>492</v>
      </c>
    </row>
    <row r="928" spans="1:13" s="104" customFormat="1" ht="12.75">
      <c r="A928" s="100"/>
      <c r="B928" s="480">
        <f>SUM(B918:B927)</f>
        <v>17000</v>
      </c>
      <c r="C928" s="100"/>
      <c r="D928" s="100"/>
      <c r="E928" s="105" t="s">
        <v>41</v>
      </c>
      <c r="F928" s="102"/>
      <c r="G928" s="102"/>
      <c r="H928" s="103">
        <v>0</v>
      </c>
      <c r="I928" s="143">
        <f t="shared" si="56"/>
        <v>34.552845528455286</v>
      </c>
      <c r="M928" s="2">
        <v>492</v>
      </c>
    </row>
    <row r="929" spans="2:13" ht="12.75">
      <c r="B929" s="9"/>
      <c r="H929" s="6">
        <f>H928-B929</f>
        <v>0</v>
      </c>
      <c r="I929" s="112">
        <f t="shared" si="56"/>
        <v>0</v>
      </c>
      <c r="M929" s="2">
        <v>492</v>
      </c>
    </row>
    <row r="930" spans="2:13" ht="12.75">
      <c r="B930" s="9"/>
      <c r="H930" s="6">
        <f>H929-B930</f>
        <v>0</v>
      </c>
      <c r="I930" s="112">
        <f t="shared" si="56"/>
        <v>0</v>
      </c>
      <c r="M930" s="2">
        <v>492</v>
      </c>
    </row>
    <row r="931" spans="2:13" ht="12.75">
      <c r="B931" s="482">
        <v>6000</v>
      </c>
      <c r="C931" s="81" t="s">
        <v>44</v>
      </c>
      <c r="D931" s="81" t="s">
        <v>12</v>
      </c>
      <c r="E931" s="81" t="s">
        <v>190</v>
      </c>
      <c r="F931" s="99" t="s">
        <v>219</v>
      </c>
      <c r="G931" s="99" t="s">
        <v>188</v>
      </c>
      <c r="H931" s="6">
        <f>H930-B931</f>
        <v>-6000</v>
      </c>
      <c r="I931" s="112">
        <f t="shared" si="56"/>
        <v>12.195121951219512</v>
      </c>
      <c r="K931" s="85" t="s">
        <v>29</v>
      </c>
      <c r="L931">
        <v>13</v>
      </c>
      <c r="M931" s="2">
        <v>492</v>
      </c>
    </row>
    <row r="932" spans="2:13" ht="12.75">
      <c r="B932" s="482">
        <v>6000</v>
      </c>
      <c r="C932" s="81" t="s">
        <v>44</v>
      </c>
      <c r="D932" s="81" t="s">
        <v>12</v>
      </c>
      <c r="E932" s="81" t="s">
        <v>190</v>
      </c>
      <c r="F932" s="99" t="s">
        <v>219</v>
      </c>
      <c r="G932" s="99" t="s">
        <v>203</v>
      </c>
      <c r="H932" s="6">
        <f>H931-B932</f>
        <v>-12000</v>
      </c>
      <c r="I932" s="112">
        <f t="shared" si="56"/>
        <v>12.195121951219512</v>
      </c>
      <c r="K932" s="85" t="s">
        <v>29</v>
      </c>
      <c r="L932">
        <v>13</v>
      </c>
      <c r="M932" s="2">
        <v>492</v>
      </c>
    </row>
    <row r="933" spans="2:13" ht="12.75">
      <c r="B933" s="482">
        <v>6000</v>
      </c>
      <c r="C933" s="81" t="s">
        <v>44</v>
      </c>
      <c r="D933" s="81" t="s">
        <v>12</v>
      </c>
      <c r="E933" s="81" t="s">
        <v>190</v>
      </c>
      <c r="F933" s="99" t="s">
        <v>219</v>
      </c>
      <c r="G933" s="99" t="s">
        <v>205</v>
      </c>
      <c r="H933" s="6">
        <f>H932-B933</f>
        <v>-18000</v>
      </c>
      <c r="I933" s="112">
        <f t="shared" si="56"/>
        <v>12.195121951219512</v>
      </c>
      <c r="K933" s="85" t="s">
        <v>29</v>
      </c>
      <c r="L933">
        <v>13</v>
      </c>
      <c r="M933" s="2">
        <v>492</v>
      </c>
    </row>
    <row r="934" spans="1:13" s="104" customFormat="1" ht="12.75">
      <c r="A934" s="100"/>
      <c r="B934" s="480">
        <f>SUM(B931:B933)</f>
        <v>18000</v>
      </c>
      <c r="C934" s="100" t="s">
        <v>44</v>
      </c>
      <c r="D934" s="100"/>
      <c r="E934" s="105"/>
      <c r="F934" s="102"/>
      <c r="G934" s="102"/>
      <c r="H934" s="103">
        <v>0</v>
      </c>
      <c r="I934" s="143">
        <f t="shared" si="56"/>
        <v>36.58536585365854</v>
      </c>
      <c r="M934" s="2">
        <v>492</v>
      </c>
    </row>
    <row r="935" spans="2:13" ht="12.75">
      <c r="B935" s="9"/>
      <c r="H935" s="6">
        <f aca="true" t="shared" si="57" ref="H935:H940">H934-B935</f>
        <v>0</v>
      </c>
      <c r="I935" s="112">
        <f t="shared" si="56"/>
        <v>0</v>
      </c>
      <c r="M935" s="2">
        <v>492</v>
      </c>
    </row>
    <row r="936" spans="2:13" ht="12.75">
      <c r="B936" s="9"/>
      <c r="H936" s="6">
        <f t="shared" si="57"/>
        <v>0</v>
      </c>
      <c r="I936" s="112">
        <f t="shared" si="56"/>
        <v>0</v>
      </c>
      <c r="M936" s="2">
        <v>492</v>
      </c>
    </row>
    <row r="937" spans="2:13" ht="12.75">
      <c r="B937" s="9">
        <v>2000</v>
      </c>
      <c r="C937" s="81" t="s">
        <v>46</v>
      </c>
      <c r="D937" s="81" t="s">
        <v>12</v>
      </c>
      <c r="E937" s="81" t="s">
        <v>190</v>
      </c>
      <c r="F937" s="99" t="s">
        <v>210</v>
      </c>
      <c r="G937" s="99" t="s">
        <v>188</v>
      </c>
      <c r="H937" s="6">
        <f t="shared" si="57"/>
        <v>-2000</v>
      </c>
      <c r="I937" s="112">
        <f t="shared" si="56"/>
        <v>4.065040650406504</v>
      </c>
      <c r="K937" s="85" t="s">
        <v>29</v>
      </c>
      <c r="L937">
        <v>13</v>
      </c>
      <c r="M937" s="2">
        <v>492</v>
      </c>
    </row>
    <row r="938" spans="2:13" ht="12.75">
      <c r="B938" s="9">
        <v>2000</v>
      </c>
      <c r="C938" s="81" t="s">
        <v>46</v>
      </c>
      <c r="D938" s="81" t="s">
        <v>12</v>
      </c>
      <c r="E938" s="81" t="s">
        <v>190</v>
      </c>
      <c r="F938" s="99" t="s">
        <v>210</v>
      </c>
      <c r="G938" s="99" t="s">
        <v>203</v>
      </c>
      <c r="H938" s="6">
        <f t="shared" si="57"/>
        <v>-4000</v>
      </c>
      <c r="I938" s="112">
        <f t="shared" si="56"/>
        <v>4.065040650406504</v>
      </c>
      <c r="K938" s="85" t="s">
        <v>29</v>
      </c>
      <c r="L938">
        <v>13</v>
      </c>
      <c r="M938" s="2">
        <v>492</v>
      </c>
    </row>
    <row r="939" spans="2:13" ht="12.75">
      <c r="B939" s="9">
        <v>2000</v>
      </c>
      <c r="C939" s="81" t="s">
        <v>46</v>
      </c>
      <c r="D939" s="81" t="s">
        <v>12</v>
      </c>
      <c r="E939" s="81" t="s">
        <v>190</v>
      </c>
      <c r="F939" s="99" t="s">
        <v>210</v>
      </c>
      <c r="G939" s="99" t="s">
        <v>205</v>
      </c>
      <c r="H939" s="6">
        <f t="shared" si="57"/>
        <v>-6000</v>
      </c>
      <c r="I939" s="112">
        <f t="shared" si="56"/>
        <v>4.065040650406504</v>
      </c>
      <c r="K939" s="85" t="s">
        <v>29</v>
      </c>
      <c r="L939">
        <v>13</v>
      </c>
      <c r="M939" s="2">
        <v>492</v>
      </c>
    </row>
    <row r="940" spans="2:13" ht="12.75">
      <c r="B940" s="9">
        <v>2000</v>
      </c>
      <c r="C940" s="81" t="s">
        <v>46</v>
      </c>
      <c r="D940" s="81" t="s">
        <v>12</v>
      </c>
      <c r="E940" s="81" t="s">
        <v>190</v>
      </c>
      <c r="F940" s="99" t="s">
        <v>210</v>
      </c>
      <c r="G940" s="99" t="s">
        <v>207</v>
      </c>
      <c r="H940" s="6">
        <f t="shared" si="57"/>
        <v>-8000</v>
      </c>
      <c r="I940" s="112">
        <f t="shared" si="56"/>
        <v>4.065040650406504</v>
      </c>
      <c r="K940" s="85" t="s">
        <v>29</v>
      </c>
      <c r="L940">
        <v>13</v>
      </c>
      <c r="M940" s="2">
        <v>492</v>
      </c>
    </row>
    <row r="941" spans="1:13" s="104" customFormat="1" ht="12.75">
      <c r="A941" s="100"/>
      <c r="B941" s="480">
        <f>SUM(B937:B940)</f>
        <v>8000</v>
      </c>
      <c r="C941" s="100" t="s">
        <v>46</v>
      </c>
      <c r="D941" s="100"/>
      <c r="E941" s="105"/>
      <c r="F941" s="102"/>
      <c r="G941" s="102"/>
      <c r="H941" s="103">
        <v>0</v>
      </c>
      <c r="I941" s="143">
        <f t="shared" si="56"/>
        <v>16.260162601626018</v>
      </c>
      <c r="M941" s="2">
        <v>492</v>
      </c>
    </row>
    <row r="942" spans="2:13" ht="12.75">
      <c r="B942" s="44"/>
      <c r="H942" s="6">
        <f>H941-B942</f>
        <v>0</v>
      </c>
      <c r="I942" s="112">
        <f t="shared" si="56"/>
        <v>0</v>
      </c>
      <c r="M942" s="2">
        <v>492</v>
      </c>
    </row>
    <row r="943" spans="2:13" ht="12.75">
      <c r="B943" s="44"/>
      <c r="H943" s="6">
        <f>H942-B943</f>
        <v>0</v>
      </c>
      <c r="I943" s="112">
        <f t="shared" si="56"/>
        <v>0</v>
      </c>
      <c r="M943" s="2">
        <v>492</v>
      </c>
    </row>
    <row r="944" spans="2:13" ht="12.75">
      <c r="B944" s="484">
        <v>1200</v>
      </c>
      <c r="C944" s="37" t="s">
        <v>373</v>
      </c>
      <c r="D944" s="81" t="s">
        <v>12</v>
      </c>
      <c r="E944" s="81" t="s">
        <v>47</v>
      </c>
      <c r="F944" s="99" t="s">
        <v>210</v>
      </c>
      <c r="G944" s="99" t="s">
        <v>205</v>
      </c>
      <c r="H944" s="6">
        <f>H943-B944</f>
        <v>-1200</v>
      </c>
      <c r="I944" s="112">
        <f t="shared" si="56"/>
        <v>2.4390243902439024</v>
      </c>
      <c r="K944" s="85" t="s">
        <v>29</v>
      </c>
      <c r="L944">
        <v>13</v>
      </c>
      <c r="M944" s="2">
        <v>492</v>
      </c>
    </row>
    <row r="945" spans="1:13" s="104" customFormat="1" ht="12.75">
      <c r="A945" s="100"/>
      <c r="B945" s="485">
        <f>SUM(B944)</f>
        <v>1200</v>
      </c>
      <c r="C945" s="100"/>
      <c r="D945" s="100"/>
      <c r="E945" s="105" t="s">
        <v>47</v>
      </c>
      <c r="F945" s="102"/>
      <c r="G945" s="102"/>
      <c r="H945" s="103">
        <v>0</v>
      </c>
      <c r="I945" s="143">
        <f t="shared" si="56"/>
        <v>2.4390243902439024</v>
      </c>
      <c r="M945" s="2">
        <v>492</v>
      </c>
    </row>
    <row r="946" spans="2:13" ht="12.75">
      <c r="B946" s="484"/>
      <c r="H946" s="6">
        <f>H945-B946</f>
        <v>0</v>
      </c>
      <c r="I946" s="112">
        <f t="shared" si="56"/>
        <v>0</v>
      </c>
      <c r="M946" s="2">
        <v>492</v>
      </c>
    </row>
    <row r="947" spans="2:13" ht="12.75">
      <c r="B947" s="484"/>
      <c r="H947" s="6">
        <f>H946-B947</f>
        <v>0</v>
      </c>
      <c r="I947" s="112">
        <f t="shared" si="56"/>
        <v>0</v>
      </c>
      <c r="M947" s="2">
        <v>492</v>
      </c>
    </row>
    <row r="948" spans="2:13" ht="12.75">
      <c r="B948" s="484">
        <v>5000</v>
      </c>
      <c r="C948" s="81" t="s">
        <v>195</v>
      </c>
      <c r="D948" s="81" t="s">
        <v>12</v>
      </c>
      <c r="E948" s="81" t="s">
        <v>196</v>
      </c>
      <c r="F948" s="99" t="s">
        <v>221</v>
      </c>
      <c r="G948" s="99" t="s">
        <v>205</v>
      </c>
      <c r="H948" s="6">
        <f>H947-B948</f>
        <v>-5000</v>
      </c>
      <c r="I948" s="112">
        <f t="shared" si="56"/>
        <v>10.16260162601626</v>
      </c>
      <c r="K948" s="85" t="s">
        <v>29</v>
      </c>
      <c r="L948">
        <v>13</v>
      </c>
      <c r="M948" s="2">
        <v>492</v>
      </c>
    </row>
    <row r="949" spans="2:13" ht="12.75">
      <c r="B949" s="484">
        <v>5000</v>
      </c>
      <c r="C949" s="81" t="s">
        <v>195</v>
      </c>
      <c r="D949" s="81" t="s">
        <v>12</v>
      </c>
      <c r="E949" s="81" t="s">
        <v>196</v>
      </c>
      <c r="F949" s="99" t="s">
        <v>222</v>
      </c>
      <c r="G949" s="99" t="s">
        <v>205</v>
      </c>
      <c r="H949" s="6">
        <f>H948-B949</f>
        <v>-10000</v>
      </c>
      <c r="I949" s="112">
        <f t="shared" si="56"/>
        <v>10.16260162601626</v>
      </c>
      <c r="K949" s="85" t="s">
        <v>29</v>
      </c>
      <c r="L949">
        <v>13</v>
      </c>
      <c r="M949" s="2">
        <v>492</v>
      </c>
    </row>
    <row r="950" spans="2:13" ht="12.75">
      <c r="B950" s="484">
        <v>5000</v>
      </c>
      <c r="C950" s="81" t="s">
        <v>195</v>
      </c>
      <c r="D950" s="81" t="s">
        <v>12</v>
      </c>
      <c r="E950" s="81" t="s">
        <v>196</v>
      </c>
      <c r="F950" s="99" t="s">
        <v>223</v>
      </c>
      <c r="G950" s="99" t="s">
        <v>205</v>
      </c>
      <c r="H950" s="6">
        <f>H949-B950</f>
        <v>-15000</v>
      </c>
      <c r="I950" s="112">
        <f t="shared" si="56"/>
        <v>10.16260162601626</v>
      </c>
      <c r="K950" s="85" t="s">
        <v>29</v>
      </c>
      <c r="L950">
        <v>13</v>
      </c>
      <c r="M950" s="2">
        <v>492</v>
      </c>
    </row>
    <row r="951" spans="1:13" s="104" customFormat="1" ht="12.75">
      <c r="A951" s="100"/>
      <c r="B951" s="485">
        <f>SUM(B948:B950)</f>
        <v>15000</v>
      </c>
      <c r="C951" s="100"/>
      <c r="D951" s="100"/>
      <c r="E951" s="105" t="s">
        <v>196</v>
      </c>
      <c r="F951" s="102"/>
      <c r="G951" s="102"/>
      <c r="H951" s="103">
        <v>0</v>
      </c>
      <c r="I951" s="143">
        <f t="shared" si="56"/>
        <v>30.48780487804878</v>
      </c>
      <c r="M951" s="2">
        <v>492</v>
      </c>
    </row>
    <row r="952" spans="2:13" ht="12.75">
      <c r="B952" s="44"/>
      <c r="H952" s="6">
        <f>H951-B952</f>
        <v>0</v>
      </c>
      <c r="I952" s="112">
        <f t="shared" si="56"/>
        <v>0</v>
      </c>
      <c r="M952" s="2">
        <v>492</v>
      </c>
    </row>
    <row r="953" spans="4:13" ht="12.75">
      <c r="D953" s="19"/>
      <c r="H953" s="6">
        <f>H952-B953</f>
        <v>0</v>
      </c>
      <c r="I953" s="112">
        <f t="shared" si="56"/>
        <v>0</v>
      </c>
      <c r="M953" s="2">
        <v>492</v>
      </c>
    </row>
    <row r="954" spans="4:13" ht="12.75">
      <c r="D954" s="19"/>
      <c r="H954" s="6">
        <f>H953-B954</f>
        <v>0</v>
      </c>
      <c r="I954" s="112">
        <f t="shared" si="56"/>
        <v>0</v>
      </c>
      <c r="M954" s="2">
        <v>492</v>
      </c>
    </row>
    <row r="955" spans="4:13" ht="12.75">
      <c r="D955" s="19"/>
      <c r="H955" s="6">
        <f>H954-B955</f>
        <v>0</v>
      </c>
      <c r="I955" s="112">
        <f aca="true" t="shared" si="58" ref="I955:I984">+B955/M955</f>
        <v>0</v>
      </c>
      <c r="M955" s="2">
        <v>492</v>
      </c>
    </row>
    <row r="956" spans="1:13" s="92" customFormat="1" ht="12.75">
      <c r="A956" s="87"/>
      <c r="B956" s="477">
        <f>+B965+B978+B988+B995+B1003+B1010</f>
        <v>82700</v>
      </c>
      <c r="C956" s="87" t="s">
        <v>242</v>
      </c>
      <c r="D956" s="87" t="s">
        <v>224</v>
      </c>
      <c r="E956" s="87" t="s">
        <v>148</v>
      </c>
      <c r="F956" s="108" t="s">
        <v>225</v>
      </c>
      <c r="G956" s="89" t="s">
        <v>226</v>
      </c>
      <c r="H956" s="88"/>
      <c r="I956" s="119">
        <f t="shared" si="58"/>
        <v>168.08943089430895</v>
      </c>
      <c r="M956" s="2">
        <v>492</v>
      </c>
    </row>
    <row r="957" spans="2:13" ht="12.75">
      <c r="B957" s="9"/>
      <c r="D957" s="19"/>
      <c r="H957" s="6">
        <f aca="true" t="shared" si="59" ref="H957:H964">H956-B957</f>
        <v>0</v>
      </c>
      <c r="I957" s="112">
        <f t="shared" si="58"/>
        <v>0</v>
      </c>
      <c r="M957" s="2">
        <v>492</v>
      </c>
    </row>
    <row r="958" spans="2:13" ht="12.75">
      <c r="B958" s="9">
        <v>2500</v>
      </c>
      <c r="C958" s="1" t="s">
        <v>28</v>
      </c>
      <c r="D958" s="1" t="s">
        <v>12</v>
      </c>
      <c r="E958" s="1" t="s">
        <v>70</v>
      </c>
      <c r="F958" s="30" t="s">
        <v>227</v>
      </c>
      <c r="G958" s="30" t="s">
        <v>158</v>
      </c>
      <c r="H958" s="6">
        <f t="shared" si="59"/>
        <v>-2500</v>
      </c>
      <c r="I958" s="112">
        <f t="shared" si="58"/>
        <v>5.08130081300813</v>
      </c>
      <c r="K958" t="s">
        <v>28</v>
      </c>
      <c r="L958">
        <v>14</v>
      </c>
      <c r="M958" s="2">
        <v>492</v>
      </c>
    </row>
    <row r="959" spans="2:13" ht="12.75">
      <c r="B959" s="9">
        <v>2500</v>
      </c>
      <c r="C959" s="1" t="s">
        <v>28</v>
      </c>
      <c r="D959" s="1" t="s">
        <v>12</v>
      </c>
      <c r="E959" s="1" t="s">
        <v>70</v>
      </c>
      <c r="F959" s="30" t="s">
        <v>228</v>
      </c>
      <c r="G959" s="30" t="s">
        <v>188</v>
      </c>
      <c r="H959" s="6">
        <f t="shared" si="59"/>
        <v>-5000</v>
      </c>
      <c r="I959" s="112">
        <f t="shared" si="58"/>
        <v>5.08130081300813</v>
      </c>
      <c r="K959" t="s">
        <v>28</v>
      </c>
      <c r="L959">
        <v>14</v>
      </c>
      <c r="M959" s="2">
        <v>492</v>
      </c>
    </row>
    <row r="960" spans="2:13" ht="12.75">
      <c r="B960" s="9">
        <v>2500</v>
      </c>
      <c r="C960" s="1" t="s">
        <v>28</v>
      </c>
      <c r="D960" s="1" t="s">
        <v>12</v>
      </c>
      <c r="E960" s="1" t="s">
        <v>70</v>
      </c>
      <c r="F960" s="30" t="s">
        <v>229</v>
      </c>
      <c r="G960" s="30" t="s">
        <v>203</v>
      </c>
      <c r="H960" s="6">
        <f t="shared" si="59"/>
        <v>-7500</v>
      </c>
      <c r="I960" s="112">
        <f t="shared" si="58"/>
        <v>5.08130081300813</v>
      </c>
      <c r="K960" t="s">
        <v>28</v>
      </c>
      <c r="L960">
        <v>14</v>
      </c>
      <c r="M960" s="2">
        <v>492</v>
      </c>
    </row>
    <row r="961" spans="2:13" ht="12.75">
      <c r="B961" s="9">
        <v>2500</v>
      </c>
      <c r="C961" s="1" t="s">
        <v>28</v>
      </c>
      <c r="D961" s="1" t="s">
        <v>12</v>
      </c>
      <c r="E961" s="1" t="s">
        <v>230</v>
      </c>
      <c r="F961" s="49" t="s">
        <v>231</v>
      </c>
      <c r="G961" s="30" t="s">
        <v>203</v>
      </c>
      <c r="H961" s="6">
        <f t="shared" si="59"/>
        <v>-10000</v>
      </c>
      <c r="I961" s="112">
        <f t="shared" si="58"/>
        <v>5.08130081300813</v>
      </c>
      <c r="K961" t="s">
        <v>28</v>
      </c>
      <c r="L961">
        <v>14</v>
      </c>
      <c r="M961" s="2">
        <v>492</v>
      </c>
    </row>
    <row r="962" spans="2:13" ht="12.75">
      <c r="B962" s="9">
        <v>2000</v>
      </c>
      <c r="C962" s="1" t="s">
        <v>28</v>
      </c>
      <c r="D962" s="1" t="s">
        <v>12</v>
      </c>
      <c r="E962" s="1" t="s">
        <v>77</v>
      </c>
      <c r="F962" s="72" t="s">
        <v>232</v>
      </c>
      <c r="G962" s="30" t="s">
        <v>205</v>
      </c>
      <c r="H962" s="6">
        <f t="shared" si="59"/>
        <v>-12000</v>
      </c>
      <c r="I962" s="112">
        <f t="shared" si="58"/>
        <v>4.065040650406504</v>
      </c>
      <c r="K962" t="s">
        <v>28</v>
      </c>
      <c r="L962">
        <v>14</v>
      </c>
      <c r="M962" s="2">
        <v>492</v>
      </c>
    </row>
    <row r="963" spans="2:13" ht="12.75">
      <c r="B963" s="9">
        <v>2500</v>
      </c>
      <c r="C963" s="1" t="s">
        <v>28</v>
      </c>
      <c r="D963" s="1" t="s">
        <v>12</v>
      </c>
      <c r="E963" s="1" t="s">
        <v>70</v>
      </c>
      <c r="F963" s="30" t="s">
        <v>233</v>
      </c>
      <c r="G963" s="30" t="s">
        <v>205</v>
      </c>
      <c r="H963" s="6">
        <f t="shared" si="59"/>
        <v>-14500</v>
      </c>
      <c r="I963" s="112">
        <f t="shared" si="58"/>
        <v>5.08130081300813</v>
      </c>
      <c r="K963" t="s">
        <v>28</v>
      </c>
      <c r="L963">
        <v>14</v>
      </c>
      <c r="M963" s="2">
        <v>492</v>
      </c>
    </row>
    <row r="964" spans="2:13" ht="12.75">
      <c r="B964" s="9">
        <v>2500</v>
      </c>
      <c r="C964" s="1" t="s">
        <v>28</v>
      </c>
      <c r="D964" s="1" t="s">
        <v>12</v>
      </c>
      <c r="E964" s="1" t="s">
        <v>70</v>
      </c>
      <c r="F964" s="30" t="s">
        <v>234</v>
      </c>
      <c r="G964" s="30" t="s">
        <v>207</v>
      </c>
      <c r="H964" s="6">
        <f t="shared" si="59"/>
        <v>-17000</v>
      </c>
      <c r="I964" s="112">
        <f t="shared" si="58"/>
        <v>5.08130081300813</v>
      </c>
      <c r="K964" t="s">
        <v>28</v>
      </c>
      <c r="L964">
        <v>14</v>
      </c>
      <c r="M964" s="2">
        <v>492</v>
      </c>
    </row>
    <row r="965" spans="1:13" s="97" customFormat="1" ht="12.75">
      <c r="A965" s="18"/>
      <c r="B965" s="471">
        <f>SUM(B958:B964)</f>
        <v>17000</v>
      </c>
      <c r="C965" s="18" t="s">
        <v>28</v>
      </c>
      <c r="D965" s="18"/>
      <c r="E965" s="18"/>
      <c r="F965" s="24"/>
      <c r="G965" s="24"/>
      <c r="H965" s="90">
        <v>0</v>
      </c>
      <c r="I965" s="118">
        <f t="shared" si="58"/>
        <v>34.552845528455286</v>
      </c>
      <c r="M965" s="2">
        <v>492</v>
      </c>
    </row>
    <row r="966" spans="2:13" ht="12.75">
      <c r="B966" s="9"/>
      <c r="D966" s="19"/>
      <c r="H966" s="6">
        <f>H965-B966</f>
        <v>0</v>
      </c>
      <c r="I966" s="112">
        <f t="shared" si="58"/>
        <v>0</v>
      </c>
      <c r="M966" s="2">
        <v>492</v>
      </c>
    </row>
    <row r="967" spans="2:13" ht="12.75">
      <c r="B967" s="9"/>
      <c r="D967" s="19"/>
      <c r="H967" s="6">
        <f>H966-B967</f>
        <v>0</v>
      </c>
      <c r="I967" s="112">
        <f t="shared" si="58"/>
        <v>0</v>
      </c>
      <c r="M967" s="2">
        <v>492</v>
      </c>
    </row>
    <row r="968" spans="2:13" ht="12.75">
      <c r="B968" s="9">
        <v>3000</v>
      </c>
      <c r="C968" s="81" t="s">
        <v>891</v>
      </c>
      <c r="D968" s="81" t="s">
        <v>12</v>
      </c>
      <c r="E968" s="81" t="s">
        <v>190</v>
      </c>
      <c r="F968" s="99" t="s">
        <v>235</v>
      </c>
      <c r="G968" s="99" t="s">
        <v>188</v>
      </c>
      <c r="H968" s="6">
        <f aca="true" t="shared" si="60" ref="H968:H977">H967-B968</f>
        <v>-3000</v>
      </c>
      <c r="I968" s="112">
        <f aca="true" t="shared" si="61" ref="I968:I977">+B968/M968</f>
        <v>6.097560975609756</v>
      </c>
      <c r="K968" s="85" t="s">
        <v>70</v>
      </c>
      <c r="L968">
        <v>14</v>
      </c>
      <c r="M968" s="2">
        <v>492</v>
      </c>
    </row>
    <row r="969" spans="2:13" ht="12.75">
      <c r="B969" s="9">
        <v>2000</v>
      </c>
      <c r="C969" s="81" t="s">
        <v>1075</v>
      </c>
      <c r="D969" s="81" t="s">
        <v>12</v>
      </c>
      <c r="E969" s="81" t="s">
        <v>190</v>
      </c>
      <c r="F969" s="99" t="s">
        <v>236</v>
      </c>
      <c r="G969" s="99" t="s">
        <v>203</v>
      </c>
      <c r="H969" s="6">
        <f t="shared" si="60"/>
        <v>-5000</v>
      </c>
      <c r="I969" s="112">
        <f t="shared" si="61"/>
        <v>4.065040650406504</v>
      </c>
      <c r="K969" s="85" t="s">
        <v>70</v>
      </c>
      <c r="L969">
        <v>14</v>
      </c>
      <c r="M969" s="2">
        <v>492</v>
      </c>
    </row>
    <row r="970" spans="2:13" ht="12.75">
      <c r="B970" s="9">
        <v>2000</v>
      </c>
      <c r="C970" s="81" t="s">
        <v>892</v>
      </c>
      <c r="D970" s="81" t="s">
        <v>12</v>
      </c>
      <c r="E970" s="81" t="s">
        <v>190</v>
      </c>
      <c r="F970" s="99" t="s">
        <v>236</v>
      </c>
      <c r="G970" s="99" t="s">
        <v>203</v>
      </c>
      <c r="H970" s="6">
        <f t="shared" si="60"/>
        <v>-7000</v>
      </c>
      <c r="I970" s="112">
        <f t="shared" si="61"/>
        <v>4.065040650406504</v>
      </c>
      <c r="K970" s="85" t="s">
        <v>70</v>
      </c>
      <c r="L970">
        <v>14</v>
      </c>
      <c r="M970" s="2">
        <v>492</v>
      </c>
    </row>
    <row r="971" spans="2:13" ht="12.75">
      <c r="B971" s="9">
        <v>1500</v>
      </c>
      <c r="C971" s="81" t="s">
        <v>1074</v>
      </c>
      <c r="D971" s="81" t="s">
        <v>12</v>
      </c>
      <c r="E971" s="81" t="s">
        <v>190</v>
      </c>
      <c r="F971" s="99" t="s">
        <v>236</v>
      </c>
      <c r="G971" s="99" t="s">
        <v>205</v>
      </c>
      <c r="H971" s="6">
        <f t="shared" si="60"/>
        <v>-8500</v>
      </c>
      <c r="I971" s="112">
        <f t="shared" si="61"/>
        <v>3.048780487804878</v>
      </c>
      <c r="K971" s="85" t="s">
        <v>70</v>
      </c>
      <c r="L971">
        <v>14</v>
      </c>
      <c r="M971" s="2">
        <v>492</v>
      </c>
    </row>
    <row r="972" spans="2:13" ht="12.75">
      <c r="B972" s="9">
        <v>1500</v>
      </c>
      <c r="C972" s="81" t="s">
        <v>237</v>
      </c>
      <c r="D972" s="81" t="s">
        <v>12</v>
      </c>
      <c r="E972" s="81" t="s">
        <v>190</v>
      </c>
      <c r="F972" s="99" t="s">
        <v>236</v>
      </c>
      <c r="G972" s="99" t="s">
        <v>205</v>
      </c>
      <c r="H972" s="6">
        <f t="shared" si="60"/>
        <v>-10000</v>
      </c>
      <c r="I972" s="112">
        <f t="shared" si="61"/>
        <v>3.048780487804878</v>
      </c>
      <c r="K972" s="85" t="s">
        <v>70</v>
      </c>
      <c r="L972">
        <v>14</v>
      </c>
      <c r="M972" s="2">
        <v>492</v>
      </c>
    </row>
    <row r="973" spans="2:13" ht="12.75">
      <c r="B973" s="9">
        <v>2000</v>
      </c>
      <c r="C973" s="37" t="s">
        <v>893</v>
      </c>
      <c r="D973" s="81" t="s">
        <v>12</v>
      </c>
      <c r="E973" s="81" t="s">
        <v>190</v>
      </c>
      <c r="F973" s="99" t="s">
        <v>236</v>
      </c>
      <c r="G973" s="99" t="s">
        <v>205</v>
      </c>
      <c r="H973" s="6">
        <f t="shared" si="60"/>
        <v>-12000</v>
      </c>
      <c r="I973" s="112">
        <f t="shared" si="61"/>
        <v>4.065040650406504</v>
      </c>
      <c r="K973" s="85" t="s">
        <v>70</v>
      </c>
      <c r="L973">
        <v>14</v>
      </c>
      <c r="M973" s="2">
        <v>492</v>
      </c>
    </row>
    <row r="974" spans="2:13" ht="12.75">
      <c r="B974" s="9">
        <v>2000</v>
      </c>
      <c r="C974" s="37" t="s">
        <v>238</v>
      </c>
      <c r="D974" s="81" t="s">
        <v>12</v>
      </c>
      <c r="E974" s="81" t="s">
        <v>190</v>
      </c>
      <c r="F974" s="99" t="s">
        <v>236</v>
      </c>
      <c r="G974" s="99" t="s">
        <v>205</v>
      </c>
      <c r="H974" s="6">
        <f t="shared" si="60"/>
        <v>-14000</v>
      </c>
      <c r="I974" s="112">
        <f t="shared" si="61"/>
        <v>4.065040650406504</v>
      </c>
      <c r="K974" s="85" t="s">
        <v>70</v>
      </c>
      <c r="L974">
        <v>14</v>
      </c>
      <c r="M974" s="2">
        <v>492</v>
      </c>
    </row>
    <row r="975" spans="2:13" ht="12.75">
      <c r="B975" s="9">
        <v>3000</v>
      </c>
      <c r="C975" s="81" t="s">
        <v>239</v>
      </c>
      <c r="D975" s="81" t="s">
        <v>12</v>
      </c>
      <c r="E975" s="81" t="s">
        <v>190</v>
      </c>
      <c r="F975" s="99" t="s">
        <v>236</v>
      </c>
      <c r="G975" s="99" t="s">
        <v>207</v>
      </c>
      <c r="H975" s="6">
        <f t="shared" si="60"/>
        <v>-17000</v>
      </c>
      <c r="I975" s="112">
        <f t="shared" si="61"/>
        <v>6.097560975609756</v>
      </c>
      <c r="K975" s="85" t="s">
        <v>70</v>
      </c>
      <c r="L975">
        <v>14</v>
      </c>
      <c r="M975" s="2">
        <v>492</v>
      </c>
    </row>
    <row r="976" spans="1:13" ht="12.75">
      <c r="A976" s="19"/>
      <c r="B976" s="9">
        <v>3000</v>
      </c>
      <c r="C976" s="81" t="s">
        <v>1072</v>
      </c>
      <c r="D976" s="81" t="s">
        <v>12</v>
      </c>
      <c r="E976" s="81" t="s">
        <v>190</v>
      </c>
      <c r="F976" s="99" t="s">
        <v>236</v>
      </c>
      <c r="G976" s="99" t="s">
        <v>207</v>
      </c>
      <c r="H976" s="6">
        <f t="shared" si="60"/>
        <v>-20000</v>
      </c>
      <c r="I976" s="112">
        <f t="shared" si="61"/>
        <v>6.097560975609756</v>
      </c>
      <c r="K976" s="85" t="s">
        <v>70</v>
      </c>
      <c r="L976">
        <v>14</v>
      </c>
      <c r="M976" s="2">
        <v>492</v>
      </c>
    </row>
    <row r="977" spans="2:13" ht="12.75">
      <c r="B977" s="9">
        <v>3000</v>
      </c>
      <c r="C977" s="81" t="s">
        <v>1073</v>
      </c>
      <c r="D977" s="81" t="s">
        <v>12</v>
      </c>
      <c r="E977" s="81" t="s">
        <v>190</v>
      </c>
      <c r="F977" s="99" t="s">
        <v>240</v>
      </c>
      <c r="G977" s="99" t="s">
        <v>213</v>
      </c>
      <c r="H977" s="6">
        <f t="shared" si="60"/>
        <v>-23000</v>
      </c>
      <c r="I977" s="112">
        <f t="shared" si="61"/>
        <v>6.097560975609756</v>
      </c>
      <c r="K977" s="85" t="s">
        <v>70</v>
      </c>
      <c r="L977">
        <v>14</v>
      </c>
      <c r="M977" s="2">
        <v>492</v>
      </c>
    </row>
    <row r="978" spans="1:13" s="97" customFormat="1" ht="12.75">
      <c r="A978" s="18"/>
      <c r="B978" s="471">
        <f>SUM(B968:B977)</f>
        <v>23000</v>
      </c>
      <c r="C978" s="107" t="s">
        <v>876</v>
      </c>
      <c r="D978" s="18"/>
      <c r="E978" s="18"/>
      <c r="F978" s="24"/>
      <c r="G978" s="24"/>
      <c r="H978" s="90">
        <v>0</v>
      </c>
      <c r="I978" s="118">
        <f t="shared" si="58"/>
        <v>46.7479674796748</v>
      </c>
      <c r="M978" s="2">
        <v>492</v>
      </c>
    </row>
    <row r="979" spans="2:13" ht="12.75">
      <c r="B979" s="9"/>
      <c r="H979" s="6">
        <f aca="true" t="shared" si="62" ref="H979:H987">H978-B979</f>
        <v>0</v>
      </c>
      <c r="I979" s="112">
        <f t="shared" si="58"/>
        <v>0</v>
      </c>
      <c r="M979" s="2">
        <v>492</v>
      </c>
    </row>
    <row r="980" spans="2:13" ht="12.75">
      <c r="B980" s="9"/>
      <c r="H980" s="6">
        <f t="shared" si="62"/>
        <v>0</v>
      </c>
      <c r="I980" s="112">
        <f t="shared" si="58"/>
        <v>0</v>
      </c>
      <c r="M980" s="2">
        <v>492</v>
      </c>
    </row>
    <row r="981" spans="2:13" ht="12.75">
      <c r="B981" s="9">
        <v>1400</v>
      </c>
      <c r="C981" s="81" t="s">
        <v>40</v>
      </c>
      <c r="D981" s="81" t="s">
        <v>12</v>
      </c>
      <c r="E981" s="81" t="s">
        <v>41</v>
      </c>
      <c r="F981" s="99" t="s">
        <v>236</v>
      </c>
      <c r="G981" s="99" t="s">
        <v>156</v>
      </c>
      <c r="H981" s="6">
        <f t="shared" si="62"/>
        <v>-1400</v>
      </c>
      <c r="I981" s="112">
        <f t="shared" si="58"/>
        <v>2.845528455284553</v>
      </c>
      <c r="K981" s="85" t="s">
        <v>70</v>
      </c>
      <c r="L981">
        <v>14</v>
      </c>
      <c r="M981" s="2">
        <v>492</v>
      </c>
    </row>
    <row r="982" spans="2:13" ht="12.75">
      <c r="B982" s="9">
        <v>1300</v>
      </c>
      <c r="C982" s="81" t="s">
        <v>40</v>
      </c>
      <c r="D982" s="81" t="s">
        <v>12</v>
      </c>
      <c r="E982" s="81" t="s">
        <v>41</v>
      </c>
      <c r="F982" s="99" t="s">
        <v>236</v>
      </c>
      <c r="G982" s="99" t="s">
        <v>158</v>
      </c>
      <c r="H982" s="6">
        <f t="shared" si="62"/>
        <v>-2700</v>
      </c>
      <c r="I982" s="112">
        <f t="shared" si="58"/>
        <v>2.6422764227642275</v>
      </c>
      <c r="K982" s="85" t="s">
        <v>70</v>
      </c>
      <c r="L982">
        <v>14</v>
      </c>
      <c r="M982" s="2">
        <v>492</v>
      </c>
    </row>
    <row r="983" spans="2:13" ht="12.75">
      <c r="B983" s="9">
        <v>1500</v>
      </c>
      <c r="C983" s="81" t="s">
        <v>40</v>
      </c>
      <c r="D983" s="81" t="s">
        <v>12</v>
      </c>
      <c r="E983" s="81" t="s">
        <v>41</v>
      </c>
      <c r="F983" s="99" t="s">
        <v>236</v>
      </c>
      <c r="G983" s="99" t="s">
        <v>188</v>
      </c>
      <c r="H983" s="6">
        <f t="shared" si="62"/>
        <v>-4200</v>
      </c>
      <c r="I983" s="112">
        <f t="shared" si="58"/>
        <v>3.048780487804878</v>
      </c>
      <c r="K983" s="85" t="s">
        <v>70</v>
      </c>
      <c r="L983">
        <v>14</v>
      </c>
      <c r="M983" s="2">
        <v>492</v>
      </c>
    </row>
    <row r="984" spans="2:13" ht="12.75">
      <c r="B984" s="9">
        <v>1000</v>
      </c>
      <c r="C984" s="81" t="s">
        <v>40</v>
      </c>
      <c r="D984" s="81" t="s">
        <v>12</v>
      </c>
      <c r="E984" s="81" t="s">
        <v>41</v>
      </c>
      <c r="F984" s="99" t="s">
        <v>236</v>
      </c>
      <c r="G984" s="99" t="s">
        <v>203</v>
      </c>
      <c r="H984" s="6">
        <f t="shared" si="62"/>
        <v>-5200</v>
      </c>
      <c r="I984" s="112">
        <f t="shared" si="58"/>
        <v>2.032520325203252</v>
      </c>
      <c r="K984" s="85" t="s">
        <v>70</v>
      </c>
      <c r="L984">
        <v>14</v>
      </c>
      <c r="M984" s="2">
        <v>492</v>
      </c>
    </row>
    <row r="985" spans="2:13" ht="12.75">
      <c r="B985" s="9">
        <v>1000</v>
      </c>
      <c r="C985" s="81" t="s">
        <v>40</v>
      </c>
      <c r="D985" s="81" t="s">
        <v>12</v>
      </c>
      <c r="E985" s="81" t="s">
        <v>41</v>
      </c>
      <c r="F985" s="99" t="s">
        <v>236</v>
      </c>
      <c r="G985" s="99" t="s">
        <v>205</v>
      </c>
      <c r="H985" s="6">
        <f t="shared" si="62"/>
        <v>-6200</v>
      </c>
      <c r="I985" s="112">
        <f aca="true" t="shared" si="63" ref="I985:I1016">+B985/M985</f>
        <v>2.032520325203252</v>
      </c>
      <c r="K985" s="85" t="s">
        <v>70</v>
      </c>
      <c r="L985">
        <v>14</v>
      </c>
      <c r="M985" s="2">
        <v>492</v>
      </c>
    </row>
    <row r="986" spans="2:13" ht="12.75">
      <c r="B986" s="9">
        <v>1000</v>
      </c>
      <c r="C986" s="81" t="s">
        <v>40</v>
      </c>
      <c r="D986" s="81" t="s">
        <v>12</v>
      </c>
      <c r="E986" s="81" t="s">
        <v>41</v>
      </c>
      <c r="F986" s="99" t="s">
        <v>236</v>
      </c>
      <c r="G986" s="99" t="s">
        <v>207</v>
      </c>
      <c r="H986" s="6">
        <f t="shared" si="62"/>
        <v>-7200</v>
      </c>
      <c r="I986" s="112">
        <f t="shared" si="63"/>
        <v>2.032520325203252</v>
      </c>
      <c r="K986" s="85" t="s">
        <v>70</v>
      </c>
      <c r="L986">
        <v>14</v>
      </c>
      <c r="M986" s="2">
        <v>492</v>
      </c>
    </row>
    <row r="987" spans="2:13" ht="12.75">
      <c r="B987" s="9">
        <v>1500</v>
      </c>
      <c r="C987" s="81" t="s">
        <v>40</v>
      </c>
      <c r="D987" s="81" t="s">
        <v>12</v>
      </c>
      <c r="E987" s="81" t="s">
        <v>41</v>
      </c>
      <c r="F987" s="99" t="s">
        <v>236</v>
      </c>
      <c r="G987" s="99" t="s">
        <v>213</v>
      </c>
      <c r="H987" s="6">
        <f t="shared" si="62"/>
        <v>-8700</v>
      </c>
      <c r="I987" s="112">
        <f t="shared" si="63"/>
        <v>3.048780487804878</v>
      </c>
      <c r="K987" s="85" t="s">
        <v>70</v>
      </c>
      <c r="L987">
        <v>14</v>
      </c>
      <c r="M987" s="2">
        <v>492</v>
      </c>
    </row>
    <row r="988" spans="1:13" s="97" customFormat="1" ht="12.75">
      <c r="A988" s="18"/>
      <c r="B988" s="471">
        <f>SUM(B981:B987)</f>
        <v>8700</v>
      </c>
      <c r="C988" s="18"/>
      <c r="D988" s="18"/>
      <c r="E988" s="107" t="s">
        <v>41</v>
      </c>
      <c r="F988" s="24"/>
      <c r="G988" s="24"/>
      <c r="H988" s="90">
        <v>0</v>
      </c>
      <c r="I988" s="118">
        <f t="shared" si="63"/>
        <v>17.682926829268293</v>
      </c>
      <c r="M988" s="2">
        <v>492</v>
      </c>
    </row>
    <row r="989" spans="2:13" ht="12.75">
      <c r="B989" s="9"/>
      <c r="H989" s="6">
        <f aca="true" t="shared" si="64" ref="H989:H994">H988-B989</f>
        <v>0</v>
      </c>
      <c r="I989" s="112">
        <f t="shared" si="63"/>
        <v>0</v>
      </c>
      <c r="M989" s="2">
        <v>492</v>
      </c>
    </row>
    <row r="990" spans="2:13" ht="12.75">
      <c r="B990" s="9"/>
      <c r="H990" s="6">
        <f t="shared" si="64"/>
        <v>0</v>
      </c>
      <c r="I990" s="112">
        <f t="shared" si="63"/>
        <v>0</v>
      </c>
      <c r="M990" s="2">
        <v>492</v>
      </c>
    </row>
    <row r="991" spans="2:13" ht="12.75">
      <c r="B991" s="9">
        <v>5000</v>
      </c>
      <c r="C991" s="81" t="s">
        <v>44</v>
      </c>
      <c r="D991" s="81" t="s">
        <v>12</v>
      </c>
      <c r="E991" s="81" t="s">
        <v>190</v>
      </c>
      <c r="F991" s="99" t="s">
        <v>241</v>
      </c>
      <c r="G991" s="99" t="s">
        <v>188</v>
      </c>
      <c r="H991" s="6">
        <f t="shared" si="64"/>
        <v>-5000</v>
      </c>
      <c r="I991" s="112">
        <f t="shared" si="63"/>
        <v>10.16260162601626</v>
      </c>
      <c r="K991" s="85" t="s">
        <v>70</v>
      </c>
      <c r="L991">
        <v>14</v>
      </c>
      <c r="M991" s="2">
        <v>492</v>
      </c>
    </row>
    <row r="992" spans="2:13" ht="12.75">
      <c r="B992" s="9">
        <v>5000</v>
      </c>
      <c r="C992" s="81" t="s">
        <v>44</v>
      </c>
      <c r="D992" s="81" t="s">
        <v>12</v>
      </c>
      <c r="E992" s="81" t="s">
        <v>190</v>
      </c>
      <c r="F992" s="99" t="s">
        <v>241</v>
      </c>
      <c r="G992" s="99" t="s">
        <v>203</v>
      </c>
      <c r="H992" s="6">
        <f t="shared" si="64"/>
        <v>-10000</v>
      </c>
      <c r="I992" s="112">
        <f t="shared" si="63"/>
        <v>10.16260162601626</v>
      </c>
      <c r="K992" s="85" t="s">
        <v>70</v>
      </c>
      <c r="L992">
        <v>14</v>
      </c>
      <c r="M992" s="2">
        <v>492</v>
      </c>
    </row>
    <row r="993" spans="2:13" ht="12.75">
      <c r="B993" s="9">
        <v>5000</v>
      </c>
      <c r="C993" s="81" t="s">
        <v>44</v>
      </c>
      <c r="D993" s="81" t="s">
        <v>12</v>
      </c>
      <c r="E993" s="81" t="s">
        <v>190</v>
      </c>
      <c r="F993" s="99" t="s">
        <v>241</v>
      </c>
      <c r="G993" s="99" t="s">
        <v>205</v>
      </c>
      <c r="H993" s="6">
        <f t="shared" si="64"/>
        <v>-15000</v>
      </c>
      <c r="I993" s="112">
        <f t="shared" si="63"/>
        <v>10.16260162601626</v>
      </c>
      <c r="K993" s="85" t="s">
        <v>70</v>
      </c>
      <c r="L993">
        <v>14</v>
      </c>
      <c r="M993" s="2">
        <v>492</v>
      </c>
    </row>
    <row r="994" spans="2:13" ht="12.75">
      <c r="B994" s="9">
        <v>5000</v>
      </c>
      <c r="C994" s="81" t="s">
        <v>44</v>
      </c>
      <c r="D994" s="81" t="s">
        <v>12</v>
      </c>
      <c r="E994" s="81" t="s">
        <v>190</v>
      </c>
      <c r="F994" s="99" t="s">
        <v>241</v>
      </c>
      <c r="G994" s="99" t="s">
        <v>207</v>
      </c>
      <c r="H994" s="6">
        <f t="shared" si="64"/>
        <v>-20000</v>
      </c>
      <c r="I994" s="112">
        <f t="shared" si="63"/>
        <v>10.16260162601626</v>
      </c>
      <c r="K994" s="85" t="s">
        <v>70</v>
      </c>
      <c r="L994">
        <v>14</v>
      </c>
      <c r="M994" s="2">
        <v>492</v>
      </c>
    </row>
    <row r="995" spans="1:13" s="97" customFormat="1" ht="12.75">
      <c r="A995" s="18"/>
      <c r="B995" s="471">
        <f>SUM(B991:B994)</f>
        <v>20000</v>
      </c>
      <c r="C995" s="107" t="s">
        <v>44</v>
      </c>
      <c r="D995" s="18"/>
      <c r="E995" s="18"/>
      <c r="F995" s="24"/>
      <c r="G995" s="24"/>
      <c r="H995" s="90">
        <v>0</v>
      </c>
      <c r="I995" s="118">
        <f t="shared" si="63"/>
        <v>40.65040650406504</v>
      </c>
      <c r="M995" s="2">
        <v>492</v>
      </c>
    </row>
    <row r="996" spans="2:13" ht="12.75">
      <c r="B996" s="9"/>
      <c r="H996" s="6">
        <f aca="true" t="shared" si="65" ref="H996:H1002">H995-B996</f>
        <v>0</v>
      </c>
      <c r="I996" s="112">
        <f t="shared" si="63"/>
        <v>0</v>
      </c>
      <c r="M996" s="2">
        <v>492</v>
      </c>
    </row>
    <row r="997" spans="2:13" ht="12.75">
      <c r="B997" s="9"/>
      <c r="H997" s="6">
        <f t="shared" si="65"/>
        <v>0</v>
      </c>
      <c r="I997" s="112">
        <f t="shared" si="63"/>
        <v>0</v>
      </c>
      <c r="M997" s="2">
        <v>492</v>
      </c>
    </row>
    <row r="998" spans="2:13" ht="12.75">
      <c r="B998" s="9">
        <v>2000</v>
      </c>
      <c r="C998" s="81" t="s">
        <v>46</v>
      </c>
      <c r="D998" s="81" t="s">
        <v>12</v>
      </c>
      <c r="E998" s="81" t="s">
        <v>190</v>
      </c>
      <c r="F998" s="99" t="s">
        <v>236</v>
      </c>
      <c r="G998" s="99" t="s">
        <v>188</v>
      </c>
      <c r="H998" s="6">
        <f t="shared" si="65"/>
        <v>-2000</v>
      </c>
      <c r="I998" s="112">
        <f t="shared" si="63"/>
        <v>4.065040650406504</v>
      </c>
      <c r="K998" s="85" t="s">
        <v>70</v>
      </c>
      <c r="L998">
        <v>14</v>
      </c>
      <c r="M998" s="2">
        <v>492</v>
      </c>
    </row>
    <row r="999" spans="2:13" ht="12.75">
      <c r="B999" s="9">
        <v>2000</v>
      </c>
      <c r="C999" s="81" t="s">
        <v>46</v>
      </c>
      <c r="D999" s="81" t="s">
        <v>12</v>
      </c>
      <c r="E999" s="81" t="s">
        <v>190</v>
      </c>
      <c r="F999" s="99" t="s">
        <v>236</v>
      </c>
      <c r="G999" s="99" t="s">
        <v>203</v>
      </c>
      <c r="H999" s="6">
        <f t="shared" si="65"/>
        <v>-4000</v>
      </c>
      <c r="I999" s="112">
        <f t="shared" si="63"/>
        <v>4.065040650406504</v>
      </c>
      <c r="K999" s="85" t="s">
        <v>70</v>
      </c>
      <c r="L999">
        <v>14</v>
      </c>
      <c r="M999" s="2">
        <v>492</v>
      </c>
    </row>
    <row r="1000" spans="2:13" ht="12.75">
      <c r="B1000" s="9">
        <v>2000</v>
      </c>
      <c r="C1000" s="81" t="s">
        <v>46</v>
      </c>
      <c r="D1000" s="81" t="s">
        <v>12</v>
      </c>
      <c r="E1000" s="81" t="s">
        <v>190</v>
      </c>
      <c r="F1000" s="99" t="s">
        <v>236</v>
      </c>
      <c r="G1000" s="99" t="s">
        <v>205</v>
      </c>
      <c r="H1000" s="6">
        <f t="shared" si="65"/>
        <v>-6000</v>
      </c>
      <c r="I1000" s="112">
        <f t="shared" si="63"/>
        <v>4.065040650406504</v>
      </c>
      <c r="K1000" s="85" t="s">
        <v>70</v>
      </c>
      <c r="L1000">
        <v>14</v>
      </c>
      <c r="M1000" s="2">
        <v>492</v>
      </c>
    </row>
    <row r="1001" spans="2:13" ht="12.75">
      <c r="B1001" s="9">
        <v>2000</v>
      </c>
      <c r="C1001" s="81" t="s">
        <v>46</v>
      </c>
      <c r="D1001" s="81" t="s">
        <v>12</v>
      </c>
      <c r="E1001" s="81" t="s">
        <v>190</v>
      </c>
      <c r="F1001" s="99" t="s">
        <v>236</v>
      </c>
      <c r="G1001" s="99" t="s">
        <v>207</v>
      </c>
      <c r="H1001" s="6">
        <f t="shared" si="65"/>
        <v>-8000</v>
      </c>
      <c r="I1001" s="112">
        <f t="shared" si="63"/>
        <v>4.065040650406504</v>
      </c>
      <c r="K1001" s="85" t="s">
        <v>70</v>
      </c>
      <c r="L1001">
        <v>14</v>
      </c>
      <c r="M1001" s="2">
        <v>492</v>
      </c>
    </row>
    <row r="1002" spans="2:13" ht="12.75">
      <c r="B1002" s="9">
        <v>2000</v>
      </c>
      <c r="C1002" s="81" t="s">
        <v>46</v>
      </c>
      <c r="D1002" s="81" t="s">
        <v>12</v>
      </c>
      <c r="E1002" s="81" t="s">
        <v>190</v>
      </c>
      <c r="F1002" s="99" t="s">
        <v>236</v>
      </c>
      <c r="G1002" s="99" t="s">
        <v>213</v>
      </c>
      <c r="H1002" s="6">
        <f t="shared" si="65"/>
        <v>-10000</v>
      </c>
      <c r="I1002" s="112">
        <f t="shared" si="63"/>
        <v>4.065040650406504</v>
      </c>
      <c r="K1002" s="85" t="s">
        <v>70</v>
      </c>
      <c r="L1002">
        <v>14</v>
      </c>
      <c r="M1002" s="2">
        <v>492</v>
      </c>
    </row>
    <row r="1003" spans="1:13" s="97" customFormat="1" ht="12.75">
      <c r="A1003" s="18"/>
      <c r="B1003" s="471">
        <f>SUM(B998:B1002)</f>
        <v>10000</v>
      </c>
      <c r="C1003" s="107" t="s">
        <v>46</v>
      </c>
      <c r="D1003" s="18"/>
      <c r="E1003" s="18"/>
      <c r="F1003" s="24"/>
      <c r="G1003" s="24"/>
      <c r="H1003" s="90">
        <v>0</v>
      </c>
      <c r="I1003" s="118">
        <f t="shared" si="63"/>
        <v>20.32520325203252</v>
      </c>
      <c r="M1003" s="2">
        <v>492</v>
      </c>
    </row>
    <row r="1004" spans="8:13" ht="12.75">
      <c r="H1004" s="6">
        <f aca="true" t="shared" si="66" ref="H1004:H1009">H1003-B1004</f>
        <v>0</v>
      </c>
      <c r="I1004" s="112">
        <f t="shared" si="63"/>
        <v>0</v>
      </c>
      <c r="M1004" s="2">
        <v>492</v>
      </c>
    </row>
    <row r="1005" spans="8:13" ht="12.75">
      <c r="H1005" s="6">
        <f t="shared" si="66"/>
        <v>0</v>
      </c>
      <c r="I1005" s="112">
        <f t="shared" si="63"/>
        <v>0</v>
      </c>
      <c r="M1005" s="2">
        <v>492</v>
      </c>
    </row>
    <row r="1006" spans="2:13" ht="12.75">
      <c r="B1006" s="373">
        <v>1000</v>
      </c>
      <c r="C1006" s="81" t="s">
        <v>373</v>
      </c>
      <c r="D1006" s="81" t="s">
        <v>12</v>
      </c>
      <c r="E1006" s="81" t="s">
        <v>65</v>
      </c>
      <c r="F1006" s="99" t="s">
        <v>236</v>
      </c>
      <c r="G1006" s="99" t="s">
        <v>188</v>
      </c>
      <c r="H1006" s="6">
        <f t="shared" si="66"/>
        <v>-1000</v>
      </c>
      <c r="I1006" s="112">
        <f t="shared" si="63"/>
        <v>2.032520325203252</v>
      </c>
      <c r="K1006" s="85" t="s">
        <v>70</v>
      </c>
      <c r="L1006">
        <v>14</v>
      </c>
      <c r="M1006" s="2">
        <v>492</v>
      </c>
    </row>
    <row r="1007" spans="2:13" ht="12.75">
      <c r="B1007" s="373">
        <v>1000</v>
      </c>
      <c r="C1007" s="81" t="s">
        <v>373</v>
      </c>
      <c r="D1007" s="81" t="s">
        <v>12</v>
      </c>
      <c r="E1007" s="81" t="s">
        <v>65</v>
      </c>
      <c r="F1007" s="99" t="s">
        <v>236</v>
      </c>
      <c r="G1007" s="99" t="s">
        <v>203</v>
      </c>
      <c r="H1007" s="6">
        <f t="shared" si="66"/>
        <v>-2000</v>
      </c>
      <c r="I1007" s="112">
        <f t="shared" si="63"/>
        <v>2.032520325203252</v>
      </c>
      <c r="K1007" s="85" t="s">
        <v>70</v>
      </c>
      <c r="L1007">
        <v>14</v>
      </c>
      <c r="M1007" s="2">
        <v>492</v>
      </c>
    </row>
    <row r="1008" spans="2:13" ht="12.75">
      <c r="B1008" s="373">
        <v>1000</v>
      </c>
      <c r="C1008" s="81" t="s">
        <v>373</v>
      </c>
      <c r="D1008" s="81" t="s">
        <v>12</v>
      </c>
      <c r="E1008" s="81" t="s">
        <v>65</v>
      </c>
      <c r="F1008" s="99" t="s">
        <v>236</v>
      </c>
      <c r="G1008" s="99" t="s">
        <v>205</v>
      </c>
      <c r="H1008" s="6">
        <f t="shared" si="66"/>
        <v>-3000</v>
      </c>
      <c r="I1008" s="112">
        <f t="shared" si="63"/>
        <v>2.032520325203252</v>
      </c>
      <c r="K1008" s="85" t="s">
        <v>70</v>
      </c>
      <c r="L1008">
        <v>14</v>
      </c>
      <c r="M1008" s="2">
        <v>492</v>
      </c>
    </row>
    <row r="1009" spans="2:13" ht="12.75">
      <c r="B1009" s="373">
        <v>1000</v>
      </c>
      <c r="C1009" s="81" t="s">
        <v>373</v>
      </c>
      <c r="D1009" s="81" t="s">
        <v>12</v>
      </c>
      <c r="E1009" s="81" t="s">
        <v>65</v>
      </c>
      <c r="F1009" s="99" t="s">
        <v>236</v>
      </c>
      <c r="G1009" s="99" t="s">
        <v>207</v>
      </c>
      <c r="H1009" s="6">
        <f t="shared" si="66"/>
        <v>-4000</v>
      </c>
      <c r="I1009" s="112">
        <f t="shared" si="63"/>
        <v>2.032520325203252</v>
      </c>
      <c r="K1009" s="85" t="s">
        <v>70</v>
      </c>
      <c r="L1009">
        <v>14</v>
      </c>
      <c r="M1009" s="2">
        <v>492</v>
      </c>
    </row>
    <row r="1010" spans="1:13" s="97" customFormat="1" ht="12.75">
      <c r="A1010" s="18"/>
      <c r="B1010" s="378">
        <f>SUM(B1006:B1009)</f>
        <v>4000</v>
      </c>
      <c r="C1010" s="18"/>
      <c r="D1010" s="18"/>
      <c r="E1010" s="107" t="s">
        <v>65</v>
      </c>
      <c r="F1010" s="24"/>
      <c r="G1010" s="24"/>
      <c r="H1010" s="90">
        <v>0</v>
      </c>
      <c r="I1010" s="118">
        <f t="shared" si="63"/>
        <v>8.130081300813009</v>
      </c>
      <c r="M1010" s="2">
        <v>492</v>
      </c>
    </row>
    <row r="1011" spans="8:13" ht="12.75">
      <c r="H1011" s="6">
        <f>H1010-B1011</f>
        <v>0</v>
      </c>
      <c r="I1011" s="112">
        <f t="shared" si="63"/>
        <v>0</v>
      </c>
      <c r="M1011" s="2">
        <v>492</v>
      </c>
    </row>
    <row r="1012" spans="8:13" ht="12.75">
      <c r="H1012" s="6">
        <f>H1011-B1012</f>
        <v>0</v>
      </c>
      <c r="I1012" s="112">
        <f t="shared" si="63"/>
        <v>0</v>
      </c>
      <c r="M1012" s="2">
        <v>492</v>
      </c>
    </row>
    <row r="1013" spans="8:13" ht="12.75">
      <c r="H1013" s="6">
        <f>H1012-B1013</f>
        <v>0</v>
      </c>
      <c r="I1013" s="112">
        <f t="shared" si="63"/>
        <v>0</v>
      </c>
      <c r="M1013" s="2">
        <v>492</v>
      </c>
    </row>
    <row r="1014" spans="8:13" ht="12.75">
      <c r="H1014" s="6">
        <f>H1013-B1014</f>
        <v>0</v>
      </c>
      <c r="I1014" s="112">
        <f t="shared" si="63"/>
        <v>0</v>
      </c>
      <c r="M1014" s="2">
        <v>492</v>
      </c>
    </row>
    <row r="1015" spans="1:13" s="92" customFormat="1" ht="12.75">
      <c r="A1015" s="87"/>
      <c r="B1015" s="477">
        <f>+B1022+B1029+B1037+B1043+B1050+B1055</f>
        <v>57200</v>
      </c>
      <c r="C1015" s="87" t="s">
        <v>243</v>
      </c>
      <c r="D1015" s="87" t="s">
        <v>1015</v>
      </c>
      <c r="E1015" s="87" t="s">
        <v>148</v>
      </c>
      <c r="F1015" s="108" t="s">
        <v>244</v>
      </c>
      <c r="G1015" s="89" t="s">
        <v>245</v>
      </c>
      <c r="H1015" s="88"/>
      <c r="I1015" s="119">
        <f t="shared" si="63"/>
        <v>116.26016260162602</v>
      </c>
      <c r="M1015" s="2">
        <v>492</v>
      </c>
    </row>
    <row r="1016" spans="2:13" ht="12.75">
      <c r="B1016" s="9"/>
      <c r="H1016" s="6">
        <f aca="true" t="shared" si="67" ref="H1016:H1021">H1015-B1016</f>
        <v>0</v>
      </c>
      <c r="I1016" s="112">
        <f t="shared" si="63"/>
        <v>0</v>
      </c>
      <c r="M1016" s="2">
        <v>492</v>
      </c>
    </row>
    <row r="1017" spans="2:13" ht="12.75">
      <c r="B1017" s="9">
        <v>2500</v>
      </c>
      <c r="C1017" s="1" t="s">
        <v>28</v>
      </c>
      <c r="D1017" s="1" t="s">
        <v>12</v>
      </c>
      <c r="E1017" s="1" t="s">
        <v>51</v>
      </c>
      <c r="F1017" s="30" t="s">
        <v>246</v>
      </c>
      <c r="G1017" s="30" t="s">
        <v>188</v>
      </c>
      <c r="H1017" s="6">
        <f t="shared" si="67"/>
        <v>-2500</v>
      </c>
      <c r="I1017" s="112">
        <f aca="true" t="shared" si="68" ref="I1017:I1029">+B1017/M1017</f>
        <v>5.08130081300813</v>
      </c>
      <c r="K1017" t="s">
        <v>28</v>
      </c>
      <c r="L1017">
        <v>15</v>
      </c>
      <c r="M1017" s="2">
        <v>492</v>
      </c>
    </row>
    <row r="1018" spans="2:13" ht="12.75">
      <c r="B1018" s="9">
        <v>2000</v>
      </c>
      <c r="C1018" s="1" t="s">
        <v>28</v>
      </c>
      <c r="D1018" s="1" t="s">
        <v>12</v>
      </c>
      <c r="E1018" s="1" t="s">
        <v>77</v>
      </c>
      <c r="F1018" s="72" t="s">
        <v>247</v>
      </c>
      <c r="G1018" s="30" t="s">
        <v>203</v>
      </c>
      <c r="H1018" s="6">
        <f t="shared" si="67"/>
        <v>-4500</v>
      </c>
      <c r="I1018" s="112">
        <f t="shared" si="68"/>
        <v>4.065040650406504</v>
      </c>
      <c r="K1018" t="s">
        <v>28</v>
      </c>
      <c r="L1018">
        <v>15</v>
      </c>
      <c r="M1018" s="2">
        <v>492</v>
      </c>
    </row>
    <row r="1019" spans="2:13" ht="12.75">
      <c r="B1019" s="9">
        <v>2500</v>
      </c>
      <c r="C1019" s="1" t="s">
        <v>28</v>
      </c>
      <c r="D1019" s="1" t="s">
        <v>12</v>
      </c>
      <c r="E1019" s="1" t="s">
        <v>51</v>
      </c>
      <c r="F1019" s="30" t="s">
        <v>248</v>
      </c>
      <c r="G1019" s="30" t="s">
        <v>203</v>
      </c>
      <c r="H1019" s="6">
        <f t="shared" si="67"/>
        <v>-7000</v>
      </c>
      <c r="I1019" s="112">
        <f t="shared" si="68"/>
        <v>5.08130081300813</v>
      </c>
      <c r="K1019" t="s">
        <v>28</v>
      </c>
      <c r="L1019">
        <v>15</v>
      </c>
      <c r="M1019" s="2">
        <v>492</v>
      </c>
    </row>
    <row r="1020" spans="2:13" ht="12.75">
      <c r="B1020" s="9">
        <v>2500</v>
      </c>
      <c r="C1020" s="1" t="s">
        <v>28</v>
      </c>
      <c r="D1020" s="1" t="s">
        <v>12</v>
      </c>
      <c r="E1020" s="1" t="s">
        <v>51</v>
      </c>
      <c r="F1020" s="30" t="s">
        <v>249</v>
      </c>
      <c r="G1020" s="30" t="s">
        <v>205</v>
      </c>
      <c r="H1020" s="6">
        <f t="shared" si="67"/>
        <v>-9500</v>
      </c>
      <c r="I1020" s="112">
        <f t="shared" si="68"/>
        <v>5.08130081300813</v>
      </c>
      <c r="K1020" t="s">
        <v>28</v>
      </c>
      <c r="L1020">
        <v>15</v>
      </c>
      <c r="M1020" s="2">
        <v>492</v>
      </c>
    </row>
    <row r="1021" spans="2:13" ht="12.75">
      <c r="B1021" s="9">
        <v>2500</v>
      </c>
      <c r="C1021" s="1" t="s">
        <v>28</v>
      </c>
      <c r="D1021" s="1" t="s">
        <v>12</v>
      </c>
      <c r="E1021" s="1" t="s">
        <v>51</v>
      </c>
      <c r="F1021" s="30" t="s">
        <v>250</v>
      </c>
      <c r="G1021" s="30" t="s">
        <v>207</v>
      </c>
      <c r="H1021" s="6">
        <f t="shared" si="67"/>
        <v>-12000</v>
      </c>
      <c r="I1021" s="112">
        <f t="shared" si="68"/>
        <v>5.08130081300813</v>
      </c>
      <c r="K1021" t="s">
        <v>28</v>
      </c>
      <c r="L1021">
        <v>15</v>
      </c>
      <c r="M1021" s="2">
        <v>492</v>
      </c>
    </row>
    <row r="1022" spans="1:13" s="97" customFormat="1" ht="12.75">
      <c r="A1022" s="18"/>
      <c r="B1022" s="471">
        <f>SUM(B1017:B1021)</f>
        <v>12000</v>
      </c>
      <c r="C1022" s="18" t="s">
        <v>28</v>
      </c>
      <c r="D1022" s="18"/>
      <c r="E1022" s="18"/>
      <c r="F1022" s="24"/>
      <c r="G1022" s="24"/>
      <c r="H1022" s="90">
        <v>0</v>
      </c>
      <c r="I1022" s="118">
        <f t="shared" si="68"/>
        <v>24.390243902439025</v>
      </c>
      <c r="M1022" s="2">
        <v>492</v>
      </c>
    </row>
    <row r="1023" spans="2:13" ht="12.75">
      <c r="B1023" s="9"/>
      <c r="H1023" s="6">
        <f aca="true" t="shared" si="69" ref="H1023:H1028">H1022-B1023</f>
        <v>0</v>
      </c>
      <c r="I1023" s="112">
        <f t="shared" si="68"/>
        <v>0</v>
      </c>
      <c r="M1023" s="2">
        <v>492</v>
      </c>
    </row>
    <row r="1024" spans="2:13" ht="12.75">
      <c r="B1024" s="9"/>
      <c r="H1024" s="6">
        <f t="shared" si="69"/>
        <v>0</v>
      </c>
      <c r="I1024" s="112">
        <f t="shared" si="68"/>
        <v>0</v>
      </c>
      <c r="M1024" s="2">
        <v>492</v>
      </c>
    </row>
    <row r="1025" spans="2:13" ht="12.75">
      <c r="B1025" s="267">
        <v>5500</v>
      </c>
      <c r="C1025" s="37" t="s">
        <v>862</v>
      </c>
      <c r="D1025" s="19" t="s">
        <v>56</v>
      </c>
      <c r="E1025" s="37" t="s">
        <v>894</v>
      </c>
      <c r="F1025" s="99" t="s">
        <v>251</v>
      </c>
      <c r="G1025" s="35" t="s">
        <v>203</v>
      </c>
      <c r="H1025" s="6">
        <f t="shared" si="69"/>
        <v>-5500</v>
      </c>
      <c r="I1025" s="112">
        <f t="shared" si="68"/>
        <v>11.178861788617887</v>
      </c>
      <c r="K1025" t="s">
        <v>51</v>
      </c>
      <c r="L1025">
        <v>15</v>
      </c>
      <c r="M1025" s="2">
        <v>492</v>
      </c>
    </row>
    <row r="1026" spans="1:13" ht="12.75">
      <c r="A1026" s="19"/>
      <c r="B1026" s="267">
        <v>2500</v>
      </c>
      <c r="C1026" s="37" t="s">
        <v>252</v>
      </c>
      <c r="D1026" s="19" t="s">
        <v>56</v>
      </c>
      <c r="E1026" s="37" t="s">
        <v>894</v>
      </c>
      <c r="F1026" s="99" t="s">
        <v>253</v>
      </c>
      <c r="G1026" s="35" t="s">
        <v>205</v>
      </c>
      <c r="H1026" s="6">
        <f t="shared" si="69"/>
        <v>-8000</v>
      </c>
      <c r="I1026" s="112">
        <f t="shared" si="68"/>
        <v>5.08130081300813</v>
      </c>
      <c r="K1026" t="s">
        <v>51</v>
      </c>
      <c r="L1026">
        <v>15</v>
      </c>
      <c r="M1026" s="2">
        <v>492</v>
      </c>
    </row>
    <row r="1027" spans="2:13" ht="12.75">
      <c r="B1027" s="267">
        <v>2500</v>
      </c>
      <c r="C1027" s="37" t="s">
        <v>254</v>
      </c>
      <c r="D1027" s="19" t="s">
        <v>56</v>
      </c>
      <c r="E1027" s="37" t="s">
        <v>894</v>
      </c>
      <c r="F1027" s="99" t="s">
        <v>253</v>
      </c>
      <c r="G1027" s="35" t="s">
        <v>205</v>
      </c>
      <c r="H1027" s="6">
        <f t="shared" si="69"/>
        <v>-10500</v>
      </c>
      <c r="I1027" s="112">
        <f t="shared" si="68"/>
        <v>5.08130081300813</v>
      </c>
      <c r="K1027" t="s">
        <v>51</v>
      </c>
      <c r="L1027">
        <v>15</v>
      </c>
      <c r="M1027" s="2">
        <v>492</v>
      </c>
    </row>
    <row r="1028" spans="2:14" ht="12.75">
      <c r="B1028" s="267">
        <v>5500</v>
      </c>
      <c r="C1028" s="37" t="s">
        <v>866</v>
      </c>
      <c r="D1028" s="19" t="s">
        <v>56</v>
      </c>
      <c r="E1028" s="37" t="s">
        <v>894</v>
      </c>
      <c r="F1028" s="99" t="s">
        <v>255</v>
      </c>
      <c r="G1028" s="35" t="s">
        <v>213</v>
      </c>
      <c r="H1028" s="6">
        <f t="shared" si="69"/>
        <v>-16000</v>
      </c>
      <c r="I1028" s="112">
        <f t="shared" si="68"/>
        <v>11.178861788617887</v>
      </c>
      <c r="K1028" t="s">
        <v>51</v>
      </c>
      <c r="L1028">
        <v>15</v>
      </c>
      <c r="M1028" s="2">
        <v>492</v>
      </c>
      <c r="N1028" s="42"/>
    </row>
    <row r="1029" spans="1:13" s="104" customFormat="1" ht="12.75">
      <c r="A1029" s="100"/>
      <c r="B1029" s="480">
        <f>SUM(B1025:B1028)</f>
        <v>16000</v>
      </c>
      <c r="C1029" s="105" t="s">
        <v>876</v>
      </c>
      <c r="D1029" s="100"/>
      <c r="E1029" s="100"/>
      <c r="F1029" s="102"/>
      <c r="G1029" s="102"/>
      <c r="H1029" s="103">
        <v>0</v>
      </c>
      <c r="I1029" s="143">
        <f t="shared" si="68"/>
        <v>32.520325203252035</v>
      </c>
      <c r="M1029" s="2">
        <v>492</v>
      </c>
    </row>
    <row r="1030" spans="1:13" s="21" customFormat="1" ht="12.75">
      <c r="A1030" s="19"/>
      <c r="B1030" s="267"/>
      <c r="C1030" s="37"/>
      <c r="D1030" s="19"/>
      <c r="E1030" s="19"/>
      <c r="F1030" s="34"/>
      <c r="G1030" s="34"/>
      <c r="H1030" s="6">
        <f aca="true" t="shared" si="70" ref="H1030:H1036">H1029-B1030</f>
        <v>0</v>
      </c>
      <c r="I1030" s="122"/>
      <c r="M1030" s="2">
        <v>492</v>
      </c>
    </row>
    <row r="1031" spans="1:13" s="21" customFormat="1" ht="12.75">
      <c r="A1031" s="19"/>
      <c r="B1031" s="267"/>
      <c r="C1031" s="37"/>
      <c r="D1031" s="19"/>
      <c r="E1031" s="19"/>
      <c r="F1031" s="34"/>
      <c r="G1031" s="34"/>
      <c r="H1031" s="6">
        <f t="shared" si="70"/>
        <v>0</v>
      </c>
      <c r="I1031" s="122"/>
      <c r="M1031" s="2">
        <v>492</v>
      </c>
    </row>
    <row r="1032" spans="1:13" s="21" customFormat="1" ht="12.75">
      <c r="A1032" s="19"/>
      <c r="B1032" s="267">
        <v>800</v>
      </c>
      <c r="C1032" s="37" t="s">
        <v>40</v>
      </c>
      <c r="D1032" s="19" t="s">
        <v>63</v>
      </c>
      <c r="E1032" s="1" t="s">
        <v>41</v>
      </c>
      <c r="F1032" s="99" t="s">
        <v>256</v>
      </c>
      <c r="G1032" s="34" t="s">
        <v>188</v>
      </c>
      <c r="H1032" s="6">
        <f t="shared" si="70"/>
        <v>-800</v>
      </c>
      <c r="I1032" s="112">
        <f aca="true" t="shared" si="71" ref="I1032:I1043">+B1032/M1032</f>
        <v>1.6260162601626016</v>
      </c>
      <c r="K1032" s="21" t="s">
        <v>166</v>
      </c>
      <c r="L1032">
        <v>15</v>
      </c>
      <c r="M1032" s="2">
        <v>492</v>
      </c>
    </row>
    <row r="1033" spans="2:13" ht="12.75">
      <c r="B1033" s="9">
        <v>500</v>
      </c>
      <c r="C1033" s="37" t="s">
        <v>40</v>
      </c>
      <c r="D1033" s="19" t="s">
        <v>63</v>
      </c>
      <c r="E1033" s="1" t="s">
        <v>41</v>
      </c>
      <c r="F1033" s="99" t="s">
        <v>256</v>
      </c>
      <c r="G1033" s="30" t="s">
        <v>203</v>
      </c>
      <c r="H1033" s="6">
        <f t="shared" si="70"/>
        <v>-1300</v>
      </c>
      <c r="I1033" s="112">
        <f t="shared" si="71"/>
        <v>1.016260162601626</v>
      </c>
      <c r="K1033" t="s">
        <v>51</v>
      </c>
      <c r="L1033">
        <v>15</v>
      </c>
      <c r="M1033" s="2">
        <v>492</v>
      </c>
    </row>
    <row r="1034" spans="2:13" ht="12.75">
      <c r="B1034" s="9">
        <v>400</v>
      </c>
      <c r="C1034" s="37" t="s">
        <v>40</v>
      </c>
      <c r="D1034" s="19" t="s">
        <v>63</v>
      </c>
      <c r="E1034" s="1" t="s">
        <v>41</v>
      </c>
      <c r="F1034" s="99" t="s">
        <v>256</v>
      </c>
      <c r="G1034" s="30" t="s">
        <v>205</v>
      </c>
      <c r="H1034" s="6">
        <f t="shared" si="70"/>
        <v>-1700</v>
      </c>
      <c r="I1034" s="112">
        <f t="shared" si="71"/>
        <v>0.8130081300813008</v>
      </c>
      <c r="J1034" s="21"/>
      <c r="K1034" t="s">
        <v>51</v>
      </c>
      <c r="L1034">
        <v>15</v>
      </c>
      <c r="M1034" s="2">
        <v>492</v>
      </c>
    </row>
    <row r="1035" spans="2:13" ht="12.75">
      <c r="B1035" s="9">
        <v>1000</v>
      </c>
      <c r="C1035" s="37" t="s">
        <v>40</v>
      </c>
      <c r="D1035" s="19" t="s">
        <v>63</v>
      </c>
      <c r="E1035" s="1" t="s">
        <v>41</v>
      </c>
      <c r="F1035" s="99" t="s">
        <v>256</v>
      </c>
      <c r="G1035" s="30" t="s">
        <v>207</v>
      </c>
      <c r="H1035" s="6">
        <f t="shared" si="70"/>
        <v>-2700</v>
      </c>
      <c r="I1035" s="112">
        <f t="shared" si="71"/>
        <v>2.032520325203252</v>
      </c>
      <c r="J1035" s="21"/>
      <c r="K1035" t="s">
        <v>51</v>
      </c>
      <c r="L1035">
        <v>15</v>
      </c>
      <c r="M1035" s="2">
        <v>492</v>
      </c>
    </row>
    <row r="1036" spans="2:13" ht="12.75">
      <c r="B1036" s="9">
        <v>500</v>
      </c>
      <c r="C1036" s="37" t="s">
        <v>40</v>
      </c>
      <c r="D1036" s="19" t="s">
        <v>63</v>
      </c>
      <c r="E1036" s="1" t="s">
        <v>41</v>
      </c>
      <c r="F1036" s="99" t="s">
        <v>256</v>
      </c>
      <c r="G1036" s="30" t="s">
        <v>213</v>
      </c>
      <c r="H1036" s="6">
        <f t="shared" si="70"/>
        <v>-3200</v>
      </c>
      <c r="I1036" s="112">
        <f t="shared" si="71"/>
        <v>1.016260162601626</v>
      </c>
      <c r="J1036" s="21"/>
      <c r="K1036" t="s">
        <v>51</v>
      </c>
      <c r="L1036">
        <v>15</v>
      </c>
      <c r="M1036" s="2">
        <v>492</v>
      </c>
    </row>
    <row r="1037" spans="1:13" s="104" customFormat="1" ht="12.75">
      <c r="A1037" s="100"/>
      <c r="B1037" s="480">
        <f>SUM(B1032:B1036)</f>
        <v>3200</v>
      </c>
      <c r="C1037" s="105"/>
      <c r="D1037" s="100"/>
      <c r="E1037" s="100" t="s">
        <v>41</v>
      </c>
      <c r="F1037" s="102"/>
      <c r="G1037" s="102"/>
      <c r="H1037" s="103">
        <v>0</v>
      </c>
      <c r="I1037" s="143">
        <f t="shared" si="71"/>
        <v>6.504065040650406</v>
      </c>
      <c r="M1037" s="2">
        <v>492</v>
      </c>
    </row>
    <row r="1038" spans="2:13" ht="12.75">
      <c r="B1038" s="9"/>
      <c r="D1038" s="19"/>
      <c r="H1038" s="6">
        <f>H1037-B1038</f>
        <v>0</v>
      </c>
      <c r="I1038" s="112">
        <f t="shared" si="71"/>
        <v>0</v>
      </c>
      <c r="M1038" s="2">
        <v>492</v>
      </c>
    </row>
    <row r="1039" spans="2:13" ht="12.75">
      <c r="B1039" s="9"/>
      <c r="D1039" s="19"/>
      <c r="H1039" s="6">
        <f>H1038-B1039</f>
        <v>0</v>
      </c>
      <c r="I1039" s="112">
        <f t="shared" si="71"/>
        <v>0</v>
      </c>
      <c r="M1039" s="2">
        <v>492</v>
      </c>
    </row>
    <row r="1040" spans="2:13" ht="12.75">
      <c r="B1040" s="9">
        <v>5000</v>
      </c>
      <c r="C1040" s="1" t="s">
        <v>44</v>
      </c>
      <c r="D1040" s="19" t="s">
        <v>63</v>
      </c>
      <c r="E1040" s="1" t="s">
        <v>894</v>
      </c>
      <c r="F1040" s="99" t="s">
        <v>257</v>
      </c>
      <c r="G1040" s="30" t="s">
        <v>203</v>
      </c>
      <c r="H1040" s="6">
        <f>H1039-B1040</f>
        <v>-5000</v>
      </c>
      <c r="I1040" s="112">
        <f t="shared" si="71"/>
        <v>10.16260162601626</v>
      </c>
      <c r="K1040" t="s">
        <v>51</v>
      </c>
      <c r="L1040">
        <v>15</v>
      </c>
      <c r="M1040" s="2">
        <v>492</v>
      </c>
    </row>
    <row r="1041" spans="2:13" ht="12.75">
      <c r="B1041" s="9">
        <v>5000</v>
      </c>
      <c r="C1041" s="1" t="s">
        <v>44</v>
      </c>
      <c r="D1041" s="19" t="s">
        <v>63</v>
      </c>
      <c r="E1041" s="1" t="s">
        <v>894</v>
      </c>
      <c r="F1041" s="99" t="s">
        <v>257</v>
      </c>
      <c r="G1041" s="30" t="s">
        <v>205</v>
      </c>
      <c r="H1041" s="6">
        <f>H1040-B1041</f>
        <v>-10000</v>
      </c>
      <c r="I1041" s="112">
        <f t="shared" si="71"/>
        <v>10.16260162601626</v>
      </c>
      <c r="K1041" t="s">
        <v>51</v>
      </c>
      <c r="L1041">
        <v>15</v>
      </c>
      <c r="M1041" s="2">
        <v>492</v>
      </c>
    </row>
    <row r="1042" spans="2:13" ht="12.75">
      <c r="B1042" s="9">
        <v>5000</v>
      </c>
      <c r="C1042" s="1" t="s">
        <v>44</v>
      </c>
      <c r="D1042" s="19" t="s">
        <v>63</v>
      </c>
      <c r="E1042" s="1" t="s">
        <v>894</v>
      </c>
      <c r="F1042" s="99" t="s">
        <v>257</v>
      </c>
      <c r="G1042" s="30" t="s">
        <v>207</v>
      </c>
      <c r="H1042" s="6">
        <f>H1041-B1042</f>
        <v>-15000</v>
      </c>
      <c r="I1042" s="112">
        <f t="shared" si="71"/>
        <v>10.16260162601626</v>
      </c>
      <c r="K1042" t="s">
        <v>51</v>
      </c>
      <c r="L1042">
        <v>15</v>
      </c>
      <c r="M1042" s="2">
        <v>492</v>
      </c>
    </row>
    <row r="1043" spans="1:13" s="104" customFormat="1" ht="12.75">
      <c r="A1043" s="100"/>
      <c r="B1043" s="480">
        <f>SUM(B1040:B1042)</f>
        <v>15000</v>
      </c>
      <c r="C1043" s="100" t="s">
        <v>44</v>
      </c>
      <c r="D1043" s="100"/>
      <c r="E1043" s="100"/>
      <c r="F1043" s="102"/>
      <c r="G1043" s="102"/>
      <c r="H1043" s="103">
        <v>0</v>
      </c>
      <c r="I1043" s="143">
        <f t="shared" si="71"/>
        <v>30.48780487804878</v>
      </c>
      <c r="M1043" s="2">
        <v>492</v>
      </c>
    </row>
    <row r="1044" spans="2:13" ht="12.75">
      <c r="B1044" s="9"/>
      <c r="D1044" s="19"/>
      <c r="H1044" s="6">
        <f aca="true" t="shared" si="72" ref="H1044:H1049">H1043-B1044</f>
        <v>0</v>
      </c>
      <c r="I1044" s="112"/>
      <c r="M1044" s="2">
        <v>492</v>
      </c>
    </row>
    <row r="1045" spans="2:13" ht="12.75">
      <c r="B1045" s="9"/>
      <c r="D1045" s="19"/>
      <c r="H1045" s="6">
        <f t="shared" si="72"/>
        <v>0</v>
      </c>
      <c r="I1045" s="112"/>
      <c r="M1045" s="2">
        <v>492</v>
      </c>
    </row>
    <row r="1046" spans="1:13" s="21" customFormat="1" ht="12.75">
      <c r="A1046" s="19"/>
      <c r="B1046" s="267">
        <v>2000</v>
      </c>
      <c r="C1046" s="19" t="s">
        <v>46</v>
      </c>
      <c r="D1046" s="19" t="s">
        <v>12</v>
      </c>
      <c r="E1046" s="19" t="s">
        <v>190</v>
      </c>
      <c r="F1046" s="99" t="s">
        <v>253</v>
      </c>
      <c r="G1046" s="34" t="s">
        <v>203</v>
      </c>
      <c r="H1046" s="6">
        <f t="shared" si="72"/>
        <v>-2000</v>
      </c>
      <c r="I1046" s="122">
        <f aca="true" t="shared" si="73" ref="I1046:I1074">+B1046/M1046</f>
        <v>4.065040650406504</v>
      </c>
      <c r="K1046" s="21" t="s">
        <v>51</v>
      </c>
      <c r="L1046">
        <v>15</v>
      </c>
      <c r="M1046" s="2">
        <v>492</v>
      </c>
    </row>
    <row r="1047" spans="1:13" s="21" customFormat="1" ht="12.75">
      <c r="A1047" s="19"/>
      <c r="B1047" s="267">
        <v>2000</v>
      </c>
      <c r="C1047" s="19" t="s">
        <v>46</v>
      </c>
      <c r="D1047" s="19" t="s">
        <v>12</v>
      </c>
      <c r="E1047" s="19" t="s">
        <v>190</v>
      </c>
      <c r="F1047" s="99" t="s">
        <v>253</v>
      </c>
      <c r="G1047" s="34" t="s">
        <v>205</v>
      </c>
      <c r="H1047" s="6">
        <f t="shared" si="72"/>
        <v>-4000</v>
      </c>
      <c r="I1047" s="122">
        <f t="shared" si="73"/>
        <v>4.065040650406504</v>
      </c>
      <c r="K1047" s="21" t="s">
        <v>51</v>
      </c>
      <c r="L1047">
        <v>15</v>
      </c>
      <c r="M1047" s="2">
        <v>492</v>
      </c>
    </row>
    <row r="1048" spans="1:13" s="21" customFormat="1" ht="12.75">
      <c r="A1048" s="19"/>
      <c r="B1048" s="267">
        <v>2000</v>
      </c>
      <c r="C1048" s="19" t="s">
        <v>46</v>
      </c>
      <c r="D1048" s="19" t="s">
        <v>12</v>
      </c>
      <c r="E1048" s="19" t="s">
        <v>190</v>
      </c>
      <c r="F1048" s="99" t="s">
        <v>253</v>
      </c>
      <c r="G1048" s="34" t="s">
        <v>207</v>
      </c>
      <c r="H1048" s="6">
        <f t="shared" si="72"/>
        <v>-6000</v>
      </c>
      <c r="I1048" s="122">
        <f t="shared" si="73"/>
        <v>4.065040650406504</v>
      </c>
      <c r="K1048" s="21" t="s">
        <v>51</v>
      </c>
      <c r="L1048">
        <v>15</v>
      </c>
      <c r="M1048" s="2">
        <v>492</v>
      </c>
    </row>
    <row r="1049" spans="1:13" s="21" customFormat="1" ht="12.75">
      <c r="A1049" s="19"/>
      <c r="B1049" s="267">
        <v>2000</v>
      </c>
      <c r="C1049" s="19" t="s">
        <v>46</v>
      </c>
      <c r="D1049" s="19" t="s">
        <v>12</v>
      </c>
      <c r="E1049" s="19" t="s">
        <v>190</v>
      </c>
      <c r="F1049" s="99" t="s">
        <v>253</v>
      </c>
      <c r="G1049" s="34" t="s">
        <v>213</v>
      </c>
      <c r="H1049" s="6">
        <f t="shared" si="72"/>
        <v>-8000</v>
      </c>
      <c r="I1049" s="122">
        <f t="shared" si="73"/>
        <v>4.065040650406504</v>
      </c>
      <c r="K1049" s="21" t="s">
        <v>51</v>
      </c>
      <c r="L1049">
        <v>15</v>
      </c>
      <c r="M1049" s="2">
        <v>492</v>
      </c>
    </row>
    <row r="1050" spans="1:13" s="104" customFormat="1" ht="12.75">
      <c r="A1050" s="100"/>
      <c r="B1050" s="480">
        <f>SUM(B1046:B1049)</f>
        <v>8000</v>
      </c>
      <c r="C1050" s="100" t="s">
        <v>46</v>
      </c>
      <c r="D1050" s="100"/>
      <c r="E1050" s="100"/>
      <c r="F1050" s="102"/>
      <c r="G1050" s="102"/>
      <c r="H1050" s="103">
        <v>0</v>
      </c>
      <c r="I1050" s="143">
        <f t="shared" si="73"/>
        <v>16.260162601626018</v>
      </c>
      <c r="M1050" s="2">
        <v>492</v>
      </c>
    </row>
    <row r="1051" spans="4:13" ht="12.75">
      <c r="D1051" s="19"/>
      <c r="H1051" s="6">
        <f>H1050-B1051</f>
        <v>0</v>
      </c>
      <c r="I1051" s="112">
        <f t="shared" si="73"/>
        <v>0</v>
      </c>
      <c r="M1051" s="2">
        <v>492</v>
      </c>
    </row>
    <row r="1052" spans="4:13" ht="12.75">
      <c r="D1052" s="19"/>
      <c r="H1052" s="6">
        <f>H1051-B1052</f>
        <v>0</v>
      </c>
      <c r="I1052" s="112">
        <f t="shared" si="73"/>
        <v>0</v>
      </c>
      <c r="M1052" s="2">
        <v>492</v>
      </c>
    </row>
    <row r="1053" spans="2:256" ht="12.75">
      <c r="B1053" s="373">
        <v>1500</v>
      </c>
      <c r="C1053" s="1" t="s">
        <v>373</v>
      </c>
      <c r="D1053" s="19" t="s">
        <v>12</v>
      </c>
      <c r="E1053" s="1" t="s">
        <v>65</v>
      </c>
      <c r="F1053" s="99" t="s">
        <v>258</v>
      </c>
      <c r="G1053" s="30" t="s">
        <v>205</v>
      </c>
      <c r="H1053" s="6">
        <f>H1052-B1053</f>
        <v>-1500</v>
      </c>
      <c r="I1053" s="112">
        <f t="shared" si="73"/>
        <v>3.048780487804878</v>
      </c>
      <c r="K1053" t="s">
        <v>51</v>
      </c>
      <c r="L1053">
        <v>15</v>
      </c>
      <c r="M1053" s="2">
        <v>492</v>
      </c>
      <c r="IV1053" s="1">
        <f>SUM(A1053:IU1053)</f>
        <v>510.0487804878049</v>
      </c>
    </row>
    <row r="1054" spans="2:256" ht="12.75">
      <c r="B1054" s="373">
        <v>1500</v>
      </c>
      <c r="C1054" s="1" t="s">
        <v>373</v>
      </c>
      <c r="D1054" s="19" t="s">
        <v>12</v>
      </c>
      <c r="E1054" s="1" t="s">
        <v>65</v>
      </c>
      <c r="F1054" s="99" t="s">
        <v>256</v>
      </c>
      <c r="G1054" s="30" t="s">
        <v>119</v>
      </c>
      <c r="H1054" s="6">
        <f>H1053-B1054</f>
        <v>-3000</v>
      </c>
      <c r="I1054" s="112">
        <f t="shared" si="73"/>
        <v>3.048780487804878</v>
      </c>
      <c r="K1054" t="s">
        <v>51</v>
      </c>
      <c r="L1054">
        <v>15</v>
      </c>
      <c r="M1054" s="2">
        <v>492</v>
      </c>
      <c r="IV1054" s="1"/>
    </row>
    <row r="1055" spans="1:256" s="104" customFormat="1" ht="12.75">
      <c r="A1055" s="100"/>
      <c r="B1055" s="486">
        <f>SUM(B1053:B1054)</f>
        <v>3000</v>
      </c>
      <c r="C1055" s="100"/>
      <c r="D1055" s="100"/>
      <c r="E1055" s="105" t="s">
        <v>65</v>
      </c>
      <c r="F1055" s="102"/>
      <c r="G1055" s="102"/>
      <c r="H1055" s="103">
        <v>0</v>
      </c>
      <c r="I1055" s="143">
        <f t="shared" si="73"/>
        <v>6.097560975609756</v>
      </c>
      <c r="M1055" s="2">
        <v>492</v>
      </c>
      <c r="IV1055" s="100">
        <f>SUM(A1055:IU1055)</f>
        <v>3498.0975609756097</v>
      </c>
    </row>
    <row r="1056" spans="4:13" ht="12.75">
      <c r="D1056" s="19"/>
      <c r="H1056" s="6">
        <f>H1055-B1056</f>
        <v>0</v>
      </c>
      <c r="I1056" s="112">
        <f t="shared" si="73"/>
        <v>0</v>
      </c>
      <c r="M1056" s="2">
        <v>492</v>
      </c>
    </row>
    <row r="1057" spans="8:13" ht="12.75">
      <c r="H1057" s="6">
        <f>H1056-B1057</f>
        <v>0</v>
      </c>
      <c r="I1057" s="112">
        <f t="shared" si="73"/>
        <v>0</v>
      </c>
      <c r="M1057" s="2">
        <v>492</v>
      </c>
    </row>
    <row r="1058" spans="8:13" ht="12.75">
      <c r="H1058" s="6">
        <f>H1057-B1058</f>
        <v>0</v>
      </c>
      <c r="I1058" s="112">
        <f t="shared" si="73"/>
        <v>0</v>
      </c>
      <c r="M1058" s="2">
        <v>492</v>
      </c>
    </row>
    <row r="1059" spans="8:13" ht="12.75">
      <c r="H1059" s="6">
        <f>H1058-B1059</f>
        <v>0</v>
      </c>
      <c r="I1059" s="112">
        <f t="shared" si="73"/>
        <v>0</v>
      </c>
      <c r="M1059" s="2">
        <v>492</v>
      </c>
    </row>
    <row r="1060" spans="1:13" s="92" customFormat="1" ht="12.75">
      <c r="A1060" s="87"/>
      <c r="B1060" s="477">
        <f>+B1065+B1073+B1079+B1084+B1093+B1099</f>
        <v>48200</v>
      </c>
      <c r="C1060" s="87" t="s">
        <v>259</v>
      </c>
      <c r="D1060" s="87" t="s">
        <v>1016</v>
      </c>
      <c r="E1060" s="87" t="s">
        <v>95</v>
      </c>
      <c r="F1060" s="89" t="s">
        <v>261</v>
      </c>
      <c r="G1060" s="89" t="s">
        <v>112</v>
      </c>
      <c r="H1060" s="90"/>
      <c r="I1060" s="118">
        <f t="shared" si="73"/>
        <v>97.96747967479675</v>
      </c>
      <c r="M1060" s="2">
        <v>492</v>
      </c>
    </row>
    <row r="1061" spans="2:13" ht="12.75">
      <c r="B1061" s="9"/>
      <c r="H1061" s="6">
        <f>H1060-B1061</f>
        <v>0</v>
      </c>
      <c r="I1061" s="112">
        <f t="shared" si="73"/>
        <v>0</v>
      </c>
      <c r="M1061" s="2">
        <v>492</v>
      </c>
    </row>
    <row r="1062" spans="2:13" ht="12.75">
      <c r="B1062" s="9">
        <v>2500</v>
      </c>
      <c r="C1062" s="1" t="s">
        <v>28</v>
      </c>
      <c r="D1062" s="1" t="s">
        <v>12</v>
      </c>
      <c r="E1062" s="1" t="s">
        <v>134</v>
      </c>
      <c r="F1062" s="30" t="s">
        <v>262</v>
      </c>
      <c r="G1062" s="30" t="s">
        <v>203</v>
      </c>
      <c r="H1062" s="6">
        <f>H1061-B1062</f>
        <v>-2500</v>
      </c>
      <c r="I1062" s="112">
        <f t="shared" si="73"/>
        <v>5.08130081300813</v>
      </c>
      <c r="K1062" t="s">
        <v>28</v>
      </c>
      <c r="L1062">
        <v>16</v>
      </c>
      <c r="M1062" s="2">
        <v>492</v>
      </c>
    </row>
    <row r="1063" spans="2:13" ht="12.75">
      <c r="B1063" s="9">
        <v>2500</v>
      </c>
      <c r="C1063" s="1" t="s">
        <v>28</v>
      </c>
      <c r="D1063" s="1" t="s">
        <v>12</v>
      </c>
      <c r="E1063" s="1" t="s">
        <v>134</v>
      </c>
      <c r="F1063" s="30" t="s">
        <v>263</v>
      </c>
      <c r="G1063" s="30" t="s">
        <v>205</v>
      </c>
      <c r="H1063" s="6">
        <f>H1062-B1063</f>
        <v>-5000</v>
      </c>
      <c r="I1063" s="112">
        <f t="shared" si="73"/>
        <v>5.08130081300813</v>
      </c>
      <c r="K1063" t="s">
        <v>28</v>
      </c>
      <c r="L1063">
        <v>16</v>
      </c>
      <c r="M1063" s="2">
        <v>492</v>
      </c>
    </row>
    <row r="1064" spans="2:13" ht="12.75">
      <c r="B1064" s="9">
        <v>2500</v>
      </c>
      <c r="C1064" s="1" t="s">
        <v>28</v>
      </c>
      <c r="D1064" s="1" t="s">
        <v>12</v>
      </c>
      <c r="E1064" s="1" t="s">
        <v>134</v>
      </c>
      <c r="F1064" s="30" t="s">
        <v>264</v>
      </c>
      <c r="G1064" s="30" t="s">
        <v>207</v>
      </c>
      <c r="H1064" s="6">
        <f>H1063-B1064</f>
        <v>-7500</v>
      </c>
      <c r="I1064" s="112">
        <f t="shared" si="73"/>
        <v>5.08130081300813</v>
      </c>
      <c r="K1064" t="s">
        <v>28</v>
      </c>
      <c r="L1064">
        <v>16</v>
      </c>
      <c r="M1064" s="2">
        <v>492</v>
      </c>
    </row>
    <row r="1065" spans="1:13" s="97" customFormat="1" ht="12.75">
      <c r="A1065" s="18"/>
      <c r="B1065" s="471">
        <f>SUM(B1062:B1064)</f>
        <v>7500</v>
      </c>
      <c r="C1065" s="18" t="s">
        <v>28</v>
      </c>
      <c r="D1065" s="18"/>
      <c r="E1065" s="18"/>
      <c r="F1065" s="24"/>
      <c r="G1065" s="24"/>
      <c r="H1065" s="90">
        <v>0</v>
      </c>
      <c r="I1065" s="118">
        <f t="shared" si="73"/>
        <v>15.24390243902439</v>
      </c>
      <c r="M1065" s="2">
        <v>492</v>
      </c>
    </row>
    <row r="1066" spans="2:13" ht="12.75">
      <c r="B1066" s="9"/>
      <c r="H1066" s="6">
        <f>H1065-B1066</f>
        <v>0</v>
      </c>
      <c r="I1066" s="112">
        <f t="shared" si="73"/>
        <v>0</v>
      </c>
      <c r="M1066" s="2">
        <v>492</v>
      </c>
    </row>
    <row r="1067" spans="2:13" ht="12.75">
      <c r="B1067" s="9"/>
      <c r="H1067" s="6">
        <f aca="true" t="shared" si="74" ref="H1067:H1072">H1066-B1067</f>
        <v>0</v>
      </c>
      <c r="I1067" s="112">
        <f aca="true" t="shared" si="75" ref="I1067:I1072">+B1067/M1067</f>
        <v>0</v>
      </c>
      <c r="M1067" s="2">
        <v>492</v>
      </c>
    </row>
    <row r="1068" spans="2:13" ht="12.75">
      <c r="B1068" s="9">
        <v>2500</v>
      </c>
      <c r="C1068" s="1" t="s">
        <v>867</v>
      </c>
      <c r="D1068" s="19" t="s">
        <v>12</v>
      </c>
      <c r="E1068" s="1" t="s">
        <v>190</v>
      </c>
      <c r="F1068" s="113" t="s">
        <v>265</v>
      </c>
      <c r="G1068" s="113" t="s">
        <v>203</v>
      </c>
      <c r="H1068" s="6">
        <f t="shared" si="74"/>
        <v>-2500</v>
      </c>
      <c r="I1068" s="112">
        <f t="shared" si="75"/>
        <v>5.08130081300813</v>
      </c>
      <c r="K1068" t="s">
        <v>134</v>
      </c>
      <c r="L1068">
        <v>16</v>
      </c>
      <c r="M1068" s="2">
        <v>492</v>
      </c>
    </row>
    <row r="1069" spans="2:13" ht="12.75">
      <c r="B1069" s="9">
        <v>5000</v>
      </c>
      <c r="C1069" s="1" t="s">
        <v>266</v>
      </c>
      <c r="D1069" s="19" t="s">
        <v>12</v>
      </c>
      <c r="E1069" s="1" t="s">
        <v>190</v>
      </c>
      <c r="F1069" s="113" t="s">
        <v>267</v>
      </c>
      <c r="G1069" s="30" t="s">
        <v>203</v>
      </c>
      <c r="H1069" s="6">
        <f t="shared" si="74"/>
        <v>-7500</v>
      </c>
      <c r="I1069" s="112">
        <f t="shared" si="75"/>
        <v>10.16260162601626</v>
      </c>
      <c r="K1069" t="s">
        <v>134</v>
      </c>
      <c r="L1069">
        <v>16</v>
      </c>
      <c r="M1069" s="2">
        <v>492</v>
      </c>
    </row>
    <row r="1070" spans="2:13" ht="12.75">
      <c r="B1070" s="9">
        <v>4000</v>
      </c>
      <c r="C1070" s="19" t="s">
        <v>268</v>
      </c>
      <c r="D1070" s="19" t="s">
        <v>12</v>
      </c>
      <c r="E1070" s="1" t="s">
        <v>190</v>
      </c>
      <c r="F1070" s="113" t="s">
        <v>267</v>
      </c>
      <c r="G1070" s="30" t="s">
        <v>205</v>
      </c>
      <c r="H1070" s="6">
        <f t="shared" si="74"/>
        <v>-11500</v>
      </c>
      <c r="I1070" s="112">
        <f t="shared" si="75"/>
        <v>8.130081300813009</v>
      </c>
      <c r="K1070" t="s">
        <v>134</v>
      </c>
      <c r="L1070">
        <v>16</v>
      </c>
      <c r="M1070" s="2">
        <v>492</v>
      </c>
    </row>
    <row r="1071" spans="2:13" ht="12.75">
      <c r="B1071" s="9">
        <v>5000</v>
      </c>
      <c r="C1071" s="19" t="s">
        <v>269</v>
      </c>
      <c r="D1071" s="19" t="s">
        <v>12</v>
      </c>
      <c r="E1071" s="1" t="s">
        <v>190</v>
      </c>
      <c r="F1071" s="113" t="s">
        <v>267</v>
      </c>
      <c r="G1071" s="30" t="s">
        <v>207</v>
      </c>
      <c r="H1071" s="6">
        <f t="shared" si="74"/>
        <v>-16500</v>
      </c>
      <c r="I1071" s="112">
        <f t="shared" si="75"/>
        <v>10.16260162601626</v>
      </c>
      <c r="K1071" t="s">
        <v>134</v>
      </c>
      <c r="L1071">
        <v>16</v>
      </c>
      <c r="M1071" s="2">
        <v>492</v>
      </c>
    </row>
    <row r="1072" spans="2:13" ht="12.75">
      <c r="B1072" s="9">
        <v>2500</v>
      </c>
      <c r="C1072" s="1" t="s">
        <v>868</v>
      </c>
      <c r="D1072" s="19" t="s">
        <v>12</v>
      </c>
      <c r="E1072" s="1" t="s">
        <v>190</v>
      </c>
      <c r="F1072" s="113" t="s">
        <v>270</v>
      </c>
      <c r="G1072" s="30" t="s">
        <v>207</v>
      </c>
      <c r="H1072" s="6">
        <f t="shared" si="74"/>
        <v>-19000</v>
      </c>
      <c r="I1072" s="112">
        <f t="shared" si="75"/>
        <v>5.08130081300813</v>
      </c>
      <c r="K1072" t="s">
        <v>134</v>
      </c>
      <c r="L1072">
        <v>16</v>
      </c>
      <c r="M1072" s="2">
        <v>492</v>
      </c>
    </row>
    <row r="1073" spans="1:13" s="97" customFormat="1" ht="12.75">
      <c r="A1073" s="18"/>
      <c r="B1073" s="471">
        <f>SUM(B1068:B1072)</f>
        <v>19000</v>
      </c>
      <c r="C1073" s="18" t="s">
        <v>876</v>
      </c>
      <c r="D1073" s="18"/>
      <c r="E1073" s="18"/>
      <c r="F1073" s="24"/>
      <c r="G1073" s="24"/>
      <c r="H1073" s="90">
        <v>0</v>
      </c>
      <c r="I1073" s="118">
        <f t="shared" si="73"/>
        <v>38.61788617886179</v>
      </c>
      <c r="M1073" s="2">
        <v>492</v>
      </c>
    </row>
    <row r="1074" spans="2:13" ht="12.75">
      <c r="B1074" s="9"/>
      <c r="D1074" s="19"/>
      <c r="H1074" s="6">
        <f>H1073-B1074</f>
        <v>0</v>
      </c>
      <c r="I1074" s="112">
        <f t="shared" si="73"/>
        <v>0</v>
      </c>
      <c r="M1074" s="2">
        <v>492</v>
      </c>
    </row>
    <row r="1075" spans="2:13" ht="12.75">
      <c r="B1075" s="9"/>
      <c r="D1075" s="19"/>
      <c r="H1075" s="6">
        <f>H1074-B1075</f>
        <v>0</v>
      </c>
      <c r="I1075" s="112">
        <f>+B1075/M1075</f>
        <v>0</v>
      </c>
      <c r="M1075" s="2">
        <v>492</v>
      </c>
    </row>
    <row r="1076" spans="1:13" ht="12.75">
      <c r="A1076" s="81"/>
      <c r="B1076" s="9">
        <v>1300</v>
      </c>
      <c r="C1076" s="81" t="s">
        <v>40</v>
      </c>
      <c r="D1076" s="19" t="s">
        <v>12</v>
      </c>
      <c r="E1076" s="81" t="s">
        <v>41</v>
      </c>
      <c r="F1076" s="113" t="s">
        <v>267</v>
      </c>
      <c r="G1076" s="113" t="s">
        <v>203</v>
      </c>
      <c r="H1076" s="6">
        <f>H1075-B1076</f>
        <v>-1300</v>
      </c>
      <c r="I1076" s="112">
        <f>+B1076/M1076</f>
        <v>2.6422764227642275</v>
      </c>
      <c r="J1076" s="85"/>
      <c r="K1076" s="85" t="s">
        <v>134</v>
      </c>
      <c r="L1076">
        <v>16</v>
      </c>
      <c r="M1076" s="2">
        <v>492</v>
      </c>
    </row>
    <row r="1077" spans="1:13" s="46" customFormat="1" ht="12.75">
      <c r="A1077" s="37"/>
      <c r="B1077" s="267">
        <v>1200</v>
      </c>
      <c r="C1077" s="37" t="s">
        <v>40</v>
      </c>
      <c r="D1077" s="19" t="s">
        <v>12</v>
      </c>
      <c r="E1077" s="37" t="s">
        <v>41</v>
      </c>
      <c r="F1077" s="113" t="s">
        <v>267</v>
      </c>
      <c r="G1077" s="30" t="s">
        <v>205</v>
      </c>
      <c r="H1077" s="6">
        <f>H1076-B1077</f>
        <v>-2500</v>
      </c>
      <c r="I1077" s="112">
        <f>+B1077/M1077</f>
        <v>2.4390243902439024</v>
      </c>
      <c r="J1077" s="111"/>
      <c r="K1077" s="111" t="s">
        <v>134</v>
      </c>
      <c r="L1077">
        <v>16</v>
      </c>
      <c r="M1077" s="2">
        <v>492</v>
      </c>
    </row>
    <row r="1078" spans="1:13" s="46" customFormat="1" ht="12.75">
      <c r="A1078" s="37"/>
      <c r="B1078" s="267">
        <v>1200</v>
      </c>
      <c r="C1078" s="37" t="s">
        <v>40</v>
      </c>
      <c r="D1078" s="19" t="s">
        <v>12</v>
      </c>
      <c r="E1078" s="37" t="s">
        <v>41</v>
      </c>
      <c r="F1078" s="113" t="s">
        <v>267</v>
      </c>
      <c r="G1078" s="30" t="s">
        <v>207</v>
      </c>
      <c r="H1078" s="6">
        <f>H1077-B1078</f>
        <v>-3700</v>
      </c>
      <c r="I1078" s="112">
        <f>+B1078/M1078</f>
        <v>2.4390243902439024</v>
      </c>
      <c r="J1078" s="111"/>
      <c r="K1078" s="111" t="s">
        <v>134</v>
      </c>
      <c r="L1078">
        <v>16</v>
      </c>
      <c r="M1078" s="2">
        <v>492</v>
      </c>
    </row>
    <row r="1079" spans="1:13" s="97" customFormat="1" ht="12.75">
      <c r="A1079" s="107"/>
      <c r="B1079" s="471">
        <f>SUM(B1076:B1078)</f>
        <v>3700</v>
      </c>
      <c r="C1079" s="107"/>
      <c r="D1079" s="107"/>
      <c r="E1079" s="107" t="s">
        <v>41</v>
      </c>
      <c r="F1079" s="116"/>
      <c r="G1079" s="116"/>
      <c r="H1079" s="90">
        <v>0</v>
      </c>
      <c r="I1079" s="118">
        <f aca="true" t="shared" si="76" ref="I1079:I1109">+B1079/M1079</f>
        <v>7.520325203252033</v>
      </c>
      <c r="J1079" s="121"/>
      <c r="K1079" s="121"/>
      <c r="L1079" s="121"/>
      <c r="M1079" s="2">
        <v>492</v>
      </c>
    </row>
    <row r="1080" spans="1:13" ht="12.75">
      <c r="A1080" s="81"/>
      <c r="B1080" s="9"/>
      <c r="C1080" s="81"/>
      <c r="D1080" s="37"/>
      <c r="E1080" s="81"/>
      <c r="F1080" s="99"/>
      <c r="G1080" s="99"/>
      <c r="H1080" s="6">
        <f>H1079-B1080</f>
        <v>0</v>
      </c>
      <c r="I1080" s="112">
        <f t="shared" si="76"/>
        <v>0</v>
      </c>
      <c r="J1080" s="85"/>
      <c r="K1080" s="85"/>
      <c r="L1080" s="85"/>
      <c r="M1080" s="2">
        <v>492</v>
      </c>
    </row>
    <row r="1081" spans="1:13" ht="12.75">
      <c r="A1081" s="81"/>
      <c r="B1081" s="9"/>
      <c r="C1081" s="81"/>
      <c r="D1081" s="37"/>
      <c r="E1081" s="81"/>
      <c r="F1081" s="99"/>
      <c r="G1081" s="99"/>
      <c r="H1081" s="6">
        <f>H1080-B1081</f>
        <v>0</v>
      </c>
      <c r="I1081" s="112">
        <f>+B1081/M1081</f>
        <v>0</v>
      </c>
      <c r="J1081" s="85"/>
      <c r="K1081" s="85"/>
      <c r="L1081" s="85"/>
      <c r="M1081" s="2">
        <v>492</v>
      </c>
    </row>
    <row r="1082" spans="1:13" ht="12.75">
      <c r="A1082" s="37"/>
      <c r="B1082" s="9">
        <v>4000</v>
      </c>
      <c r="C1082" s="37" t="s">
        <v>44</v>
      </c>
      <c r="D1082" s="19" t="s">
        <v>12</v>
      </c>
      <c r="E1082" s="81" t="s">
        <v>190</v>
      </c>
      <c r="F1082" s="113" t="s">
        <v>271</v>
      </c>
      <c r="G1082" s="113" t="s">
        <v>203</v>
      </c>
      <c r="H1082" s="6">
        <f>H1081-B1082</f>
        <v>-4000</v>
      </c>
      <c r="I1082" s="112">
        <f>+B1082/M1082</f>
        <v>8.130081300813009</v>
      </c>
      <c r="J1082" s="85"/>
      <c r="K1082" s="85" t="s">
        <v>134</v>
      </c>
      <c r="L1082">
        <v>16</v>
      </c>
      <c r="M1082" s="2">
        <v>492</v>
      </c>
    </row>
    <row r="1083" spans="1:13" ht="12.75">
      <c r="A1083" s="81"/>
      <c r="B1083" s="9">
        <v>4000</v>
      </c>
      <c r="C1083" s="37" t="s">
        <v>44</v>
      </c>
      <c r="D1083" s="19" t="s">
        <v>12</v>
      </c>
      <c r="E1083" s="81" t="s">
        <v>190</v>
      </c>
      <c r="F1083" s="113" t="s">
        <v>271</v>
      </c>
      <c r="G1083" s="30" t="s">
        <v>205</v>
      </c>
      <c r="H1083" s="6">
        <f>H1082-B1083</f>
        <v>-8000</v>
      </c>
      <c r="I1083" s="112">
        <f>+B1083/M1083</f>
        <v>8.130081300813009</v>
      </c>
      <c r="J1083" s="85"/>
      <c r="K1083" s="85" t="s">
        <v>134</v>
      </c>
      <c r="L1083">
        <v>16</v>
      </c>
      <c r="M1083" s="2">
        <v>492</v>
      </c>
    </row>
    <row r="1084" spans="1:13" s="97" customFormat="1" ht="12.75">
      <c r="A1084" s="107"/>
      <c r="B1084" s="471">
        <f>SUM(B1082:B1083)</f>
        <v>8000</v>
      </c>
      <c r="C1084" s="107" t="s">
        <v>44</v>
      </c>
      <c r="D1084" s="107"/>
      <c r="E1084" s="107"/>
      <c r="F1084" s="116"/>
      <c r="G1084" s="116"/>
      <c r="H1084" s="90">
        <v>0</v>
      </c>
      <c r="I1084" s="118">
        <f t="shared" si="76"/>
        <v>16.260162601626018</v>
      </c>
      <c r="J1084" s="121"/>
      <c r="K1084" s="121"/>
      <c r="L1084" s="121"/>
      <c r="M1084" s="2">
        <v>492</v>
      </c>
    </row>
    <row r="1085" spans="1:13" ht="12.75">
      <c r="A1085" s="81"/>
      <c r="B1085" s="9"/>
      <c r="C1085" s="81"/>
      <c r="D1085" s="37"/>
      <c r="E1085" s="81"/>
      <c r="F1085" s="99"/>
      <c r="G1085" s="99"/>
      <c r="H1085" s="6">
        <f aca="true" t="shared" si="77" ref="H1085:H1092">H1084-B1085</f>
        <v>0</v>
      </c>
      <c r="I1085" s="112">
        <f t="shared" si="76"/>
        <v>0</v>
      </c>
      <c r="J1085" s="85"/>
      <c r="K1085" s="85"/>
      <c r="L1085" s="85"/>
      <c r="M1085" s="2">
        <v>492</v>
      </c>
    </row>
    <row r="1086" spans="1:13" ht="12.75">
      <c r="A1086" s="81"/>
      <c r="B1086" s="9"/>
      <c r="C1086" s="81"/>
      <c r="D1086" s="37"/>
      <c r="E1086" s="81"/>
      <c r="F1086" s="99"/>
      <c r="G1086" s="99"/>
      <c r="H1086" s="6">
        <f t="shared" si="77"/>
        <v>0</v>
      </c>
      <c r="I1086" s="112">
        <f t="shared" si="76"/>
        <v>0</v>
      </c>
      <c r="J1086" s="85"/>
      <c r="K1086" s="85"/>
      <c r="L1086" s="85"/>
      <c r="M1086" s="2">
        <v>492</v>
      </c>
    </row>
    <row r="1087" spans="1:13" ht="12.75">
      <c r="A1087" s="81"/>
      <c r="B1087" s="9">
        <v>2000</v>
      </c>
      <c r="C1087" s="81" t="s">
        <v>46</v>
      </c>
      <c r="D1087" s="19" t="s">
        <v>12</v>
      </c>
      <c r="E1087" s="81" t="s">
        <v>190</v>
      </c>
      <c r="F1087" s="113" t="s">
        <v>267</v>
      </c>
      <c r="G1087" s="113" t="s">
        <v>203</v>
      </c>
      <c r="H1087" s="6">
        <f t="shared" si="77"/>
        <v>-2000</v>
      </c>
      <c r="I1087" s="112">
        <f t="shared" si="76"/>
        <v>4.065040650406504</v>
      </c>
      <c r="J1087" s="85"/>
      <c r="K1087" s="85" t="s">
        <v>134</v>
      </c>
      <c r="L1087">
        <v>16</v>
      </c>
      <c r="M1087" s="2">
        <v>492</v>
      </c>
    </row>
    <row r="1088" spans="1:13" ht="12.75">
      <c r="A1088" s="81"/>
      <c r="B1088" s="9">
        <v>500</v>
      </c>
      <c r="C1088" s="81" t="s">
        <v>46</v>
      </c>
      <c r="D1088" s="19" t="s">
        <v>12</v>
      </c>
      <c r="E1088" s="81" t="s">
        <v>190</v>
      </c>
      <c r="F1088" s="113" t="s">
        <v>267</v>
      </c>
      <c r="G1088" s="113" t="s">
        <v>203</v>
      </c>
      <c r="H1088" s="6">
        <f t="shared" si="77"/>
        <v>-2500</v>
      </c>
      <c r="I1088" s="112">
        <f t="shared" si="76"/>
        <v>1.016260162601626</v>
      </c>
      <c r="J1088" s="85"/>
      <c r="K1088" s="85" t="s">
        <v>134</v>
      </c>
      <c r="L1088">
        <v>16</v>
      </c>
      <c r="M1088" s="2">
        <v>492</v>
      </c>
    </row>
    <row r="1089" spans="1:13" ht="12.75">
      <c r="A1089" s="81"/>
      <c r="B1089" s="9">
        <v>2000</v>
      </c>
      <c r="C1089" s="81" t="s">
        <v>46</v>
      </c>
      <c r="D1089" s="19" t="s">
        <v>12</v>
      </c>
      <c r="E1089" s="81" t="s">
        <v>190</v>
      </c>
      <c r="F1089" s="113" t="s">
        <v>267</v>
      </c>
      <c r="G1089" s="113" t="s">
        <v>205</v>
      </c>
      <c r="H1089" s="6">
        <f t="shared" si="77"/>
        <v>-4500</v>
      </c>
      <c r="I1089" s="112">
        <f t="shared" si="76"/>
        <v>4.065040650406504</v>
      </c>
      <c r="J1089" s="85"/>
      <c r="K1089" s="85" t="s">
        <v>134</v>
      </c>
      <c r="L1089">
        <v>16</v>
      </c>
      <c r="M1089" s="2">
        <v>492</v>
      </c>
    </row>
    <row r="1090" spans="1:13" ht="12.75">
      <c r="A1090" s="81"/>
      <c r="B1090" s="9">
        <v>500</v>
      </c>
      <c r="C1090" s="81" t="s">
        <v>46</v>
      </c>
      <c r="D1090" s="19" t="s">
        <v>12</v>
      </c>
      <c r="E1090" s="81" t="s">
        <v>190</v>
      </c>
      <c r="F1090" s="113" t="s">
        <v>267</v>
      </c>
      <c r="G1090" s="113" t="s">
        <v>205</v>
      </c>
      <c r="H1090" s="6">
        <f t="shared" si="77"/>
        <v>-5000</v>
      </c>
      <c r="I1090" s="112">
        <f t="shared" si="76"/>
        <v>1.016260162601626</v>
      </c>
      <c r="J1090" s="85"/>
      <c r="K1090" s="85" t="s">
        <v>134</v>
      </c>
      <c r="L1090">
        <v>16</v>
      </c>
      <c r="M1090" s="2">
        <v>492</v>
      </c>
    </row>
    <row r="1091" spans="1:13" ht="12.75">
      <c r="A1091" s="81"/>
      <c r="B1091" s="9">
        <v>2000</v>
      </c>
      <c r="C1091" s="81" t="s">
        <v>46</v>
      </c>
      <c r="D1091" s="19" t="s">
        <v>12</v>
      </c>
      <c r="E1091" s="81" t="s">
        <v>190</v>
      </c>
      <c r="F1091" s="113" t="s">
        <v>267</v>
      </c>
      <c r="G1091" s="113" t="s">
        <v>207</v>
      </c>
      <c r="H1091" s="6">
        <f t="shared" si="77"/>
        <v>-7000</v>
      </c>
      <c r="I1091" s="112">
        <f t="shared" si="76"/>
        <v>4.065040650406504</v>
      </c>
      <c r="J1091" s="85"/>
      <c r="K1091" s="85" t="s">
        <v>134</v>
      </c>
      <c r="L1091">
        <v>16</v>
      </c>
      <c r="M1091" s="2">
        <v>492</v>
      </c>
    </row>
    <row r="1092" spans="1:13" ht="12.75">
      <c r="A1092" s="81"/>
      <c r="B1092" s="9">
        <v>500</v>
      </c>
      <c r="C1092" s="81" t="s">
        <v>46</v>
      </c>
      <c r="D1092" s="19" t="s">
        <v>12</v>
      </c>
      <c r="E1092" s="81" t="s">
        <v>190</v>
      </c>
      <c r="F1092" s="113" t="s">
        <v>267</v>
      </c>
      <c r="G1092" s="113" t="s">
        <v>207</v>
      </c>
      <c r="H1092" s="6">
        <f t="shared" si="77"/>
        <v>-7500</v>
      </c>
      <c r="I1092" s="112">
        <f t="shared" si="76"/>
        <v>1.016260162601626</v>
      </c>
      <c r="J1092" s="85"/>
      <c r="K1092" s="85" t="s">
        <v>134</v>
      </c>
      <c r="L1092">
        <v>16</v>
      </c>
      <c r="M1092" s="2">
        <v>492</v>
      </c>
    </row>
    <row r="1093" spans="1:13" s="97" customFormat="1" ht="12.75">
      <c r="A1093" s="107"/>
      <c r="B1093" s="471">
        <f>SUM(B1087:B1092)</f>
        <v>7500</v>
      </c>
      <c r="C1093" s="107" t="s">
        <v>46</v>
      </c>
      <c r="D1093" s="107"/>
      <c r="E1093" s="107"/>
      <c r="F1093" s="116"/>
      <c r="G1093" s="116"/>
      <c r="H1093" s="90">
        <v>0</v>
      </c>
      <c r="I1093" s="118">
        <f t="shared" si="76"/>
        <v>15.24390243902439</v>
      </c>
      <c r="J1093" s="121"/>
      <c r="K1093" s="121"/>
      <c r="L1093" s="121"/>
      <c r="M1093" s="2">
        <v>492</v>
      </c>
    </row>
    <row r="1094" spans="8:13" ht="12.75">
      <c r="H1094" s="6">
        <f>H1093-B1094</f>
        <v>0</v>
      </c>
      <c r="I1094" s="122">
        <f t="shared" si="76"/>
        <v>0</v>
      </c>
      <c r="M1094" s="2">
        <v>492</v>
      </c>
    </row>
    <row r="1095" spans="4:13" ht="12.75">
      <c r="D1095" s="19"/>
      <c r="H1095" s="6">
        <f>H1094-B1095</f>
        <v>0</v>
      </c>
      <c r="I1095" s="122">
        <f t="shared" si="76"/>
        <v>0</v>
      </c>
      <c r="M1095" s="2">
        <v>492</v>
      </c>
    </row>
    <row r="1096" spans="2:13" ht="12.75">
      <c r="B1096" s="373">
        <v>1000</v>
      </c>
      <c r="C1096" s="1" t="s">
        <v>373</v>
      </c>
      <c r="D1096" s="19" t="s">
        <v>12</v>
      </c>
      <c r="E1096" s="81" t="s">
        <v>65</v>
      </c>
      <c r="F1096" s="113" t="s">
        <v>267</v>
      </c>
      <c r="G1096" s="113" t="s">
        <v>203</v>
      </c>
      <c r="H1096" s="6">
        <f>H1095-B1096</f>
        <v>-1000</v>
      </c>
      <c r="I1096" s="122">
        <f t="shared" si="76"/>
        <v>2.032520325203252</v>
      </c>
      <c r="K1096" s="85" t="s">
        <v>134</v>
      </c>
      <c r="L1096">
        <v>16</v>
      </c>
      <c r="M1096" s="2">
        <v>492</v>
      </c>
    </row>
    <row r="1097" spans="2:13" ht="12.75">
      <c r="B1097" s="373">
        <v>1000</v>
      </c>
      <c r="C1097" s="1" t="s">
        <v>373</v>
      </c>
      <c r="D1097" s="19" t="s">
        <v>12</v>
      </c>
      <c r="E1097" s="81" t="s">
        <v>65</v>
      </c>
      <c r="F1097" s="113" t="s">
        <v>267</v>
      </c>
      <c r="G1097" s="113" t="s">
        <v>205</v>
      </c>
      <c r="H1097" s="6">
        <f>H1096-B1097</f>
        <v>-2000</v>
      </c>
      <c r="I1097" s="122">
        <f t="shared" si="76"/>
        <v>2.032520325203252</v>
      </c>
      <c r="K1097" s="85" t="s">
        <v>134</v>
      </c>
      <c r="L1097">
        <v>16</v>
      </c>
      <c r="M1097" s="2">
        <v>492</v>
      </c>
    </row>
    <row r="1098" spans="2:13" ht="12.75">
      <c r="B1098" s="373">
        <v>500</v>
      </c>
      <c r="C1098" s="1" t="s">
        <v>373</v>
      </c>
      <c r="D1098" s="19" t="s">
        <v>12</v>
      </c>
      <c r="E1098" s="81" t="s">
        <v>65</v>
      </c>
      <c r="F1098" s="113" t="s">
        <v>267</v>
      </c>
      <c r="G1098" s="113" t="s">
        <v>207</v>
      </c>
      <c r="H1098" s="6">
        <f>H1097-B1098</f>
        <v>-2500</v>
      </c>
      <c r="I1098" s="122">
        <f t="shared" si="76"/>
        <v>1.016260162601626</v>
      </c>
      <c r="K1098" s="85" t="s">
        <v>134</v>
      </c>
      <c r="L1098">
        <v>16</v>
      </c>
      <c r="M1098" s="2">
        <v>492</v>
      </c>
    </row>
    <row r="1099" spans="1:13" s="97" customFormat="1" ht="12.75">
      <c r="A1099" s="18"/>
      <c r="B1099" s="378">
        <f>SUM(B1096:B1098)</f>
        <v>2500</v>
      </c>
      <c r="C1099" s="18"/>
      <c r="D1099" s="18"/>
      <c r="E1099" s="18" t="s">
        <v>65</v>
      </c>
      <c r="F1099" s="24"/>
      <c r="G1099" s="24"/>
      <c r="H1099" s="90">
        <v>0</v>
      </c>
      <c r="I1099" s="118">
        <f t="shared" si="76"/>
        <v>5.08130081300813</v>
      </c>
      <c r="M1099" s="2">
        <v>492</v>
      </c>
    </row>
    <row r="1100" spans="2:13" ht="12.75">
      <c r="B1100" s="9"/>
      <c r="H1100" s="6">
        <f>H1099-B1100</f>
        <v>0</v>
      </c>
      <c r="I1100" s="112">
        <f t="shared" si="76"/>
        <v>0</v>
      </c>
      <c r="M1100" s="2">
        <v>492</v>
      </c>
    </row>
    <row r="1101" spans="2:13" ht="12.75">
      <c r="B1101" s="9"/>
      <c r="H1101" s="6">
        <f>H1100-B1101</f>
        <v>0</v>
      </c>
      <c r="I1101" s="112">
        <f t="shared" si="76"/>
        <v>0</v>
      </c>
      <c r="M1101" s="2">
        <v>492</v>
      </c>
    </row>
    <row r="1102" spans="4:13" ht="12.75">
      <c r="D1102" s="19"/>
      <c r="H1102" s="6">
        <f>H1101-B1102</f>
        <v>0</v>
      </c>
      <c r="I1102" s="112">
        <f t="shared" si="76"/>
        <v>0</v>
      </c>
      <c r="M1102" s="2">
        <v>492</v>
      </c>
    </row>
    <row r="1103" spans="4:13" ht="12.75">
      <c r="D1103" s="19"/>
      <c r="H1103" s="6">
        <f>H1102-B1103</f>
        <v>0</v>
      </c>
      <c r="I1103" s="112">
        <f t="shared" si="76"/>
        <v>0</v>
      </c>
      <c r="M1103" s="2">
        <v>492</v>
      </c>
    </row>
    <row r="1104" spans="1:13" s="92" customFormat="1" ht="12.75">
      <c r="A1104" s="87"/>
      <c r="B1104" s="477">
        <f>+B1111+B1124+B1131+B1136+B1142+B1148</f>
        <v>48700</v>
      </c>
      <c r="C1104" s="87" t="s">
        <v>274</v>
      </c>
      <c r="D1104" s="87" t="s">
        <v>272</v>
      </c>
      <c r="E1104" s="87" t="s">
        <v>67</v>
      </c>
      <c r="F1104" s="89" t="s">
        <v>273</v>
      </c>
      <c r="G1104" s="89" t="s">
        <v>377</v>
      </c>
      <c r="H1104" s="88"/>
      <c r="I1104" s="119">
        <f t="shared" si="76"/>
        <v>98.98373983739837</v>
      </c>
      <c r="M1104" s="2">
        <v>492</v>
      </c>
    </row>
    <row r="1105" spans="2:13" ht="12.75">
      <c r="B1105" s="9"/>
      <c r="D1105" s="19"/>
      <c r="H1105" s="6">
        <f aca="true" t="shared" si="78" ref="H1105:H1110">H1104-B1105</f>
        <v>0</v>
      </c>
      <c r="I1105" s="112">
        <f t="shared" si="76"/>
        <v>0</v>
      </c>
      <c r="M1105" s="2">
        <v>492</v>
      </c>
    </row>
    <row r="1106" spans="2:13" ht="12.75">
      <c r="B1106" s="9">
        <v>2500</v>
      </c>
      <c r="C1106" s="1" t="s">
        <v>28</v>
      </c>
      <c r="D1106" s="1" t="s">
        <v>12</v>
      </c>
      <c r="E1106" s="1" t="s">
        <v>70</v>
      </c>
      <c r="F1106" s="30" t="s">
        <v>275</v>
      </c>
      <c r="G1106" s="30" t="s">
        <v>276</v>
      </c>
      <c r="H1106" s="6">
        <f t="shared" si="78"/>
        <v>-2500</v>
      </c>
      <c r="I1106" s="112">
        <f t="shared" si="76"/>
        <v>5.08130081300813</v>
      </c>
      <c r="K1106" t="s">
        <v>28</v>
      </c>
      <c r="L1106">
        <v>17</v>
      </c>
      <c r="M1106" s="2">
        <v>492</v>
      </c>
    </row>
    <row r="1107" spans="2:13" ht="12.75">
      <c r="B1107" s="9">
        <v>2000</v>
      </c>
      <c r="C1107" s="1" t="s">
        <v>28</v>
      </c>
      <c r="D1107" s="1" t="s">
        <v>12</v>
      </c>
      <c r="E1107" s="1" t="s">
        <v>77</v>
      </c>
      <c r="F1107" s="72" t="s">
        <v>277</v>
      </c>
      <c r="G1107" s="30" t="s">
        <v>276</v>
      </c>
      <c r="H1107" s="6">
        <f t="shared" si="78"/>
        <v>-4500</v>
      </c>
      <c r="I1107" s="112">
        <f t="shared" si="76"/>
        <v>4.065040650406504</v>
      </c>
      <c r="K1107" t="s">
        <v>28</v>
      </c>
      <c r="L1107">
        <v>17</v>
      </c>
      <c r="M1107" s="2">
        <v>492</v>
      </c>
    </row>
    <row r="1108" spans="2:13" ht="12.75">
      <c r="B1108" s="9">
        <v>2500</v>
      </c>
      <c r="C1108" s="1" t="s">
        <v>28</v>
      </c>
      <c r="D1108" s="1" t="s">
        <v>12</v>
      </c>
      <c r="E1108" s="1" t="s">
        <v>70</v>
      </c>
      <c r="F1108" s="30" t="s">
        <v>278</v>
      </c>
      <c r="G1108" s="30" t="s">
        <v>279</v>
      </c>
      <c r="H1108" s="6">
        <f t="shared" si="78"/>
        <v>-7000</v>
      </c>
      <c r="I1108" s="112">
        <f t="shared" si="76"/>
        <v>5.08130081300813</v>
      </c>
      <c r="K1108" t="s">
        <v>28</v>
      </c>
      <c r="L1108">
        <v>17</v>
      </c>
      <c r="M1108" s="2">
        <v>492</v>
      </c>
    </row>
    <row r="1109" spans="2:13" ht="12.75">
      <c r="B1109" s="9">
        <v>2500</v>
      </c>
      <c r="C1109" s="1" t="s">
        <v>28</v>
      </c>
      <c r="D1109" s="1" t="s">
        <v>12</v>
      </c>
      <c r="E1109" s="1" t="s">
        <v>70</v>
      </c>
      <c r="F1109" s="30" t="s">
        <v>280</v>
      </c>
      <c r="G1109" s="30" t="s">
        <v>281</v>
      </c>
      <c r="H1109" s="6">
        <f t="shared" si="78"/>
        <v>-9500</v>
      </c>
      <c r="I1109" s="112">
        <f t="shared" si="76"/>
        <v>5.08130081300813</v>
      </c>
      <c r="K1109" t="s">
        <v>28</v>
      </c>
      <c r="L1109">
        <v>17</v>
      </c>
      <c r="M1109" s="2">
        <v>492</v>
      </c>
    </row>
    <row r="1110" spans="2:13" ht="12.75">
      <c r="B1110" s="9">
        <v>2500</v>
      </c>
      <c r="C1110" s="1" t="s">
        <v>28</v>
      </c>
      <c r="D1110" s="1" t="s">
        <v>12</v>
      </c>
      <c r="E1110" s="1" t="s">
        <v>70</v>
      </c>
      <c r="F1110" s="30" t="s">
        <v>282</v>
      </c>
      <c r="G1110" s="30" t="s">
        <v>283</v>
      </c>
      <c r="H1110" s="6">
        <f t="shared" si="78"/>
        <v>-12000</v>
      </c>
      <c r="I1110" s="112">
        <f aca="true" t="shared" si="79" ref="I1110:I1141">+B1110/M1110</f>
        <v>5.08130081300813</v>
      </c>
      <c r="K1110" t="s">
        <v>28</v>
      </c>
      <c r="L1110">
        <v>17</v>
      </c>
      <c r="M1110" s="2">
        <v>492</v>
      </c>
    </row>
    <row r="1111" spans="1:13" s="97" customFormat="1" ht="12.75">
      <c r="A1111" s="18"/>
      <c r="B1111" s="471">
        <f>SUM(B1106:B1110)</f>
        <v>12000</v>
      </c>
      <c r="C1111" s="18" t="s">
        <v>28</v>
      </c>
      <c r="D1111" s="18"/>
      <c r="E1111" s="18"/>
      <c r="F1111" s="24"/>
      <c r="G1111" s="24"/>
      <c r="H1111" s="90">
        <v>0</v>
      </c>
      <c r="I1111" s="118">
        <f t="shared" si="79"/>
        <v>24.390243902439025</v>
      </c>
      <c r="M1111" s="2">
        <v>492</v>
      </c>
    </row>
    <row r="1112" spans="2:13" ht="12.75">
      <c r="B1112" s="9"/>
      <c r="D1112" s="19"/>
      <c r="H1112" s="6">
        <f aca="true" t="shared" si="80" ref="H1112:H1123">H1111-B1112</f>
        <v>0</v>
      </c>
      <c r="I1112" s="112">
        <f t="shared" si="79"/>
        <v>0</v>
      </c>
      <c r="M1112" s="2">
        <v>492</v>
      </c>
    </row>
    <row r="1113" spans="2:13" ht="12.75">
      <c r="B1113" s="9"/>
      <c r="D1113" s="19"/>
      <c r="H1113" s="6">
        <f t="shared" si="80"/>
        <v>0</v>
      </c>
      <c r="I1113" s="112">
        <f t="shared" si="79"/>
        <v>0</v>
      </c>
      <c r="M1113" s="2">
        <v>492</v>
      </c>
    </row>
    <row r="1114" spans="2:13" ht="12.75">
      <c r="B1114" s="9">
        <v>1500</v>
      </c>
      <c r="C1114" s="1" t="s">
        <v>869</v>
      </c>
      <c r="D1114" s="1" t="s">
        <v>12</v>
      </c>
      <c r="E1114" s="1" t="s">
        <v>190</v>
      </c>
      <c r="F1114" s="99" t="s">
        <v>284</v>
      </c>
      <c r="G1114" s="30" t="s">
        <v>279</v>
      </c>
      <c r="H1114" s="6">
        <f t="shared" si="80"/>
        <v>-1500</v>
      </c>
      <c r="I1114" s="112">
        <f t="shared" si="79"/>
        <v>3.048780487804878</v>
      </c>
      <c r="K1114" s="85" t="s">
        <v>70</v>
      </c>
      <c r="L1114">
        <v>17</v>
      </c>
      <c r="M1114" s="2">
        <v>492</v>
      </c>
    </row>
    <row r="1115" spans="2:13" ht="12.75">
      <c r="B1115" s="9">
        <v>1500</v>
      </c>
      <c r="C1115" s="1" t="s">
        <v>285</v>
      </c>
      <c r="D1115" s="1" t="s">
        <v>12</v>
      </c>
      <c r="E1115" s="1" t="s">
        <v>190</v>
      </c>
      <c r="F1115" s="99" t="s">
        <v>286</v>
      </c>
      <c r="G1115" s="30" t="s">
        <v>279</v>
      </c>
      <c r="H1115" s="6">
        <f t="shared" si="80"/>
        <v>-3000</v>
      </c>
      <c r="I1115" s="112">
        <f t="shared" si="79"/>
        <v>3.048780487804878</v>
      </c>
      <c r="K1115" s="85" t="s">
        <v>70</v>
      </c>
      <c r="L1115">
        <v>17</v>
      </c>
      <c r="M1115" s="2">
        <v>492</v>
      </c>
    </row>
    <row r="1116" spans="2:13" ht="12.75">
      <c r="B1116" s="9">
        <v>1500</v>
      </c>
      <c r="C1116" s="1" t="s">
        <v>287</v>
      </c>
      <c r="D1116" s="1" t="s">
        <v>12</v>
      </c>
      <c r="E1116" s="1" t="s">
        <v>190</v>
      </c>
      <c r="F1116" s="99" t="s">
        <v>286</v>
      </c>
      <c r="G1116" s="30" t="s">
        <v>279</v>
      </c>
      <c r="H1116" s="6">
        <f t="shared" si="80"/>
        <v>-4500</v>
      </c>
      <c r="I1116" s="112">
        <f t="shared" si="79"/>
        <v>3.048780487804878</v>
      </c>
      <c r="K1116" s="85" t="s">
        <v>70</v>
      </c>
      <c r="L1116">
        <v>17</v>
      </c>
      <c r="M1116" s="2">
        <v>492</v>
      </c>
    </row>
    <row r="1117" spans="2:13" ht="12.75">
      <c r="B1117" s="9">
        <v>2000</v>
      </c>
      <c r="C1117" s="1" t="s">
        <v>288</v>
      </c>
      <c r="D1117" s="1" t="s">
        <v>12</v>
      </c>
      <c r="E1117" s="1" t="s">
        <v>190</v>
      </c>
      <c r="F1117" s="99" t="s">
        <v>286</v>
      </c>
      <c r="G1117" s="30" t="s">
        <v>281</v>
      </c>
      <c r="H1117" s="6">
        <f t="shared" si="80"/>
        <v>-6500</v>
      </c>
      <c r="I1117" s="112">
        <f t="shared" si="79"/>
        <v>4.065040650406504</v>
      </c>
      <c r="K1117" s="85" t="s">
        <v>70</v>
      </c>
      <c r="L1117">
        <v>17</v>
      </c>
      <c r="M1117" s="2">
        <v>492</v>
      </c>
    </row>
    <row r="1118" spans="2:13" ht="12.75">
      <c r="B1118" s="9">
        <v>2000</v>
      </c>
      <c r="C1118" s="1" t="s">
        <v>289</v>
      </c>
      <c r="D1118" s="1" t="s">
        <v>12</v>
      </c>
      <c r="E1118" s="1" t="s">
        <v>190</v>
      </c>
      <c r="F1118" s="99" t="s">
        <v>286</v>
      </c>
      <c r="G1118" s="30" t="s">
        <v>281</v>
      </c>
      <c r="H1118" s="6">
        <f t="shared" si="80"/>
        <v>-8500</v>
      </c>
      <c r="I1118" s="112">
        <f t="shared" si="79"/>
        <v>4.065040650406504</v>
      </c>
      <c r="K1118" s="85" t="s">
        <v>70</v>
      </c>
      <c r="L1118">
        <v>17</v>
      </c>
      <c r="M1118" s="2">
        <v>492</v>
      </c>
    </row>
    <row r="1119" spans="2:13" ht="12.75">
      <c r="B1119" s="9">
        <v>1000</v>
      </c>
      <c r="C1119" s="19" t="s">
        <v>290</v>
      </c>
      <c r="D1119" s="1" t="s">
        <v>12</v>
      </c>
      <c r="E1119" s="1" t="s">
        <v>190</v>
      </c>
      <c r="F1119" s="99" t="s">
        <v>286</v>
      </c>
      <c r="G1119" s="30" t="s">
        <v>281</v>
      </c>
      <c r="H1119" s="6">
        <f t="shared" si="80"/>
        <v>-9500</v>
      </c>
      <c r="I1119" s="112">
        <f t="shared" si="79"/>
        <v>2.032520325203252</v>
      </c>
      <c r="K1119" s="85" t="s">
        <v>70</v>
      </c>
      <c r="L1119">
        <v>17</v>
      </c>
      <c r="M1119" s="2">
        <v>492</v>
      </c>
    </row>
    <row r="1120" spans="2:13" ht="12.75">
      <c r="B1120" s="9">
        <v>1000</v>
      </c>
      <c r="C1120" s="19" t="s">
        <v>291</v>
      </c>
      <c r="D1120" s="1" t="s">
        <v>12</v>
      </c>
      <c r="E1120" s="1" t="s">
        <v>190</v>
      </c>
      <c r="F1120" s="99" t="s">
        <v>286</v>
      </c>
      <c r="G1120" s="30" t="s">
        <v>281</v>
      </c>
      <c r="H1120" s="6">
        <f t="shared" si="80"/>
        <v>-10500</v>
      </c>
      <c r="I1120" s="112">
        <f t="shared" si="79"/>
        <v>2.032520325203252</v>
      </c>
      <c r="K1120" s="85" t="s">
        <v>70</v>
      </c>
      <c r="L1120">
        <v>17</v>
      </c>
      <c r="M1120" s="2">
        <v>492</v>
      </c>
    </row>
    <row r="1121" spans="2:13" ht="12.75">
      <c r="B1121" s="9">
        <v>1500</v>
      </c>
      <c r="C1121" s="1" t="s">
        <v>292</v>
      </c>
      <c r="D1121" s="1" t="s">
        <v>12</v>
      </c>
      <c r="E1121" s="1" t="s">
        <v>190</v>
      </c>
      <c r="F1121" s="99" t="s">
        <v>286</v>
      </c>
      <c r="G1121" s="30" t="s">
        <v>283</v>
      </c>
      <c r="H1121" s="6">
        <f t="shared" si="80"/>
        <v>-12000</v>
      </c>
      <c r="I1121" s="112">
        <f t="shared" si="79"/>
        <v>3.048780487804878</v>
      </c>
      <c r="K1121" s="85" t="s">
        <v>70</v>
      </c>
      <c r="L1121">
        <v>17</v>
      </c>
      <c r="M1121" s="2">
        <v>492</v>
      </c>
    </row>
    <row r="1122" spans="2:13" ht="12.75">
      <c r="B1122" s="9">
        <v>1500</v>
      </c>
      <c r="C1122" s="1" t="s">
        <v>293</v>
      </c>
      <c r="D1122" s="1" t="s">
        <v>12</v>
      </c>
      <c r="E1122" s="1" t="s">
        <v>190</v>
      </c>
      <c r="F1122" s="99" t="s">
        <v>286</v>
      </c>
      <c r="G1122" s="30" t="s">
        <v>283</v>
      </c>
      <c r="H1122" s="6">
        <f t="shared" si="80"/>
        <v>-13500</v>
      </c>
      <c r="I1122" s="112">
        <f t="shared" si="79"/>
        <v>3.048780487804878</v>
      </c>
      <c r="K1122" s="85" t="s">
        <v>70</v>
      </c>
      <c r="L1122">
        <v>17</v>
      </c>
      <c r="M1122" s="2">
        <v>492</v>
      </c>
    </row>
    <row r="1123" spans="2:13" ht="12.75">
      <c r="B1123" s="9">
        <v>1500</v>
      </c>
      <c r="C1123" s="1" t="s">
        <v>870</v>
      </c>
      <c r="D1123" s="1" t="s">
        <v>12</v>
      </c>
      <c r="E1123" s="1" t="s">
        <v>190</v>
      </c>
      <c r="F1123" s="99" t="s">
        <v>286</v>
      </c>
      <c r="G1123" s="30" t="s">
        <v>283</v>
      </c>
      <c r="H1123" s="6">
        <f t="shared" si="80"/>
        <v>-15000</v>
      </c>
      <c r="I1123" s="112">
        <f t="shared" si="79"/>
        <v>3.048780487804878</v>
      </c>
      <c r="K1123" s="85" t="s">
        <v>70</v>
      </c>
      <c r="L1123">
        <v>17</v>
      </c>
      <c r="M1123" s="2">
        <v>492</v>
      </c>
    </row>
    <row r="1124" spans="1:13" s="97" customFormat="1" ht="12.75">
      <c r="A1124" s="18"/>
      <c r="B1124" s="471">
        <f>SUM(B1114:B1123)</f>
        <v>15000</v>
      </c>
      <c r="C1124" s="107" t="s">
        <v>876</v>
      </c>
      <c r="D1124" s="18"/>
      <c r="E1124" s="18"/>
      <c r="F1124" s="24"/>
      <c r="G1124" s="24"/>
      <c r="H1124" s="90">
        <v>0</v>
      </c>
      <c r="I1124" s="118">
        <f t="shared" si="79"/>
        <v>30.48780487804878</v>
      </c>
      <c r="M1124" s="2">
        <v>492</v>
      </c>
    </row>
    <row r="1125" spans="2:13" ht="12.75">
      <c r="B1125" s="9"/>
      <c r="H1125" s="6">
        <f aca="true" t="shared" si="81" ref="H1125:H1130">H1124-B1125</f>
        <v>0</v>
      </c>
      <c r="I1125" s="112">
        <f t="shared" si="79"/>
        <v>0</v>
      </c>
      <c r="M1125" s="2">
        <v>492</v>
      </c>
    </row>
    <row r="1126" spans="2:13" ht="12.75">
      <c r="B1126" s="9"/>
      <c r="H1126" s="6">
        <f t="shared" si="81"/>
        <v>0</v>
      </c>
      <c r="I1126" s="112">
        <f t="shared" si="79"/>
        <v>0</v>
      </c>
      <c r="M1126" s="2">
        <v>492</v>
      </c>
    </row>
    <row r="1127" spans="2:13" ht="12.75">
      <c r="B1127" s="9">
        <v>1400</v>
      </c>
      <c r="C1127" s="81" t="s">
        <v>40</v>
      </c>
      <c r="D1127" s="81" t="s">
        <v>12</v>
      </c>
      <c r="E1127" s="81" t="s">
        <v>41</v>
      </c>
      <c r="F1127" s="99" t="s">
        <v>286</v>
      </c>
      <c r="G1127" s="99" t="s">
        <v>276</v>
      </c>
      <c r="H1127" s="6">
        <f t="shared" si="81"/>
        <v>-1400</v>
      </c>
      <c r="I1127" s="112">
        <f t="shared" si="79"/>
        <v>2.845528455284553</v>
      </c>
      <c r="K1127" s="85" t="s">
        <v>70</v>
      </c>
      <c r="L1127">
        <v>17</v>
      </c>
      <c r="M1127" s="2">
        <v>492</v>
      </c>
    </row>
    <row r="1128" spans="2:13" ht="12.75">
      <c r="B1128" s="9">
        <v>1000</v>
      </c>
      <c r="C1128" s="81" t="s">
        <v>40</v>
      </c>
      <c r="D1128" s="81" t="s">
        <v>12</v>
      </c>
      <c r="E1128" s="81" t="s">
        <v>41</v>
      </c>
      <c r="F1128" s="99" t="s">
        <v>286</v>
      </c>
      <c r="G1128" s="99" t="s">
        <v>279</v>
      </c>
      <c r="H1128" s="6">
        <f t="shared" si="81"/>
        <v>-2400</v>
      </c>
      <c r="I1128" s="112">
        <f t="shared" si="79"/>
        <v>2.032520325203252</v>
      </c>
      <c r="K1128" s="85" t="s">
        <v>70</v>
      </c>
      <c r="L1128">
        <v>17</v>
      </c>
      <c r="M1128" s="2">
        <v>492</v>
      </c>
    </row>
    <row r="1129" spans="2:13" ht="12.75">
      <c r="B1129" s="9">
        <v>1500</v>
      </c>
      <c r="C1129" s="81" t="s">
        <v>40</v>
      </c>
      <c r="D1129" s="81" t="s">
        <v>12</v>
      </c>
      <c r="E1129" s="81" t="s">
        <v>41</v>
      </c>
      <c r="F1129" s="99" t="s">
        <v>286</v>
      </c>
      <c r="G1129" s="99" t="s">
        <v>281</v>
      </c>
      <c r="H1129" s="6">
        <f t="shared" si="81"/>
        <v>-3900</v>
      </c>
      <c r="I1129" s="112">
        <f t="shared" si="79"/>
        <v>3.048780487804878</v>
      </c>
      <c r="K1129" s="85" t="s">
        <v>70</v>
      </c>
      <c r="L1129">
        <v>17</v>
      </c>
      <c r="M1129" s="2">
        <v>492</v>
      </c>
    </row>
    <row r="1130" spans="2:13" ht="12.75">
      <c r="B1130" s="9">
        <v>1300</v>
      </c>
      <c r="C1130" s="81" t="s">
        <v>40</v>
      </c>
      <c r="D1130" s="81" t="s">
        <v>12</v>
      </c>
      <c r="E1130" s="81" t="s">
        <v>41</v>
      </c>
      <c r="F1130" s="99" t="s">
        <v>286</v>
      </c>
      <c r="G1130" s="99" t="s">
        <v>283</v>
      </c>
      <c r="H1130" s="6">
        <f t="shared" si="81"/>
        <v>-5200</v>
      </c>
      <c r="I1130" s="112">
        <f t="shared" si="79"/>
        <v>2.6422764227642275</v>
      </c>
      <c r="K1130" s="85" t="s">
        <v>70</v>
      </c>
      <c r="L1130">
        <v>17</v>
      </c>
      <c r="M1130" s="2">
        <v>492</v>
      </c>
    </row>
    <row r="1131" spans="1:13" s="97" customFormat="1" ht="12.75">
      <c r="A1131" s="18"/>
      <c r="B1131" s="471">
        <f>SUM(B1127:B1130)</f>
        <v>5200</v>
      </c>
      <c r="C1131" s="18"/>
      <c r="D1131" s="18"/>
      <c r="E1131" s="107" t="s">
        <v>41</v>
      </c>
      <c r="F1131" s="24"/>
      <c r="G1131" s="24"/>
      <c r="H1131" s="90">
        <v>0</v>
      </c>
      <c r="I1131" s="118">
        <f t="shared" si="79"/>
        <v>10.56910569105691</v>
      </c>
      <c r="J1131" s="127"/>
      <c r="M1131" s="2">
        <v>492</v>
      </c>
    </row>
    <row r="1132" spans="2:13" ht="12.75">
      <c r="B1132" s="9"/>
      <c r="H1132" s="6">
        <f>H1131-B1132</f>
        <v>0</v>
      </c>
      <c r="I1132" s="112">
        <f t="shared" si="79"/>
        <v>0</v>
      </c>
      <c r="M1132" s="2">
        <v>492</v>
      </c>
    </row>
    <row r="1133" spans="2:13" ht="12.75">
      <c r="B1133" s="9"/>
      <c r="H1133" s="6">
        <f>H1132-B1133</f>
        <v>0</v>
      </c>
      <c r="I1133" s="112">
        <f t="shared" si="79"/>
        <v>0</v>
      </c>
      <c r="M1133" s="2">
        <v>492</v>
      </c>
    </row>
    <row r="1134" spans="2:13" ht="12.75">
      <c r="B1134" s="9">
        <v>4000</v>
      </c>
      <c r="C1134" s="81" t="s">
        <v>44</v>
      </c>
      <c r="D1134" s="81" t="s">
        <v>12</v>
      </c>
      <c r="E1134" s="81" t="s">
        <v>190</v>
      </c>
      <c r="F1134" s="99" t="s">
        <v>294</v>
      </c>
      <c r="G1134" s="99" t="s">
        <v>279</v>
      </c>
      <c r="H1134" s="6">
        <f>H1133-B1134</f>
        <v>-4000</v>
      </c>
      <c r="I1134" s="112">
        <f t="shared" si="79"/>
        <v>8.130081300813009</v>
      </c>
      <c r="K1134" s="85" t="s">
        <v>70</v>
      </c>
      <c r="L1134">
        <v>17</v>
      </c>
      <c r="M1134" s="2">
        <v>492</v>
      </c>
    </row>
    <row r="1135" spans="2:13" ht="12.75">
      <c r="B1135" s="9">
        <v>4000</v>
      </c>
      <c r="C1135" s="81" t="s">
        <v>44</v>
      </c>
      <c r="D1135" s="81" t="s">
        <v>12</v>
      </c>
      <c r="E1135" s="81" t="s">
        <v>190</v>
      </c>
      <c r="F1135" s="99" t="s">
        <v>294</v>
      </c>
      <c r="G1135" s="99" t="s">
        <v>281</v>
      </c>
      <c r="H1135" s="6">
        <f>H1134-B1135</f>
        <v>-8000</v>
      </c>
      <c r="I1135" s="112">
        <f t="shared" si="79"/>
        <v>8.130081300813009</v>
      </c>
      <c r="K1135" s="85" t="s">
        <v>70</v>
      </c>
      <c r="L1135">
        <v>17</v>
      </c>
      <c r="M1135" s="2">
        <v>492</v>
      </c>
    </row>
    <row r="1136" spans="1:13" s="97" customFormat="1" ht="12.75">
      <c r="A1136" s="18"/>
      <c r="B1136" s="471">
        <f>SUM(B1134:B1135)</f>
        <v>8000</v>
      </c>
      <c r="C1136" s="107" t="s">
        <v>44</v>
      </c>
      <c r="D1136" s="18"/>
      <c r="E1136" s="18"/>
      <c r="F1136" s="24"/>
      <c r="G1136" s="24"/>
      <c r="H1136" s="90">
        <v>0</v>
      </c>
      <c r="I1136" s="118">
        <f t="shared" si="79"/>
        <v>16.260162601626018</v>
      </c>
      <c r="M1136" s="2">
        <v>492</v>
      </c>
    </row>
    <row r="1137" spans="2:13" ht="12.75">
      <c r="B1137" s="9"/>
      <c r="H1137" s="6">
        <f>H1136-B1137</f>
        <v>0</v>
      </c>
      <c r="I1137" s="112">
        <f t="shared" si="79"/>
        <v>0</v>
      </c>
      <c r="M1137" s="2">
        <v>492</v>
      </c>
    </row>
    <row r="1138" spans="2:13" ht="12.75">
      <c r="B1138" s="9"/>
      <c r="H1138" s="6">
        <f>H1137-B1138</f>
        <v>0</v>
      </c>
      <c r="I1138" s="112">
        <f t="shared" si="79"/>
        <v>0</v>
      </c>
      <c r="M1138" s="2">
        <v>492</v>
      </c>
    </row>
    <row r="1139" spans="2:13" ht="12.75">
      <c r="B1139" s="9">
        <v>2000</v>
      </c>
      <c r="C1139" s="81" t="s">
        <v>46</v>
      </c>
      <c r="D1139" s="81" t="s">
        <v>12</v>
      </c>
      <c r="E1139" s="81" t="s">
        <v>190</v>
      </c>
      <c r="F1139" s="99" t="s">
        <v>286</v>
      </c>
      <c r="G1139" s="99" t="s">
        <v>279</v>
      </c>
      <c r="H1139" s="6">
        <f>H1138-B1139</f>
        <v>-2000</v>
      </c>
      <c r="I1139" s="112">
        <f t="shared" si="79"/>
        <v>4.065040650406504</v>
      </c>
      <c r="K1139" s="85" t="s">
        <v>70</v>
      </c>
      <c r="L1139">
        <v>17</v>
      </c>
      <c r="M1139" s="2">
        <v>492</v>
      </c>
    </row>
    <row r="1140" spans="2:13" ht="12.75">
      <c r="B1140" s="9">
        <v>2000</v>
      </c>
      <c r="C1140" s="81" t="s">
        <v>46</v>
      </c>
      <c r="D1140" s="81" t="s">
        <v>12</v>
      </c>
      <c r="E1140" s="81" t="s">
        <v>190</v>
      </c>
      <c r="F1140" s="99" t="s">
        <v>286</v>
      </c>
      <c r="G1140" s="99" t="s">
        <v>281</v>
      </c>
      <c r="H1140" s="6">
        <f>H1139-B1140</f>
        <v>-4000</v>
      </c>
      <c r="I1140" s="112">
        <f t="shared" si="79"/>
        <v>4.065040650406504</v>
      </c>
      <c r="K1140" s="85" t="s">
        <v>70</v>
      </c>
      <c r="L1140">
        <v>17</v>
      </c>
      <c r="M1140" s="2">
        <v>492</v>
      </c>
    </row>
    <row r="1141" spans="2:13" ht="12.75">
      <c r="B1141" s="9">
        <v>2000</v>
      </c>
      <c r="C1141" s="81" t="s">
        <v>46</v>
      </c>
      <c r="D1141" s="81" t="s">
        <v>12</v>
      </c>
      <c r="E1141" s="81" t="s">
        <v>190</v>
      </c>
      <c r="F1141" s="99" t="s">
        <v>286</v>
      </c>
      <c r="G1141" s="99" t="s">
        <v>283</v>
      </c>
      <c r="H1141" s="6">
        <f>H1140-B1141</f>
        <v>-6000</v>
      </c>
      <c r="I1141" s="112">
        <f t="shared" si="79"/>
        <v>4.065040650406504</v>
      </c>
      <c r="K1141" s="85" t="s">
        <v>70</v>
      </c>
      <c r="L1141">
        <v>17</v>
      </c>
      <c r="M1141" s="2">
        <v>492</v>
      </c>
    </row>
    <row r="1142" spans="1:13" s="97" customFormat="1" ht="12.75">
      <c r="A1142" s="18"/>
      <c r="B1142" s="471">
        <f>SUM(B1139:B1141)</f>
        <v>6000</v>
      </c>
      <c r="C1142" s="107" t="s">
        <v>46</v>
      </c>
      <c r="D1142" s="18"/>
      <c r="E1142" s="18"/>
      <c r="F1142" s="24"/>
      <c r="G1142" s="24"/>
      <c r="H1142" s="90">
        <v>0</v>
      </c>
      <c r="I1142" s="118">
        <f aca="true" t="shared" si="82" ref="I1142:I1151">+B1142/M1142</f>
        <v>12.195121951219512</v>
      </c>
      <c r="J1142" s="127"/>
      <c r="M1142" s="2">
        <v>492</v>
      </c>
    </row>
    <row r="1143" spans="8:13" ht="12.75">
      <c r="H1143" s="6">
        <f>H1142-B1143</f>
        <v>0</v>
      </c>
      <c r="I1143" s="112">
        <f t="shared" si="82"/>
        <v>0</v>
      </c>
      <c r="M1143" s="2">
        <v>492</v>
      </c>
    </row>
    <row r="1144" spans="8:13" ht="12.75">
      <c r="H1144" s="6">
        <f>H1143-B1144</f>
        <v>0</v>
      </c>
      <c r="I1144" s="112">
        <f t="shared" si="82"/>
        <v>0</v>
      </c>
      <c r="M1144" s="2">
        <v>492</v>
      </c>
    </row>
    <row r="1145" spans="1:13" ht="12.75">
      <c r="A1145" s="19"/>
      <c r="B1145" s="373">
        <v>500</v>
      </c>
      <c r="C1145" s="81" t="s">
        <v>373</v>
      </c>
      <c r="D1145" s="81" t="s">
        <v>12</v>
      </c>
      <c r="E1145" s="81" t="s">
        <v>65</v>
      </c>
      <c r="F1145" s="99" t="s">
        <v>286</v>
      </c>
      <c r="G1145" s="99" t="s">
        <v>279</v>
      </c>
      <c r="H1145" s="6">
        <f>H1144-B1145</f>
        <v>-500</v>
      </c>
      <c r="I1145" s="112">
        <f t="shared" si="82"/>
        <v>1.016260162601626</v>
      </c>
      <c r="K1145" s="85" t="s">
        <v>295</v>
      </c>
      <c r="L1145">
        <v>17</v>
      </c>
      <c r="M1145" s="2">
        <v>492</v>
      </c>
    </row>
    <row r="1146" spans="2:13" ht="12.75">
      <c r="B1146" s="373">
        <v>1000</v>
      </c>
      <c r="C1146" s="81" t="s">
        <v>373</v>
      </c>
      <c r="D1146" s="81" t="s">
        <v>12</v>
      </c>
      <c r="E1146" s="81" t="s">
        <v>65</v>
      </c>
      <c r="F1146" s="99" t="s">
        <v>286</v>
      </c>
      <c r="G1146" s="99" t="s">
        <v>281</v>
      </c>
      <c r="H1146" s="6">
        <f>H1145-B1146</f>
        <v>-1500</v>
      </c>
      <c r="I1146" s="112">
        <f t="shared" si="82"/>
        <v>2.032520325203252</v>
      </c>
      <c r="K1146" s="85" t="s">
        <v>295</v>
      </c>
      <c r="L1146">
        <v>17</v>
      </c>
      <c r="M1146" s="2">
        <v>492</v>
      </c>
    </row>
    <row r="1147" spans="2:13" ht="12.75">
      <c r="B1147" s="373">
        <v>1000</v>
      </c>
      <c r="C1147" s="81" t="s">
        <v>373</v>
      </c>
      <c r="D1147" s="81" t="s">
        <v>12</v>
      </c>
      <c r="E1147" s="81" t="s">
        <v>65</v>
      </c>
      <c r="F1147" s="99" t="s">
        <v>286</v>
      </c>
      <c r="G1147" s="99" t="s">
        <v>283</v>
      </c>
      <c r="H1147" s="6">
        <f>H1146-B1147</f>
        <v>-2500</v>
      </c>
      <c r="I1147" s="112">
        <f t="shared" si="82"/>
        <v>2.032520325203252</v>
      </c>
      <c r="K1147" s="85" t="s">
        <v>295</v>
      </c>
      <c r="L1147">
        <v>17</v>
      </c>
      <c r="M1147" s="2">
        <v>492</v>
      </c>
    </row>
    <row r="1148" spans="1:13" s="97" customFormat="1" ht="12.75">
      <c r="A1148" s="18"/>
      <c r="B1148" s="378">
        <f>SUM(B1145:B1147)</f>
        <v>2500</v>
      </c>
      <c r="C1148" s="18"/>
      <c r="D1148" s="18"/>
      <c r="E1148" s="107" t="s">
        <v>65</v>
      </c>
      <c r="F1148" s="24"/>
      <c r="G1148" s="24"/>
      <c r="H1148" s="90">
        <v>0</v>
      </c>
      <c r="I1148" s="118">
        <f t="shared" si="82"/>
        <v>5.08130081300813</v>
      </c>
      <c r="M1148" s="2">
        <v>492</v>
      </c>
    </row>
    <row r="1149" spans="8:13" ht="12.75">
      <c r="H1149" s="6">
        <f>H1148-B1149</f>
        <v>0</v>
      </c>
      <c r="I1149" s="112">
        <f t="shared" si="82"/>
        <v>0</v>
      </c>
      <c r="M1149" s="2">
        <v>492</v>
      </c>
    </row>
    <row r="1150" spans="8:13" ht="12.75">
      <c r="H1150" s="6">
        <f>H1149-B1150</f>
        <v>0</v>
      </c>
      <c r="I1150" s="112">
        <f t="shared" si="82"/>
        <v>0</v>
      </c>
      <c r="M1150" s="2">
        <v>492</v>
      </c>
    </row>
    <row r="1151" spans="8:13" ht="12.75">
      <c r="H1151" s="6">
        <f>H1150-B1151</f>
        <v>0</v>
      </c>
      <c r="I1151" s="112">
        <f t="shared" si="82"/>
        <v>0</v>
      </c>
      <c r="M1151" s="2">
        <v>492</v>
      </c>
    </row>
    <row r="1152" spans="1:13" s="126" customFormat="1" ht="12.75">
      <c r="A1152" s="123"/>
      <c r="B1152" s="124"/>
      <c r="C1152" s="123"/>
      <c r="D1152" s="123"/>
      <c r="E1152" s="123"/>
      <c r="F1152" s="125"/>
      <c r="G1152" s="125"/>
      <c r="H1152" s="6">
        <f>H1151-B1152</f>
        <v>0</v>
      </c>
      <c r="I1152" s="112">
        <f>+B1152/M1152</f>
        <v>0</v>
      </c>
      <c r="M1152" s="2">
        <v>492</v>
      </c>
    </row>
    <row r="1153" spans="1:13" s="92" customFormat="1" ht="12.75">
      <c r="A1153" s="87"/>
      <c r="B1153" s="477">
        <f>+B1160+B1165+B1172+B1177+B1183+B1188</f>
        <v>37300</v>
      </c>
      <c r="C1153" s="87" t="s">
        <v>296</v>
      </c>
      <c r="D1153" s="87" t="s">
        <v>297</v>
      </c>
      <c r="E1153" s="87" t="s">
        <v>148</v>
      </c>
      <c r="F1153" s="114" t="s">
        <v>298</v>
      </c>
      <c r="G1153" s="89" t="s">
        <v>245</v>
      </c>
      <c r="H1153" s="90"/>
      <c r="I1153" s="118">
        <f>+B1153/M1153</f>
        <v>75.8130081300813</v>
      </c>
      <c r="M1153" s="2">
        <v>492</v>
      </c>
    </row>
    <row r="1154" spans="2:13" ht="12.75">
      <c r="B1154" s="9"/>
      <c r="H1154" s="6">
        <f aca="true" t="shared" si="83" ref="H1154:H1159">H1153-B1154</f>
        <v>0</v>
      </c>
      <c r="I1154" s="112">
        <f>+B1154/M1154</f>
        <v>0</v>
      </c>
      <c r="M1154" s="2">
        <v>492</v>
      </c>
    </row>
    <row r="1155" spans="2:13" ht="12.75">
      <c r="B1155" s="9">
        <v>2500</v>
      </c>
      <c r="C1155" s="1" t="s">
        <v>28</v>
      </c>
      <c r="D1155" s="1" t="s">
        <v>12</v>
      </c>
      <c r="E1155" s="1" t="s">
        <v>51</v>
      </c>
      <c r="F1155" s="30" t="s">
        <v>299</v>
      </c>
      <c r="G1155" s="30" t="s">
        <v>276</v>
      </c>
      <c r="H1155" s="6">
        <f t="shared" si="83"/>
        <v>-2500</v>
      </c>
      <c r="I1155" s="112">
        <f aca="true" t="shared" si="84" ref="I1155:I1165">+B1155/M1155</f>
        <v>5.08130081300813</v>
      </c>
      <c r="K1155" t="s">
        <v>28</v>
      </c>
      <c r="L1155">
        <v>18</v>
      </c>
      <c r="M1155" s="2">
        <v>492</v>
      </c>
    </row>
    <row r="1156" spans="2:13" ht="12.75">
      <c r="B1156" s="9">
        <v>2500</v>
      </c>
      <c r="C1156" s="1" t="s">
        <v>28</v>
      </c>
      <c r="D1156" s="1" t="s">
        <v>12</v>
      </c>
      <c r="E1156" s="1" t="s">
        <v>51</v>
      </c>
      <c r="F1156" s="30" t="s">
        <v>300</v>
      </c>
      <c r="G1156" s="30" t="s">
        <v>279</v>
      </c>
      <c r="H1156" s="6">
        <f t="shared" si="83"/>
        <v>-5000</v>
      </c>
      <c r="I1156" s="112">
        <f t="shared" si="84"/>
        <v>5.08130081300813</v>
      </c>
      <c r="K1156" t="s">
        <v>28</v>
      </c>
      <c r="L1156">
        <v>18</v>
      </c>
      <c r="M1156" s="2">
        <v>492</v>
      </c>
    </row>
    <row r="1157" spans="2:13" ht="12.75">
      <c r="B1157" s="9">
        <v>3000</v>
      </c>
      <c r="C1157" s="1" t="s">
        <v>28</v>
      </c>
      <c r="D1157" s="1" t="s">
        <v>12</v>
      </c>
      <c r="E1157" s="1" t="s">
        <v>77</v>
      </c>
      <c r="F1157" s="72" t="s">
        <v>301</v>
      </c>
      <c r="G1157" s="30" t="s">
        <v>279</v>
      </c>
      <c r="H1157" s="6">
        <f t="shared" si="83"/>
        <v>-8000</v>
      </c>
      <c r="I1157" s="112">
        <f t="shared" si="84"/>
        <v>6.097560975609756</v>
      </c>
      <c r="K1157" t="s">
        <v>28</v>
      </c>
      <c r="L1157">
        <v>18</v>
      </c>
      <c r="M1157" s="2">
        <v>492</v>
      </c>
    </row>
    <row r="1158" spans="2:13" ht="12.75">
      <c r="B1158" s="9">
        <v>2500</v>
      </c>
      <c r="C1158" s="1" t="s">
        <v>28</v>
      </c>
      <c r="D1158" s="1" t="s">
        <v>12</v>
      </c>
      <c r="E1158" s="1" t="s">
        <v>51</v>
      </c>
      <c r="F1158" s="30" t="s">
        <v>302</v>
      </c>
      <c r="G1158" s="30" t="s">
        <v>281</v>
      </c>
      <c r="H1158" s="6">
        <f t="shared" si="83"/>
        <v>-10500</v>
      </c>
      <c r="I1158" s="112">
        <f t="shared" si="84"/>
        <v>5.08130081300813</v>
      </c>
      <c r="K1158" t="s">
        <v>28</v>
      </c>
      <c r="L1158">
        <v>18</v>
      </c>
      <c r="M1158" s="2">
        <v>492</v>
      </c>
    </row>
    <row r="1159" spans="2:13" ht="12.75">
      <c r="B1159" s="9">
        <v>2500</v>
      </c>
      <c r="C1159" s="1" t="s">
        <v>28</v>
      </c>
      <c r="D1159" s="1" t="s">
        <v>12</v>
      </c>
      <c r="E1159" s="1" t="s">
        <v>51</v>
      </c>
      <c r="F1159" s="30" t="s">
        <v>303</v>
      </c>
      <c r="G1159" s="30" t="s">
        <v>283</v>
      </c>
      <c r="H1159" s="6">
        <f t="shared" si="83"/>
        <v>-13000</v>
      </c>
      <c r="I1159" s="112">
        <f t="shared" si="84"/>
        <v>5.08130081300813</v>
      </c>
      <c r="K1159" t="s">
        <v>28</v>
      </c>
      <c r="L1159">
        <v>18</v>
      </c>
      <c r="M1159" s="2">
        <v>492</v>
      </c>
    </row>
    <row r="1160" spans="1:13" s="97" customFormat="1" ht="12.75">
      <c r="A1160" s="18"/>
      <c r="B1160" s="471">
        <f>SUM(B1155:B1159)</f>
        <v>13000</v>
      </c>
      <c r="C1160" s="18" t="s">
        <v>28</v>
      </c>
      <c r="D1160" s="18"/>
      <c r="E1160" s="18"/>
      <c r="F1160" s="24"/>
      <c r="G1160" s="24"/>
      <c r="H1160" s="90">
        <v>0</v>
      </c>
      <c r="I1160" s="118">
        <f t="shared" si="84"/>
        <v>26.422764227642276</v>
      </c>
      <c r="M1160" s="2">
        <v>492</v>
      </c>
    </row>
    <row r="1161" spans="2:13" ht="12.75">
      <c r="B1161" s="482"/>
      <c r="H1161" s="6">
        <f>H1160-B1161</f>
        <v>0</v>
      </c>
      <c r="I1161" s="112">
        <f t="shared" si="84"/>
        <v>0</v>
      </c>
      <c r="M1161" s="2">
        <v>492</v>
      </c>
    </row>
    <row r="1162" spans="2:13" ht="12.75">
      <c r="B1162" s="9"/>
      <c r="H1162" s="6">
        <f>H1161-B1162</f>
        <v>0</v>
      </c>
      <c r="I1162" s="112">
        <f t="shared" si="84"/>
        <v>0</v>
      </c>
      <c r="M1162" s="2">
        <v>492</v>
      </c>
    </row>
    <row r="1163" spans="2:13" ht="12.75">
      <c r="B1163" s="267">
        <v>2500</v>
      </c>
      <c r="C1163" s="37" t="s">
        <v>871</v>
      </c>
      <c r="D1163" s="19" t="s">
        <v>56</v>
      </c>
      <c r="E1163" s="37" t="s">
        <v>894</v>
      </c>
      <c r="F1163" s="99" t="s">
        <v>304</v>
      </c>
      <c r="G1163" s="35" t="s">
        <v>279</v>
      </c>
      <c r="H1163" s="6">
        <f>H1162-B1163</f>
        <v>-2500</v>
      </c>
      <c r="I1163" s="112">
        <f t="shared" si="84"/>
        <v>5.08130081300813</v>
      </c>
      <c r="K1163" t="s">
        <v>51</v>
      </c>
      <c r="L1163">
        <v>18</v>
      </c>
      <c r="M1163" s="2">
        <v>492</v>
      </c>
    </row>
    <row r="1164" spans="2:13" ht="12.75">
      <c r="B1164" s="267">
        <v>2500</v>
      </c>
      <c r="C1164" s="37" t="s">
        <v>872</v>
      </c>
      <c r="D1164" s="19" t="s">
        <v>56</v>
      </c>
      <c r="E1164" s="37" t="s">
        <v>894</v>
      </c>
      <c r="F1164" s="99" t="s">
        <v>305</v>
      </c>
      <c r="G1164" s="35" t="s">
        <v>283</v>
      </c>
      <c r="H1164" s="6">
        <f>H1163-B1164</f>
        <v>-5000</v>
      </c>
      <c r="I1164" s="112">
        <f t="shared" si="84"/>
        <v>5.08130081300813</v>
      </c>
      <c r="K1164" t="s">
        <v>51</v>
      </c>
      <c r="L1164">
        <v>18</v>
      </c>
      <c r="M1164" s="2">
        <v>492</v>
      </c>
    </row>
    <row r="1165" spans="1:13" s="104" customFormat="1" ht="12.75">
      <c r="A1165" s="100"/>
      <c r="B1165" s="480">
        <f>SUM(B1163:B1164)</f>
        <v>5000</v>
      </c>
      <c r="C1165" s="105" t="s">
        <v>876</v>
      </c>
      <c r="D1165" s="100"/>
      <c r="E1165" s="100"/>
      <c r="F1165" s="102"/>
      <c r="G1165" s="102"/>
      <c r="H1165" s="103">
        <v>0</v>
      </c>
      <c r="I1165" s="143">
        <f t="shared" si="84"/>
        <v>10.16260162601626</v>
      </c>
      <c r="M1165" s="2">
        <v>492</v>
      </c>
    </row>
    <row r="1166" spans="1:13" s="21" customFormat="1" ht="12.75">
      <c r="A1166" s="19"/>
      <c r="B1166" s="267"/>
      <c r="C1166" s="37"/>
      <c r="D1166" s="19"/>
      <c r="E1166" s="19"/>
      <c r="F1166" s="34"/>
      <c r="G1166" s="34"/>
      <c r="H1166" s="6">
        <f aca="true" t="shared" si="85" ref="H1166:H1171">H1165-B1166</f>
        <v>0</v>
      </c>
      <c r="I1166" s="122"/>
      <c r="M1166" s="2">
        <v>492</v>
      </c>
    </row>
    <row r="1167" spans="1:13" s="21" customFormat="1" ht="12.75">
      <c r="A1167" s="19"/>
      <c r="B1167" s="267"/>
      <c r="C1167" s="37"/>
      <c r="D1167" s="19"/>
      <c r="E1167" s="19"/>
      <c r="F1167" s="34"/>
      <c r="G1167" s="34"/>
      <c r="H1167" s="6">
        <f t="shared" si="85"/>
        <v>0</v>
      </c>
      <c r="I1167" s="122"/>
      <c r="M1167" s="2">
        <v>492</v>
      </c>
    </row>
    <row r="1168" spans="1:13" s="21" customFormat="1" ht="12.75">
      <c r="A1168" s="19"/>
      <c r="B1168" s="267">
        <v>800</v>
      </c>
      <c r="C1168" s="37" t="s">
        <v>40</v>
      </c>
      <c r="D1168" s="19" t="s">
        <v>63</v>
      </c>
      <c r="E1168" s="1" t="s">
        <v>41</v>
      </c>
      <c r="F1168" s="99" t="s">
        <v>306</v>
      </c>
      <c r="G1168" s="34" t="s">
        <v>276</v>
      </c>
      <c r="H1168" s="6">
        <f t="shared" si="85"/>
        <v>-800</v>
      </c>
      <c r="I1168" s="112">
        <f aca="true" t="shared" si="86" ref="I1168:I1177">+B1168/M1168</f>
        <v>1.6260162601626016</v>
      </c>
      <c r="K1168" s="21" t="s">
        <v>166</v>
      </c>
      <c r="L1168">
        <v>18</v>
      </c>
      <c r="M1168" s="2">
        <v>492</v>
      </c>
    </row>
    <row r="1169" spans="2:13" ht="12.75">
      <c r="B1169" s="9">
        <v>1400</v>
      </c>
      <c r="C1169" s="37" t="s">
        <v>40</v>
      </c>
      <c r="D1169" s="19" t="s">
        <v>63</v>
      </c>
      <c r="E1169" s="1" t="s">
        <v>41</v>
      </c>
      <c r="F1169" s="99" t="s">
        <v>306</v>
      </c>
      <c r="G1169" s="30" t="s">
        <v>279</v>
      </c>
      <c r="H1169" s="6">
        <f t="shared" si="85"/>
        <v>-2200</v>
      </c>
      <c r="I1169" s="112">
        <f t="shared" si="86"/>
        <v>2.845528455284553</v>
      </c>
      <c r="K1169" t="s">
        <v>51</v>
      </c>
      <c r="L1169">
        <v>18</v>
      </c>
      <c r="M1169" s="2">
        <v>492</v>
      </c>
    </row>
    <row r="1170" spans="2:13" ht="12.75">
      <c r="B1170" s="9">
        <v>1600</v>
      </c>
      <c r="C1170" s="37" t="s">
        <v>40</v>
      </c>
      <c r="D1170" s="19" t="s">
        <v>63</v>
      </c>
      <c r="E1170" s="1" t="s">
        <v>41</v>
      </c>
      <c r="F1170" s="99" t="s">
        <v>306</v>
      </c>
      <c r="G1170" s="30" t="s">
        <v>281</v>
      </c>
      <c r="H1170" s="6">
        <f t="shared" si="85"/>
        <v>-3800</v>
      </c>
      <c r="I1170" s="112">
        <f t="shared" si="86"/>
        <v>3.252032520325203</v>
      </c>
      <c r="J1170" s="21"/>
      <c r="K1170" t="s">
        <v>51</v>
      </c>
      <c r="L1170">
        <v>18</v>
      </c>
      <c r="M1170" s="2">
        <v>492</v>
      </c>
    </row>
    <row r="1171" spans="2:13" ht="12.75">
      <c r="B1171" s="9">
        <v>1500</v>
      </c>
      <c r="C1171" s="37" t="s">
        <v>40</v>
      </c>
      <c r="D1171" s="19" t="s">
        <v>63</v>
      </c>
      <c r="E1171" s="1" t="s">
        <v>41</v>
      </c>
      <c r="F1171" s="99" t="s">
        <v>306</v>
      </c>
      <c r="G1171" s="30" t="s">
        <v>283</v>
      </c>
      <c r="H1171" s="6">
        <f t="shared" si="85"/>
        <v>-5300</v>
      </c>
      <c r="I1171" s="112">
        <f t="shared" si="86"/>
        <v>3.048780487804878</v>
      </c>
      <c r="J1171" s="21"/>
      <c r="K1171" t="s">
        <v>51</v>
      </c>
      <c r="L1171">
        <v>18</v>
      </c>
      <c r="M1171" s="2">
        <v>492</v>
      </c>
    </row>
    <row r="1172" spans="1:13" s="104" customFormat="1" ht="12.75">
      <c r="A1172" s="100"/>
      <c r="B1172" s="480">
        <f>SUM(B1168:B1171)</f>
        <v>5300</v>
      </c>
      <c r="C1172" s="105"/>
      <c r="D1172" s="100"/>
      <c r="E1172" s="100" t="s">
        <v>41</v>
      </c>
      <c r="F1172" s="102"/>
      <c r="G1172" s="102"/>
      <c r="H1172" s="103">
        <v>0</v>
      </c>
      <c r="I1172" s="143">
        <f t="shared" si="86"/>
        <v>10.772357723577235</v>
      </c>
      <c r="M1172" s="2">
        <v>492</v>
      </c>
    </row>
    <row r="1173" spans="2:13" ht="12.75">
      <c r="B1173" s="9"/>
      <c r="D1173" s="19"/>
      <c r="H1173" s="6">
        <f>H1172-B1173</f>
        <v>0</v>
      </c>
      <c r="I1173" s="112">
        <f t="shared" si="86"/>
        <v>0</v>
      </c>
      <c r="M1173" s="2">
        <v>492</v>
      </c>
    </row>
    <row r="1174" spans="2:13" ht="12.75">
      <c r="B1174" s="9"/>
      <c r="D1174" s="19"/>
      <c r="H1174" s="6">
        <f>H1173-B1174</f>
        <v>0</v>
      </c>
      <c r="I1174" s="112">
        <f t="shared" si="86"/>
        <v>0</v>
      </c>
      <c r="M1174" s="2">
        <v>492</v>
      </c>
    </row>
    <row r="1175" spans="1:13" ht="12.75">
      <c r="A1175" s="19"/>
      <c r="B1175" s="9">
        <v>3000</v>
      </c>
      <c r="C1175" s="1" t="s">
        <v>44</v>
      </c>
      <c r="D1175" s="19" t="s">
        <v>63</v>
      </c>
      <c r="E1175" s="1" t="s">
        <v>894</v>
      </c>
      <c r="F1175" s="99" t="s">
        <v>307</v>
      </c>
      <c r="G1175" s="30" t="s">
        <v>279</v>
      </c>
      <c r="H1175" s="6">
        <f>H1174-B1175</f>
        <v>-3000</v>
      </c>
      <c r="I1175" s="112">
        <f t="shared" si="86"/>
        <v>6.097560975609756</v>
      </c>
      <c r="K1175" t="s">
        <v>51</v>
      </c>
      <c r="L1175">
        <v>18</v>
      </c>
      <c r="M1175" s="2">
        <v>492</v>
      </c>
    </row>
    <row r="1176" spans="2:13" ht="12.75">
      <c r="B1176" s="9">
        <v>3000</v>
      </c>
      <c r="C1176" s="1" t="s">
        <v>44</v>
      </c>
      <c r="D1176" s="19" t="s">
        <v>63</v>
      </c>
      <c r="E1176" s="1" t="s">
        <v>894</v>
      </c>
      <c r="F1176" s="99" t="s">
        <v>307</v>
      </c>
      <c r="G1176" s="30" t="s">
        <v>281</v>
      </c>
      <c r="H1176" s="6">
        <f>H1175-B1176</f>
        <v>-6000</v>
      </c>
      <c r="I1176" s="112">
        <f t="shared" si="86"/>
        <v>6.097560975609756</v>
      </c>
      <c r="K1176" t="s">
        <v>51</v>
      </c>
      <c r="L1176">
        <v>18</v>
      </c>
      <c r="M1176" s="2">
        <v>492</v>
      </c>
    </row>
    <row r="1177" spans="1:13" s="104" customFormat="1" ht="12.75">
      <c r="A1177" s="100"/>
      <c r="B1177" s="480">
        <f>SUM(B1175:B1176)</f>
        <v>6000</v>
      </c>
      <c r="C1177" s="100" t="s">
        <v>44</v>
      </c>
      <c r="D1177" s="100"/>
      <c r="E1177" s="100"/>
      <c r="F1177" s="102"/>
      <c r="G1177" s="102"/>
      <c r="H1177" s="103">
        <v>0</v>
      </c>
      <c r="I1177" s="143">
        <f t="shared" si="86"/>
        <v>12.195121951219512</v>
      </c>
      <c r="M1177" s="2">
        <v>492</v>
      </c>
    </row>
    <row r="1178" spans="2:13" ht="12.75">
      <c r="B1178" s="9"/>
      <c r="D1178" s="19"/>
      <c r="H1178" s="6">
        <f>H1177-B1178</f>
        <v>0</v>
      </c>
      <c r="I1178" s="112"/>
      <c r="M1178" s="2">
        <v>492</v>
      </c>
    </row>
    <row r="1179" spans="2:13" ht="12.75">
      <c r="B1179" s="9"/>
      <c r="D1179" s="19"/>
      <c r="H1179" s="6">
        <f>H1178-B1179</f>
        <v>0</v>
      </c>
      <c r="I1179" s="112"/>
      <c r="M1179" s="2">
        <v>492</v>
      </c>
    </row>
    <row r="1180" spans="1:13" s="21" customFormat="1" ht="12.75">
      <c r="A1180" s="19"/>
      <c r="B1180" s="267">
        <v>2000</v>
      </c>
      <c r="C1180" s="19" t="s">
        <v>46</v>
      </c>
      <c r="D1180" s="19" t="s">
        <v>12</v>
      </c>
      <c r="E1180" s="19" t="s">
        <v>190</v>
      </c>
      <c r="F1180" s="99" t="s">
        <v>308</v>
      </c>
      <c r="G1180" s="34" t="s">
        <v>279</v>
      </c>
      <c r="H1180" s="6">
        <f>H1179-B1180</f>
        <v>-2000</v>
      </c>
      <c r="I1180" s="122">
        <f aca="true" t="shared" si="87" ref="I1180:I1190">+B1180/M1180</f>
        <v>4.065040650406504</v>
      </c>
      <c r="K1180" s="21" t="s">
        <v>51</v>
      </c>
      <c r="L1180">
        <v>18</v>
      </c>
      <c r="M1180" s="2">
        <v>492</v>
      </c>
    </row>
    <row r="1181" spans="1:13" s="21" customFormat="1" ht="12.75">
      <c r="A1181" s="19"/>
      <c r="B1181" s="267">
        <v>2000</v>
      </c>
      <c r="C1181" s="19" t="s">
        <v>46</v>
      </c>
      <c r="D1181" s="19" t="s">
        <v>12</v>
      </c>
      <c r="E1181" s="19" t="s">
        <v>190</v>
      </c>
      <c r="F1181" s="99" t="s">
        <v>308</v>
      </c>
      <c r="G1181" s="34" t="s">
        <v>281</v>
      </c>
      <c r="H1181" s="6">
        <f>H1180-B1181</f>
        <v>-4000</v>
      </c>
      <c r="I1181" s="122">
        <f t="shared" si="87"/>
        <v>4.065040650406504</v>
      </c>
      <c r="K1181" s="21" t="s">
        <v>51</v>
      </c>
      <c r="L1181">
        <v>18</v>
      </c>
      <c r="M1181" s="2">
        <v>492</v>
      </c>
    </row>
    <row r="1182" spans="1:13" s="21" customFormat="1" ht="12.75">
      <c r="A1182" s="19"/>
      <c r="B1182" s="267">
        <v>2000</v>
      </c>
      <c r="C1182" s="19" t="s">
        <v>46</v>
      </c>
      <c r="D1182" s="19" t="s">
        <v>12</v>
      </c>
      <c r="E1182" s="19" t="s">
        <v>190</v>
      </c>
      <c r="F1182" s="99" t="s">
        <v>308</v>
      </c>
      <c r="G1182" s="34" t="s">
        <v>283</v>
      </c>
      <c r="H1182" s="6">
        <f>H1181-B1182</f>
        <v>-6000</v>
      </c>
      <c r="I1182" s="122">
        <f t="shared" si="87"/>
        <v>4.065040650406504</v>
      </c>
      <c r="K1182" s="21" t="s">
        <v>51</v>
      </c>
      <c r="L1182">
        <v>18</v>
      </c>
      <c r="M1182" s="2">
        <v>492</v>
      </c>
    </row>
    <row r="1183" spans="1:13" s="104" customFormat="1" ht="12.75">
      <c r="A1183" s="100"/>
      <c r="B1183" s="480">
        <f>SUM(B1180:B1182)</f>
        <v>6000</v>
      </c>
      <c r="C1183" s="100" t="s">
        <v>46</v>
      </c>
      <c r="D1183" s="100"/>
      <c r="E1183" s="100"/>
      <c r="F1183" s="102"/>
      <c r="G1183" s="102"/>
      <c r="H1183" s="103">
        <v>0</v>
      </c>
      <c r="I1183" s="143">
        <f t="shared" si="87"/>
        <v>12.195121951219512</v>
      </c>
      <c r="M1183" s="2">
        <v>492</v>
      </c>
    </row>
    <row r="1184" spans="4:13" ht="12.75">
      <c r="D1184" s="19"/>
      <c r="H1184" s="6">
        <f>H1183-B1184</f>
        <v>0</v>
      </c>
      <c r="I1184" s="112">
        <f t="shared" si="87"/>
        <v>0</v>
      </c>
      <c r="M1184" s="2">
        <v>492</v>
      </c>
    </row>
    <row r="1185" spans="4:13" ht="12.75">
      <c r="D1185" s="19"/>
      <c r="H1185" s="6">
        <f>H1184-B1185</f>
        <v>0</v>
      </c>
      <c r="I1185" s="112">
        <f t="shared" si="87"/>
        <v>0</v>
      </c>
      <c r="M1185" s="2">
        <v>492</v>
      </c>
    </row>
    <row r="1186" spans="1:256" ht="12.75">
      <c r="A1186" s="19"/>
      <c r="B1186" s="373">
        <v>1000</v>
      </c>
      <c r="C1186" s="1" t="s">
        <v>373</v>
      </c>
      <c r="D1186" s="19" t="s">
        <v>12</v>
      </c>
      <c r="E1186" s="1" t="s">
        <v>65</v>
      </c>
      <c r="F1186" s="99" t="s">
        <v>309</v>
      </c>
      <c r="G1186" s="30" t="s">
        <v>279</v>
      </c>
      <c r="H1186" s="6">
        <f>H1185-B1186</f>
        <v>-1000</v>
      </c>
      <c r="I1186" s="112">
        <f t="shared" si="87"/>
        <v>2.032520325203252</v>
      </c>
      <c r="K1186" t="s">
        <v>51</v>
      </c>
      <c r="L1186">
        <v>18</v>
      </c>
      <c r="M1186" s="2">
        <v>492</v>
      </c>
      <c r="IV1186" s="1">
        <f>SUM(A1186:IU1186)</f>
        <v>512.0325203252032</v>
      </c>
    </row>
    <row r="1187" spans="2:256" ht="12.75">
      <c r="B1187" s="487">
        <v>1000</v>
      </c>
      <c r="C1187" s="1" t="s">
        <v>373</v>
      </c>
      <c r="D1187" s="19" t="s">
        <v>12</v>
      </c>
      <c r="E1187" s="1" t="s">
        <v>65</v>
      </c>
      <c r="F1187" s="99" t="s">
        <v>306</v>
      </c>
      <c r="G1187" s="30" t="s">
        <v>281</v>
      </c>
      <c r="H1187" s="6">
        <f>H1186-B1187</f>
        <v>-2000</v>
      </c>
      <c r="I1187" s="112">
        <f t="shared" si="87"/>
        <v>2.032520325203252</v>
      </c>
      <c r="K1187" t="s">
        <v>51</v>
      </c>
      <c r="L1187">
        <v>18</v>
      </c>
      <c r="M1187" s="2">
        <v>492</v>
      </c>
      <c r="IV1187" s="1"/>
    </row>
    <row r="1188" spans="1:256" s="104" customFormat="1" ht="12.75">
      <c r="A1188" s="100"/>
      <c r="B1188" s="486">
        <f>SUM(B1186:B1187)</f>
        <v>2000</v>
      </c>
      <c r="C1188" s="100"/>
      <c r="D1188" s="100"/>
      <c r="E1188" s="105" t="s">
        <v>65</v>
      </c>
      <c r="F1188" s="102"/>
      <c r="G1188" s="102"/>
      <c r="H1188" s="103">
        <v>0</v>
      </c>
      <c r="I1188" s="143">
        <f t="shared" si="87"/>
        <v>4.065040650406504</v>
      </c>
      <c r="M1188" s="2">
        <v>492</v>
      </c>
      <c r="IV1188" s="100">
        <f>SUM(A1188:IU1188)</f>
        <v>2496.0650406504064</v>
      </c>
    </row>
    <row r="1189" spans="4:13" ht="12.75">
      <c r="D1189" s="19"/>
      <c r="H1189" s="6">
        <f>H1188-B1189</f>
        <v>0</v>
      </c>
      <c r="I1189" s="112">
        <f t="shared" si="87"/>
        <v>0</v>
      </c>
      <c r="M1189" s="2">
        <v>492</v>
      </c>
    </row>
    <row r="1190" spans="8:13" ht="12.75">
      <c r="H1190" s="6">
        <f>H1189-B1190</f>
        <v>0</v>
      </c>
      <c r="I1190" s="112">
        <f t="shared" si="87"/>
        <v>0</v>
      </c>
      <c r="M1190" s="2">
        <v>492</v>
      </c>
    </row>
    <row r="1191" spans="2:13" ht="12.75">
      <c r="B1191" s="9"/>
      <c r="H1191" s="6">
        <f>H1190-B1191</f>
        <v>0</v>
      </c>
      <c r="I1191" s="112">
        <f aca="true" t="shared" si="88" ref="I1191:I1225">+B1191/M1191</f>
        <v>0</v>
      </c>
      <c r="M1191" s="2">
        <v>492</v>
      </c>
    </row>
    <row r="1192" spans="2:13" ht="12.75">
      <c r="B1192" s="9"/>
      <c r="H1192" s="6">
        <f>H1191-B1192</f>
        <v>0</v>
      </c>
      <c r="I1192" s="112">
        <f t="shared" si="88"/>
        <v>0</v>
      </c>
      <c r="M1192" s="2">
        <v>492</v>
      </c>
    </row>
    <row r="1193" spans="1:13" s="92" customFormat="1" ht="12.75">
      <c r="A1193" s="87"/>
      <c r="B1193" s="477">
        <f>+B1198+B1205+B1210+B1214+B1219+B1223</f>
        <v>34000</v>
      </c>
      <c r="C1193" s="87" t="s">
        <v>310</v>
      </c>
      <c r="D1193" s="87" t="s">
        <v>319</v>
      </c>
      <c r="E1193" s="87" t="s">
        <v>25</v>
      </c>
      <c r="F1193" s="89" t="s">
        <v>26</v>
      </c>
      <c r="G1193" s="89" t="s">
        <v>311</v>
      </c>
      <c r="H1193" s="88"/>
      <c r="I1193" s="119">
        <f t="shared" si="88"/>
        <v>69.10569105691057</v>
      </c>
      <c r="M1193" s="2">
        <v>492</v>
      </c>
    </row>
    <row r="1194" spans="2:13" ht="12.75">
      <c r="B1194" s="9"/>
      <c r="H1194" s="6">
        <f>H1193-B1194</f>
        <v>0</v>
      </c>
      <c r="I1194" s="112">
        <f t="shared" si="88"/>
        <v>0</v>
      </c>
      <c r="M1194" s="2">
        <v>492</v>
      </c>
    </row>
    <row r="1195" spans="2:13" ht="12.75">
      <c r="B1195" s="9">
        <v>2500</v>
      </c>
      <c r="C1195" s="1" t="s">
        <v>28</v>
      </c>
      <c r="D1195" s="1" t="s">
        <v>12</v>
      </c>
      <c r="E1195" s="1" t="s">
        <v>230</v>
      </c>
      <c r="F1195" s="30" t="s">
        <v>312</v>
      </c>
      <c r="G1195" s="30" t="s">
        <v>279</v>
      </c>
      <c r="H1195" s="6">
        <f>H1194-B1195</f>
        <v>-2500</v>
      </c>
      <c r="I1195" s="112">
        <f t="shared" si="88"/>
        <v>5.08130081300813</v>
      </c>
      <c r="K1195" t="s">
        <v>28</v>
      </c>
      <c r="L1195">
        <v>19</v>
      </c>
      <c r="M1195" s="2">
        <v>492</v>
      </c>
    </row>
    <row r="1196" spans="2:13" ht="12.75">
      <c r="B1196" s="9">
        <v>2500</v>
      </c>
      <c r="C1196" s="1" t="s">
        <v>28</v>
      </c>
      <c r="D1196" s="1" t="s">
        <v>12</v>
      </c>
      <c r="E1196" s="1" t="s">
        <v>230</v>
      </c>
      <c r="F1196" s="30" t="s">
        <v>313</v>
      </c>
      <c r="G1196" s="30" t="s">
        <v>281</v>
      </c>
      <c r="H1196" s="6">
        <f>H1195-B1196</f>
        <v>-5000</v>
      </c>
      <c r="I1196" s="112">
        <f t="shared" si="88"/>
        <v>5.08130081300813</v>
      </c>
      <c r="K1196" t="s">
        <v>28</v>
      </c>
      <c r="L1196">
        <v>19</v>
      </c>
      <c r="M1196" s="2">
        <v>492</v>
      </c>
    </row>
    <row r="1197" spans="2:13" ht="12.75">
      <c r="B1197" s="9">
        <v>2500</v>
      </c>
      <c r="C1197" s="1" t="s">
        <v>28</v>
      </c>
      <c r="D1197" s="1" t="s">
        <v>12</v>
      </c>
      <c r="E1197" s="1" t="s">
        <v>230</v>
      </c>
      <c r="F1197" s="30" t="s">
        <v>314</v>
      </c>
      <c r="G1197" s="30" t="s">
        <v>283</v>
      </c>
      <c r="H1197" s="6">
        <f>H1196-B1197</f>
        <v>-7500</v>
      </c>
      <c r="I1197" s="112">
        <f t="shared" si="88"/>
        <v>5.08130081300813</v>
      </c>
      <c r="K1197" t="s">
        <v>28</v>
      </c>
      <c r="L1197">
        <v>19</v>
      </c>
      <c r="M1197" s="2">
        <v>492</v>
      </c>
    </row>
    <row r="1198" spans="1:13" s="97" customFormat="1" ht="12.75">
      <c r="A1198" s="18"/>
      <c r="B1198" s="471">
        <f>SUM(B1195:B1197)</f>
        <v>7500</v>
      </c>
      <c r="C1198" s="18" t="s">
        <v>28</v>
      </c>
      <c r="D1198" s="18"/>
      <c r="E1198" s="18"/>
      <c r="F1198" s="24"/>
      <c r="G1198" s="24"/>
      <c r="H1198" s="90">
        <v>0</v>
      </c>
      <c r="I1198" s="118">
        <f t="shared" si="88"/>
        <v>15.24390243902439</v>
      </c>
      <c r="M1198" s="2">
        <v>492</v>
      </c>
    </row>
    <row r="1199" spans="2:13" ht="12.75">
      <c r="B1199" s="9"/>
      <c r="H1199" s="6">
        <f aca="true" t="shared" si="89" ref="H1199:H1204">H1198-B1199</f>
        <v>0</v>
      </c>
      <c r="I1199" s="112">
        <f t="shared" si="88"/>
        <v>0</v>
      </c>
      <c r="M1199" s="2">
        <v>492</v>
      </c>
    </row>
    <row r="1200" spans="2:13" ht="12.75">
      <c r="B1200" s="9"/>
      <c r="H1200" s="6">
        <f t="shared" si="89"/>
        <v>0</v>
      </c>
      <c r="I1200" s="112">
        <f t="shared" si="88"/>
        <v>0</v>
      </c>
      <c r="M1200" s="2">
        <v>492</v>
      </c>
    </row>
    <row r="1201" spans="2:13" ht="12.75">
      <c r="B1201" s="9">
        <v>3000</v>
      </c>
      <c r="C1201" s="1" t="s">
        <v>36</v>
      </c>
      <c r="D1201" s="1" t="s">
        <v>56</v>
      </c>
      <c r="E1201" s="1" t="s">
        <v>190</v>
      </c>
      <c r="F1201" s="30" t="s">
        <v>315</v>
      </c>
      <c r="G1201" s="30" t="s">
        <v>281</v>
      </c>
      <c r="H1201" s="6">
        <f t="shared" si="89"/>
        <v>-3000</v>
      </c>
      <c r="I1201" s="112">
        <f t="shared" si="88"/>
        <v>6.097560975609756</v>
      </c>
      <c r="K1201" t="s">
        <v>230</v>
      </c>
      <c r="L1201">
        <v>19</v>
      </c>
      <c r="M1201" s="2">
        <v>492</v>
      </c>
    </row>
    <row r="1202" spans="2:13" ht="12.75">
      <c r="B1202" s="9">
        <v>3000</v>
      </c>
      <c r="C1202" s="1" t="s">
        <v>897</v>
      </c>
      <c r="D1202" s="1" t="s">
        <v>56</v>
      </c>
      <c r="E1202" s="1" t="s">
        <v>190</v>
      </c>
      <c r="F1202" s="30" t="s">
        <v>316</v>
      </c>
      <c r="G1202" s="30" t="s">
        <v>283</v>
      </c>
      <c r="H1202" s="6">
        <f t="shared" si="89"/>
        <v>-6000</v>
      </c>
      <c r="I1202" s="112">
        <f t="shared" si="88"/>
        <v>6.097560975609756</v>
      </c>
      <c r="K1202" t="s">
        <v>230</v>
      </c>
      <c r="L1202">
        <v>19</v>
      </c>
      <c r="M1202" s="2">
        <v>492</v>
      </c>
    </row>
    <row r="1203" spans="2:13" ht="12.75">
      <c r="B1203" s="9">
        <v>3000</v>
      </c>
      <c r="C1203" s="1" t="s">
        <v>897</v>
      </c>
      <c r="D1203" s="1" t="s">
        <v>56</v>
      </c>
      <c r="E1203" s="1" t="s">
        <v>190</v>
      </c>
      <c r="F1203" s="30" t="s">
        <v>316</v>
      </c>
      <c r="G1203" s="30" t="s">
        <v>283</v>
      </c>
      <c r="H1203" s="6">
        <f t="shared" si="89"/>
        <v>-9000</v>
      </c>
      <c r="I1203" s="112">
        <f t="shared" si="88"/>
        <v>6.097560975609756</v>
      </c>
      <c r="K1203" t="s">
        <v>230</v>
      </c>
      <c r="L1203">
        <v>19</v>
      </c>
      <c r="M1203" s="2">
        <v>492</v>
      </c>
    </row>
    <row r="1204" spans="2:13" ht="12.75">
      <c r="B1204" s="9">
        <v>3000</v>
      </c>
      <c r="C1204" s="1" t="s">
        <v>38</v>
      </c>
      <c r="D1204" s="1" t="s">
        <v>56</v>
      </c>
      <c r="E1204" s="1" t="s">
        <v>190</v>
      </c>
      <c r="F1204" s="30" t="s">
        <v>317</v>
      </c>
      <c r="G1204" s="30" t="s">
        <v>283</v>
      </c>
      <c r="H1204" s="6">
        <f t="shared" si="89"/>
        <v>-12000</v>
      </c>
      <c r="I1204" s="112">
        <f t="shared" si="88"/>
        <v>6.097560975609756</v>
      </c>
      <c r="K1204" t="s">
        <v>230</v>
      </c>
      <c r="L1204">
        <v>19</v>
      </c>
      <c r="M1204" s="2">
        <v>492</v>
      </c>
    </row>
    <row r="1205" spans="1:13" s="97" customFormat="1" ht="12.75">
      <c r="A1205" s="18"/>
      <c r="B1205" s="471">
        <f>SUM(B1201:B1204)</f>
        <v>12000</v>
      </c>
      <c r="C1205" s="18" t="s">
        <v>876</v>
      </c>
      <c r="D1205" s="18"/>
      <c r="E1205" s="18"/>
      <c r="F1205" s="24"/>
      <c r="G1205" s="24"/>
      <c r="H1205" s="90">
        <v>0</v>
      </c>
      <c r="I1205" s="118">
        <f t="shared" si="88"/>
        <v>24.390243902439025</v>
      </c>
      <c r="M1205" s="2">
        <v>492</v>
      </c>
    </row>
    <row r="1206" spans="2:13" ht="12.75">
      <c r="B1206" s="9"/>
      <c r="D1206" s="19"/>
      <c r="H1206" s="6">
        <f>H1205-B1206</f>
        <v>0</v>
      </c>
      <c r="I1206" s="112">
        <f t="shared" si="88"/>
        <v>0</v>
      </c>
      <c r="M1206" s="2">
        <v>492</v>
      </c>
    </row>
    <row r="1207" spans="1:13" s="46" customFormat="1" ht="12.75">
      <c r="A1207" s="45"/>
      <c r="B1207" s="483"/>
      <c r="C1207" s="48"/>
      <c r="D1207" s="38"/>
      <c r="E1207" s="45"/>
      <c r="F1207" s="39"/>
      <c r="G1207" s="39"/>
      <c r="H1207" s="6">
        <f>H1206-B1207</f>
        <v>0</v>
      </c>
      <c r="I1207" s="112">
        <f t="shared" si="88"/>
        <v>0</v>
      </c>
      <c r="M1207" s="2">
        <v>492</v>
      </c>
    </row>
    <row r="1208" spans="2:13" ht="12.75">
      <c r="B1208" s="9">
        <v>1500</v>
      </c>
      <c r="C1208" s="1" t="s">
        <v>40</v>
      </c>
      <c r="D1208" s="1" t="s">
        <v>56</v>
      </c>
      <c r="E1208" s="1" t="s">
        <v>41</v>
      </c>
      <c r="F1208" s="30" t="s">
        <v>316</v>
      </c>
      <c r="G1208" s="30" t="s">
        <v>281</v>
      </c>
      <c r="H1208" s="6">
        <f>H1207-B1208</f>
        <v>-1500</v>
      </c>
      <c r="I1208" s="112">
        <f t="shared" si="88"/>
        <v>3.048780487804878</v>
      </c>
      <c r="K1208" t="s">
        <v>230</v>
      </c>
      <c r="L1208">
        <v>19</v>
      </c>
      <c r="M1208" s="2">
        <v>492</v>
      </c>
    </row>
    <row r="1209" spans="2:13" ht="12.75">
      <c r="B1209" s="9">
        <v>1000</v>
      </c>
      <c r="C1209" s="1" t="s">
        <v>40</v>
      </c>
      <c r="D1209" s="1" t="s">
        <v>56</v>
      </c>
      <c r="E1209" s="1" t="s">
        <v>41</v>
      </c>
      <c r="F1209" s="30" t="s">
        <v>316</v>
      </c>
      <c r="G1209" s="30" t="s">
        <v>283</v>
      </c>
      <c r="H1209" s="6">
        <f>H1208-B1209</f>
        <v>-2500</v>
      </c>
      <c r="I1209" s="112">
        <f t="shared" si="88"/>
        <v>2.032520325203252</v>
      </c>
      <c r="K1209" t="s">
        <v>230</v>
      </c>
      <c r="L1209">
        <v>19</v>
      </c>
      <c r="M1209" s="2">
        <v>492</v>
      </c>
    </row>
    <row r="1210" spans="1:13" s="97" customFormat="1" ht="12.75">
      <c r="A1210" s="18"/>
      <c r="B1210" s="471">
        <f>SUM(B1208:B1209)</f>
        <v>2500</v>
      </c>
      <c r="C1210" s="18"/>
      <c r="D1210" s="18"/>
      <c r="E1210" s="18" t="s">
        <v>41</v>
      </c>
      <c r="F1210" s="24"/>
      <c r="G1210" s="24"/>
      <c r="H1210" s="90">
        <v>0</v>
      </c>
      <c r="I1210" s="118">
        <f t="shared" si="88"/>
        <v>5.08130081300813</v>
      </c>
      <c r="M1210" s="2">
        <v>492</v>
      </c>
    </row>
    <row r="1211" spans="2:13" ht="12.75">
      <c r="B1211" s="9"/>
      <c r="H1211" s="6">
        <f>H1210-B1211</f>
        <v>0</v>
      </c>
      <c r="I1211" s="112">
        <f t="shared" si="88"/>
        <v>0</v>
      </c>
      <c r="M1211" s="2">
        <v>492</v>
      </c>
    </row>
    <row r="1212" spans="2:13" ht="12.75">
      <c r="B1212" s="9"/>
      <c r="H1212" s="6">
        <f>H1211-B1212</f>
        <v>0</v>
      </c>
      <c r="I1212" s="112">
        <f t="shared" si="88"/>
        <v>0</v>
      </c>
      <c r="M1212" s="2">
        <v>492</v>
      </c>
    </row>
    <row r="1213" spans="2:13" ht="12.75">
      <c r="B1213" s="9">
        <v>7000</v>
      </c>
      <c r="C1213" s="1" t="s">
        <v>44</v>
      </c>
      <c r="D1213" s="1" t="s">
        <v>56</v>
      </c>
      <c r="E1213" s="1" t="s">
        <v>190</v>
      </c>
      <c r="F1213" s="30" t="s">
        <v>318</v>
      </c>
      <c r="G1213" s="30" t="s">
        <v>281</v>
      </c>
      <c r="H1213" s="6">
        <f>H1212-B1213</f>
        <v>-7000</v>
      </c>
      <c r="I1213" s="112">
        <f t="shared" si="88"/>
        <v>14.227642276422765</v>
      </c>
      <c r="K1213" t="s">
        <v>230</v>
      </c>
      <c r="L1213">
        <v>19</v>
      </c>
      <c r="M1213" s="2">
        <v>492</v>
      </c>
    </row>
    <row r="1214" spans="1:13" s="97" customFormat="1" ht="12.75">
      <c r="A1214" s="18"/>
      <c r="B1214" s="471">
        <f>SUM(B1213:B1213)</f>
        <v>7000</v>
      </c>
      <c r="C1214" s="18" t="s">
        <v>44</v>
      </c>
      <c r="D1214" s="18"/>
      <c r="E1214" s="18"/>
      <c r="F1214" s="24"/>
      <c r="G1214" s="24"/>
      <c r="H1214" s="90">
        <v>0</v>
      </c>
      <c r="I1214" s="118">
        <f t="shared" si="88"/>
        <v>14.227642276422765</v>
      </c>
      <c r="M1214" s="2">
        <v>492</v>
      </c>
    </row>
    <row r="1215" spans="2:13" ht="12.75">
      <c r="B1215" s="9"/>
      <c r="H1215" s="6">
        <f>H1214-B1215</f>
        <v>0</v>
      </c>
      <c r="I1215" s="112">
        <f t="shared" si="88"/>
        <v>0</v>
      </c>
      <c r="M1215" s="2">
        <v>492</v>
      </c>
    </row>
    <row r="1216" spans="2:13" ht="12.75">
      <c r="B1216" s="9"/>
      <c r="H1216" s="6">
        <f>H1215-B1216</f>
        <v>0</v>
      </c>
      <c r="I1216" s="112">
        <f t="shared" si="88"/>
        <v>0</v>
      </c>
      <c r="M1216" s="2">
        <v>492</v>
      </c>
    </row>
    <row r="1217" spans="2:13" ht="12.75">
      <c r="B1217" s="9">
        <v>2000</v>
      </c>
      <c r="C1217" s="1" t="s">
        <v>46</v>
      </c>
      <c r="D1217" s="1" t="s">
        <v>56</v>
      </c>
      <c r="E1217" s="1" t="s">
        <v>190</v>
      </c>
      <c r="F1217" s="30" t="s">
        <v>316</v>
      </c>
      <c r="G1217" s="30" t="s">
        <v>281</v>
      </c>
      <c r="H1217" s="6">
        <f>H1216-B1217</f>
        <v>-2000</v>
      </c>
      <c r="I1217" s="112">
        <f t="shared" si="88"/>
        <v>4.065040650406504</v>
      </c>
      <c r="K1217" t="s">
        <v>230</v>
      </c>
      <c r="L1217">
        <v>19</v>
      </c>
      <c r="M1217" s="2">
        <v>492</v>
      </c>
    </row>
    <row r="1218" spans="2:13" ht="12.75">
      <c r="B1218" s="9">
        <v>2000</v>
      </c>
      <c r="C1218" s="1" t="s">
        <v>46</v>
      </c>
      <c r="D1218" s="1" t="s">
        <v>56</v>
      </c>
      <c r="E1218" s="1" t="s">
        <v>190</v>
      </c>
      <c r="F1218" s="30" t="s">
        <v>316</v>
      </c>
      <c r="G1218" s="30" t="s">
        <v>283</v>
      </c>
      <c r="H1218" s="6">
        <f>H1217-B1218</f>
        <v>-4000</v>
      </c>
      <c r="I1218" s="112">
        <f t="shared" si="88"/>
        <v>4.065040650406504</v>
      </c>
      <c r="K1218" t="s">
        <v>230</v>
      </c>
      <c r="L1218">
        <v>19</v>
      </c>
      <c r="M1218" s="2">
        <v>492</v>
      </c>
    </row>
    <row r="1219" spans="1:13" s="97" customFormat="1" ht="12.75">
      <c r="A1219" s="18"/>
      <c r="B1219" s="471">
        <f>SUM(B1217:B1218)</f>
        <v>4000</v>
      </c>
      <c r="C1219" s="18" t="s">
        <v>46</v>
      </c>
      <c r="D1219" s="18"/>
      <c r="E1219" s="18"/>
      <c r="F1219" s="24"/>
      <c r="G1219" s="24"/>
      <c r="H1219" s="90">
        <v>0</v>
      </c>
      <c r="I1219" s="118">
        <f t="shared" si="88"/>
        <v>8.130081300813009</v>
      </c>
      <c r="M1219" s="2">
        <v>492</v>
      </c>
    </row>
    <row r="1220" spans="2:13" ht="12.75">
      <c r="B1220" s="44"/>
      <c r="H1220" s="6">
        <f>H1219-B1220</f>
        <v>0</v>
      </c>
      <c r="I1220" s="112">
        <f t="shared" si="88"/>
        <v>0</v>
      </c>
      <c r="M1220" s="2">
        <v>492</v>
      </c>
    </row>
    <row r="1221" spans="2:13" ht="12.75">
      <c r="B1221" s="44"/>
      <c r="H1221" s="6">
        <f>H1220-B1221</f>
        <v>0</v>
      </c>
      <c r="I1221" s="112">
        <f t="shared" si="88"/>
        <v>0</v>
      </c>
      <c r="M1221" s="2">
        <v>492</v>
      </c>
    </row>
    <row r="1222" spans="2:13" ht="12.75">
      <c r="B1222" s="484">
        <v>1000</v>
      </c>
      <c r="C1222" s="1" t="s">
        <v>373</v>
      </c>
      <c r="D1222" s="19" t="s">
        <v>56</v>
      </c>
      <c r="E1222" s="1" t="s">
        <v>65</v>
      </c>
      <c r="F1222" s="30" t="s">
        <v>316</v>
      </c>
      <c r="G1222" s="30" t="s">
        <v>281</v>
      </c>
      <c r="H1222" s="6">
        <f>H1221-B1222</f>
        <v>-1000</v>
      </c>
      <c r="I1222" s="112">
        <f t="shared" si="88"/>
        <v>2.032520325203252</v>
      </c>
      <c r="K1222" t="s">
        <v>230</v>
      </c>
      <c r="L1222">
        <v>19</v>
      </c>
      <c r="M1222" s="2">
        <v>492</v>
      </c>
    </row>
    <row r="1223" spans="1:13" s="133" customFormat="1" ht="12.75">
      <c r="A1223" s="129"/>
      <c r="B1223" s="488">
        <f>SUM(B1222:B1222)</f>
        <v>1000</v>
      </c>
      <c r="C1223" s="129"/>
      <c r="D1223" s="129"/>
      <c r="E1223" s="129" t="s">
        <v>65</v>
      </c>
      <c r="F1223" s="131"/>
      <c r="G1223" s="131"/>
      <c r="H1223" s="130">
        <v>0</v>
      </c>
      <c r="I1223" s="148">
        <f t="shared" si="88"/>
        <v>2.032520325203252</v>
      </c>
      <c r="M1223" s="2">
        <v>492</v>
      </c>
    </row>
    <row r="1224" spans="2:13" ht="12.75">
      <c r="B1224" s="9"/>
      <c r="H1224" s="6">
        <f>H1223-B1224</f>
        <v>0</v>
      </c>
      <c r="I1224" s="112">
        <f t="shared" si="88"/>
        <v>0</v>
      </c>
      <c r="M1224" s="2">
        <v>492</v>
      </c>
    </row>
    <row r="1225" spans="2:13" ht="12.75">
      <c r="B1225" s="9"/>
      <c r="H1225" s="6">
        <f>H1224-B1225</f>
        <v>0</v>
      </c>
      <c r="I1225" s="112">
        <f t="shared" si="88"/>
        <v>0</v>
      </c>
      <c r="M1225" s="2">
        <v>492</v>
      </c>
    </row>
    <row r="1226" spans="8:13" ht="12.75">
      <c r="H1226" s="6">
        <f>H1225-B1226</f>
        <v>0</v>
      </c>
      <c r="I1226" s="112">
        <f aca="true" t="shared" si="90" ref="I1226:I1239">+B1226/M1226</f>
        <v>0</v>
      </c>
      <c r="M1226" s="2">
        <v>492</v>
      </c>
    </row>
    <row r="1227" spans="8:13" ht="12.75">
      <c r="H1227" s="6">
        <f>H1226-B1227</f>
        <v>0</v>
      </c>
      <c r="I1227" s="112">
        <f t="shared" si="90"/>
        <v>0</v>
      </c>
      <c r="M1227" s="2">
        <v>492</v>
      </c>
    </row>
    <row r="1228" spans="1:13" s="92" customFormat="1" ht="12.75">
      <c r="A1228" s="87"/>
      <c r="B1228" s="477">
        <f>+B1233+B1237</f>
        <v>9000</v>
      </c>
      <c r="C1228" s="87" t="s">
        <v>320</v>
      </c>
      <c r="D1228" s="87" t="s">
        <v>319</v>
      </c>
      <c r="E1228" s="87" t="s">
        <v>132</v>
      </c>
      <c r="F1228" s="89" t="s">
        <v>133</v>
      </c>
      <c r="G1228" s="89" t="s">
        <v>112</v>
      </c>
      <c r="H1228" s="90"/>
      <c r="I1228" s="118">
        <f t="shared" si="90"/>
        <v>18.29268292682927</v>
      </c>
      <c r="M1228" s="2">
        <v>492</v>
      </c>
    </row>
    <row r="1229" spans="2:13" ht="12.75">
      <c r="B1229" s="9"/>
      <c r="H1229" s="6">
        <f>H1228-B1229</f>
        <v>0</v>
      </c>
      <c r="I1229" s="112">
        <f t="shared" si="90"/>
        <v>0</v>
      </c>
      <c r="M1229" s="2">
        <v>492</v>
      </c>
    </row>
    <row r="1230" spans="1:13" ht="12.75">
      <c r="A1230" s="81"/>
      <c r="B1230" s="9">
        <v>1500</v>
      </c>
      <c r="C1230" s="81" t="s">
        <v>40</v>
      </c>
      <c r="D1230" s="19" t="s">
        <v>12</v>
      </c>
      <c r="E1230" s="81" t="s">
        <v>41</v>
      </c>
      <c r="F1230" s="113" t="s">
        <v>321</v>
      </c>
      <c r="G1230" s="113" t="s">
        <v>279</v>
      </c>
      <c r="H1230" s="6">
        <f>H1229-B1230</f>
        <v>-1500</v>
      </c>
      <c r="I1230" s="112">
        <f>+B1230/M1230</f>
        <v>3.048780487804878</v>
      </c>
      <c r="J1230" s="85"/>
      <c r="K1230" s="85" t="s">
        <v>134</v>
      </c>
      <c r="L1230" s="85">
        <v>20</v>
      </c>
      <c r="M1230" s="2">
        <v>492</v>
      </c>
    </row>
    <row r="1231" spans="1:13" s="46" customFormat="1" ht="12.75">
      <c r="A1231" s="37"/>
      <c r="B1231" s="267">
        <v>1500</v>
      </c>
      <c r="C1231" s="37" t="s">
        <v>40</v>
      </c>
      <c r="D1231" s="19" t="s">
        <v>12</v>
      </c>
      <c r="E1231" s="37" t="s">
        <v>41</v>
      </c>
      <c r="F1231" s="113" t="s">
        <v>321</v>
      </c>
      <c r="G1231" s="30" t="s">
        <v>281</v>
      </c>
      <c r="H1231" s="6">
        <f>H1230-B1231</f>
        <v>-3000</v>
      </c>
      <c r="I1231" s="112">
        <f>+B1231/M1231</f>
        <v>3.048780487804878</v>
      </c>
      <c r="J1231" s="111"/>
      <c r="K1231" s="111" t="s">
        <v>134</v>
      </c>
      <c r="L1231" s="85">
        <v>20</v>
      </c>
      <c r="M1231" s="2">
        <v>492</v>
      </c>
    </row>
    <row r="1232" spans="1:13" s="46" customFormat="1" ht="12.75">
      <c r="A1232" s="37"/>
      <c r="B1232" s="267">
        <v>5000</v>
      </c>
      <c r="C1232" s="37" t="s">
        <v>40</v>
      </c>
      <c r="D1232" s="19" t="s">
        <v>12</v>
      </c>
      <c r="E1232" s="37" t="s">
        <v>41</v>
      </c>
      <c r="F1232" s="113" t="s">
        <v>322</v>
      </c>
      <c r="G1232" s="30" t="s">
        <v>283</v>
      </c>
      <c r="H1232" s="6">
        <f>H1231-B1232</f>
        <v>-8000</v>
      </c>
      <c r="I1232" s="112">
        <f>+B1232/M1232</f>
        <v>10.16260162601626</v>
      </c>
      <c r="J1232" s="111"/>
      <c r="K1232" s="111" t="s">
        <v>134</v>
      </c>
      <c r="L1232" s="85">
        <v>20</v>
      </c>
      <c r="M1232" s="2">
        <v>492</v>
      </c>
    </row>
    <row r="1233" spans="1:13" s="97" customFormat="1" ht="12.75">
      <c r="A1233" s="107"/>
      <c r="B1233" s="471">
        <f>SUM(B1230:B1232)</f>
        <v>8000</v>
      </c>
      <c r="C1233" s="107"/>
      <c r="D1233" s="107"/>
      <c r="E1233" s="107" t="s">
        <v>41</v>
      </c>
      <c r="F1233" s="116"/>
      <c r="G1233" s="116"/>
      <c r="H1233" s="90">
        <v>0</v>
      </c>
      <c r="I1233" s="118">
        <f t="shared" si="90"/>
        <v>16.260162601626018</v>
      </c>
      <c r="J1233" s="121"/>
      <c r="K1233" s="121"/>
      <c r="L1233" s="121"/>
      <c r="M1233" s="2">
        <v>492</v>
      </c>
    </row>
    <row r="1234" spans="1:13" ht="12.75">
      <c r="A1234" s="81"/>
      <c r="B1234" s="44"/>
      <c r="C1234" s="81"/>
      <c r="D1234" s="37"/>
      <c r="E1234" s="81"/>
      <c r="F1234" s="99"/>
      <c r="G1234" s="99"/>
      <c r="H1234" s="6">
        <f>H1233-B1234</f>
        <v>0</v>
      </c>
      <c r="I1234" s="112">
        <f t="shared" si="90"/>
        <v>0</v>
      </c>
      <c r="J1234" s="85"/>
      <c r="K1234" s="85"/>
      <c r="L1234" s="85"/>
      <c r="M1234" s="2">
        <v>492</v>
      </c>
    </row>
    <row r="1235" spans="1:13" ht="12.75">
      <c r="A1235" s="81"/>
      <c r="B1235" s="44"/>
      <c r="C1235" s="81"/>
      <c r="D1235" s="37"/>
      <c r="E1235" s="81"/>
      <c r="F1235" s="99"/>
      <c r="G1235" s="99"/>
      <c r="H1235" s="6">
        <f>H1234-B1235</f>
        <v>0</v>
      </c>
      <c r="I1235" s="112">
        <f t="shared" si="90"/>
        <v>0</v>
      </c>
      <c r="J1235" s="85"/>
      <c r="K1235" s="85"/>
      <c r="L1235" s="85"/>
      <c r="M1235" s="2">
        <v>492</v>
      </c>
    </row>
    <row r="1236" spans="2:13" ht="12.75">
      <c r="B1236" s="373">
        <v>1000</v>
      </c>
      <c r="C1236" s="1" t="s">
        <v>373</v>
      </c>
      <c r="D1236" s="19" t="s">
        <v>12</v>
      </c>
      <c r="E1236" s="81" t="s">
        <v>65</v>
      </c>
      <c r="F1236" s="113" t="s">
        <v>321</v>
      </c>
      <c r="G1236" s="113" t="s">
        <v>279</v>
      </c>
      <c r="H1236" s="6">
        <f>H1235-B1236</f>
        <v>-1000</v>
      </c>
      <c r="I1236" s="122">
        <f t="shared" si="90"/>
        <v>2.032520325203252</v>
      </c>
      <c r="K1236" s="85" t="s">
        <v>134</v>
      </c>
      <c r="L1236" s="85">
        <v>20</v>
      </c>
      <c r="M1236" s="2">
        <v>492</v>
      </c>
    </row>
    <row r="1237" spans="1:13" s="97" customFormat="1" ht="12.75">
      <c r="A1237" s="18"/>
      <c r="B1237" s="378">
        <f>SUM(B1236:B1236)</f>
        <v>1000</v>
      </c>
      <c r="C1237" s="18"/>
      <c r="D1237" s="18"/>
      <c r="E1237" s="18" t="s">
        <v>65</v>
      </c>
      <c r="F1237" s="24"/>
      <c r="G1237" s="24"/>
      <c r="H1237" s="90">
        <v>0</v>
      </c>
      <c r="I1237" s="118">
        <f t="shared" si="90"/>
        <v>2.032520325203252</v>
      </c>
      <c r="M1237" s="2">
        <v>492</v>
      </c>
    </row>
    <row r="1238" spans="8:13" ht="12.75">
      <c r="H1238" s="6">
        <f>H1237-B1238</f>
        <v>0</v>
      </c>
      <c r="I1238" s="112">
        <f t="shared" si="90"/>
        <v>0</v>
      </c>
      <c r="M1238" s="2">
        <v>492</v>
      </c>
    </row>
    <row r="1239" spans="8:13" ht="12.75">
      <c r="H1239" s="6">
        <f>H1238-B1239</f>
        <v>0</v>
      </c>
      <c r="I1239" s="112">
        <f t="shared" si="90"/>
        <v>0</v>
      </c>
      <c r="M1239" s="2">
        <v>492</v>
      </c>
    </row>
    <row r="1240" spans="8:13" ht="12.75">
      <c r="H1240" s="6">
        <f>H1239-B1240</f>
        <v>0</v>
      </c>
      <c r="I1240" s="112">
        <f aca="true" t="shared" si="91" ref="I1240:I1301">+B1240/M1240</f>
        <v>0</v>
      </c>
      <c r="M1240" s="2">
        <v>492</v>
      </c>
    </row>
    <row r="1241" spans="8:13" ht="12.75">
      <c r="H1241" s="6">
        <f>H1240-B1241</f>
        <v>0</v>
      </c>
      <c r="I1241" s="112">
        <f t="shared" si="91"/>
        <v>0</v>
      </c>
      <c r="M1241" s="2">
        <v>492</v>
      </c>
    </row>
    <row r="1242" spans="1:13" s="120" customFormat="1" ht="12.75">
      <c r="A1242" s="87"/>
      <c r="B1242" s="477">
        <f>+B1245+B1250+B1254+B1258+B1263</f>
        <v>9500</v>
      </c>
      <c r="C1242" s="87" t="s">
        <v>323</v>
      </c>
      <c r="D1242" s="87" t="s">
        <v>324</v>
      </c>
      <c r="E1242" s="87" t="s">
        <v>132</v>
      </c>
      <c r="F1242" s="89" t="s">
        <v>169</v>
      </c>
      <c r="G1242" s="89" t="s">
        <v>112</v>
      </c>
      <c r="H1242" s="88"/>
      <c r="I1242" s="119">
        <f t="shared" si="91"/>
        <v>19.308943089430894</v>
      </c>
      <c r="J1242" s="92"/>
      <c r="K1242" s="92"/>
      <c r="L1242" s="92"/>
      <c r="M1242" s="2">
        <v>492</v>
      </c>
    </row>
    <row r="1243" spans="2:13" ht="12.75">
      <c r="B1243" s="9"/>
      <c r="H1243" s="6">
        <f>H1242-B1243</f>
        <v>0</v>
      </c>
      <c r="I1243" s="112">
        <f t="shared" si="91"/>
        <v>0</v>
      </c>
      <c r="M1243" s="2">
        <v>492</v>
      </c>
    </row>
    <row r="1244" spans="2:13" ht="12.75">
      <c r="B1244" s="9">
        <v>2500</v>
      </c>
      <c r="C1244" s="1" t="s">
        <v>28</v>
      </c>
      <c r="D1244" s="1" t="s">
        <v>12</v>
      </c>
      <c r="E1244" s="1" t="s">
        <v>134</v>
      </c>
      <c r="F1244" s="30" t="s">
        <v>326</v>
      </c>
      <c r="G1244" s="30" t="s">
        <v>283</v>
      </c>
      <c r="H1244" s="6">
        <f>H1243-B1244</f>
        <v>-2500</v>
      </c>
      <c r="I1244" s="112">
        <f t="shared" si="91"/>
        <v>5.08130081300813</v>
      </c>
      <c r="K1244" t="s">
        <v>28</v>
      </c>
      <c r="L1244">
        <v>21</v>
      </c>
      <c r="M1244" s="2">
        <v>492</v>
      </c>
    </row>
    <row r="1245" spans="1:13" s="97" customFormat="1" ht="12.75">
      <c r="A1245" s="18"/>
      <c r="B1245" s="471">
        <f>SUM(B1244)</f>
        <v>2500</v>
      </c>
      <c r="C1245" s="18" t="s">
        <v>28</v>
      </c>
      <c r="D1245" s="18"/>
      <c r="E1245" s="18"/>
      <c r="F1245" s="24"/>
      <c r="G1245" s="24"/>
      <c r="H1245" s="90">
        <v>0</v>
      </c>
      <c r="I1245" s="118">
        <f t="shared" si="91"/>
        <v>5.08130081300813</v>
      </c>
      <c r="M1245" s="2">
        <v>492</v>
      </c>
    </row>
    <row r="1246" spans="2:13" ht="12.75">
      <c r="B1246" s="9"/>
      <c r="H1246" s="6">
        <f>H1245-B1246</f>
        <v>0</v>
      </c>
      <c r="I1246" s="112">
        <f t="shared" si="91"/>
        <v>0</v>
      </c>
      <c r="M1246" s="2">
        <v>492</v>
      </c>
    </row>
    <row r="1247" spans="2:13" ht="12.75">
      <c r="B1247" s="9"/>
      <c r="H1247" s="6">
        <f>H1246-B1247</f>
        <v>0</v>
      </c>
      <c r="I1247" s="112">
        <f t="shared" si="91"/>
        <v>0</v>
      </c>
      <c r="M1247" s="2">
        <v>492</v>
      </c>
    </row>
    <row r="1248" spans="2:13" ht="12.75">
      <c r="B1248" s="9">
        <v>1000</v>
      </c>
      <c r="C1248" s="1" t="s">
        <v>864</v>
      </c>
      <c r="D1248" s="19" t="s">
        <v>12</v>
      </c>
      <c r="E1248" s="1" t="s">
        <v>190</v>
      </c>
      <c r="F1248" s="113" t="s">
        <v>327</v>
      </c>
      <c r="G1248" s="113" t="s">
        <v>283</v>
      </c>
      <c r="H1248" s="6">
        <f>H1247-B1248</f>
        <v>-1000</v>
      </c>
      <c r="I1248" s="112">
        <f t="shared" si="91"/>
        <v>2.032520325203252</v>
      </c>
      <c r="K1248" t="s">
        <v>134</v>
      </c>
      <c r="L1248">
        <v>21</v>
      </c>
      <c r="M1248" s="2">
        <v>492</v>
      </c>
    </row>
    <row r="1249" spans="2:13" ht="12.75">
      <c r="B1249" s="9">
        <v>1000</v>
      </c>
      <c r="C1249" s="1" t="s">
        <v>865</v>
      </c>
      <c r="D1249" s="19" t="s">
        <v>12</v>
      </c>
      <c r="E1249" s="1" t="s">
        <v>190</v>
      </c>
      <c r="F1249" s="113" t="s">
        <v>327</v>
      </c>
      <c r="G1249" s="113" t="s">
        <v>283</v>
      </c>
      <c r="H1249" s="6">
        <f>H1248-B1249</f>
        <v>-2000</v>
      </c>
      <c r="I1249" s="112">
        <f>+B1249/M1249</f>
        <v>2.032520325203252</v>
      </c>
      <c r="K1249" t="s">
        <v>134</v>
      </c>
      <c r="L1249">
        <v>21</v>
      </c>
      <c r="M1249" s="2">
        <v>492</v>
      </c>
    </row>
    <row r="1250" spans="1:13" s="97" customFormat="1" ht="12.75">
      <c r="A1250" s="18"/>
      <c r="B1250" s="471">
        <f>SUM(B1248:B1249)</f>
        <v>2000</v>
      </c>
      <c r="C1250" s="18" t="s">
        <v>876</v>
      </c>
      <c r="D1250" s="18"/>
      <c r="E1250" s="18"/>
      <c r="F1250" s="24"/>
      <c r="G1250" s="24"/>
      <c r="H1250" s="90">
        <v>0</v>
      </c>
      <c r="I1250" s="118">
        <f t="shared" si="91"/>
        <v>4.065040650406504</v>
      </c>
      <c r="M1250" s="2">
        <v>492</v>
      </c>
    </row>
    <row r="1251" spans="2:13" ht="12.75">
      <c r="B1251" s="9"/>
      <c r="D1251" s="19"/>
      <c r="H1251" s="6">
        <f>H1250-B1251</f>
        <v>0</v>
      </c>
      <c r="I1251" s="112">
        <f t="shared" si="91"/>
        <v>0</v>
      </c>
      <c r="M1251" s="2">
        <v>492</v>
      </c>
    </row>
    <row r="1252" spans="1:13" ht="12.75">
      <c r="A1252" s="81"/>
      <c r="B1252" s="9"/>
      <c r="C1252" s="81"/>
      <c r="D1252" s="37"/>
      <c r="E1252" s="81"/>
      <c r="F1252" s="99"/>
      <c r="G1252" s="99"/>
      <c r="H1252" s="6">
        <f>H1251-B1252</f>
        <v>0</v>
      </c>
      <c r="I1252" s="112">
        <f t="shared" si="91"/>
        <v>0</v>
      </c>
      <c r="J1252" s="85"/>
      <c r="K1252" s="85"/>
      <c r="L1252" s="85"/>
      <c r="M1252" s="2">
        <v>492</v>
      </c>
    </row>
    <row r="1253" spans="1:13" ht="12.75">
      <c r="A1253" s="81"/>
      <c r="B1253" s="267">
        <v>1500</v>
      </c>
      <c r="C1253" s="81" t="s">
        <v>40</v>
      </c>
      <c r="D1253" s="19" t="s">
        <v>12</v>
      </c>
      <c r="E1253" s="81" t="s">
        <v>41</v>
      </c>
      <c r="F1253" s="113" t="s">
        <v>327</v>
      </c>
      <c r="G1253" s="113" t="s">
        <v>283</v>
      </c>
      <c r="H1253" s="6">
        <f>H1252-B1253</f>
        <v>-1500</v>
      </c>
      <c r="I1253" s="112">
        <f t="shared" si="91"/>
        <v>3.048780487804878</v>
      </c>
      <c r="J1253" s="85"/>
      <c r="K1253" s="85" t="s">
        <v>134</v>
      </c>
      <c r="L1253">
        <v>21</v>
      </c>
      <c r="M1253" s="2">
        <v>492</v>
      </c>
    </row>
    <row r="1254" spans="1:13" s="97" customFormat="1" ht="12.75">
      <c r="A1254" s="107"/>
      <c r="B1254" s="471">
        <f>SUM(B1253:B1253)</f>
        <v>1500</v>
      </c>
      <c r="C1254" s="107"/>
      <c r="D1254" s="107"/>
      <c r="E1254" s="107" t="s">
        <v>41</v>
      </c>
      <c r="F1254" s="131"/>
      <c r="G1254" s="24"/>
      <c r="H1254" s="90">
        <v>0</v>
      </c>
      <c r="I1254" s="118">
        <f t="shared" si="91"/>
        <v>3.048780487804878</v>
      </c>
      <c r="J1254" s="121"/>
      <c r="K1254" s="121"/>
      <c r="L1254" s="121"/>
      <c r="M1254" s="2">
        <v>492</v>
      </c>
    </row>
    <row r="1255" spans="2:13" ht="12.75">
      <c r="B1255" s="9"/>
      <c r="D1255" s="19"/>
      <c r="H1255" s="6">
        <f>H1254-B1255</f>
        <v>0</v>
      </c>
      <c r="I1255" s="112">
        <f t="shared" si="91"/>
        <v>0</v>
      </c>
      <c r="M1255" s="2">
        <v>492</v>
      </c>
    </row>
    <row r="1256" spans="2:13" ht="12.75">
      <c r="B1256" s="9"/>
      <c r="D1256" s="19"/>
      <c r="H1256" s="6">
        <f>H1255-B1256</f>
        <v>0</v>
      </c>
      <c r="I1256" s="112">
        <f>+B1256/M1256</f>
        <v>0</v>
      </c>
      <c r="M1256" s="2">
        <v>492</v>
      </c>
    </row>
    <row r="1257" spans="1:13" ht="12.75">
      <c r="A1257" s="81"/>
      <c r="B1257" s="9">
        <v>2000</v>
      </c>
      <c r="C1257" s="81" t="s">
        <v>46</v>
      </c>
      <c r="D1257" s="19" t="s">
        <v>12</v>
      </c>
      <c r="E1257" s="81" t="s">
        <v>190</v>
      </c>
      <c r="F1257" s="113" t="s">
        <v>327</v>
      </c>
      <c r="G1257" s="113" t="s">
        <v>283</v>
      </c>
      <c r="H1257" s="6">
        <f>H1256-B1257</f>
        <v>-2000</v>
      </c>
      <c r="I1257" s="112">
        <f>+B1257/M1257</f>
        <v>4.065040650406504</v>
      </c>
      <c r="J1257" s="85"/>
      <c r="K1257" s="85" t="s">
        <v>134</v>
      </c>
      <c r="L1257">
        <v>21</v>
      </c>
      <c r="M1257" s="2">
        <v>492</v>
      </c>
    </row>
    <row r="1258" spans="1:13" s="97" customFormat="1" ht="12.75">
      <c r="A1258" s="107"/>
      <c r="B1258" s="471">
        <f>SUM(B1257:B1257)</f>
        <v>2000</v>
      </c>
      <c r="C1258" s="107" t="s">
        <v>46</v>
      </c>
      <c r="D1258" s="107"/>
      <c r="E1258" s="107"/>
      <c r="F1258" s="131"/>
      <c r="G1258" s="24"/>
      <c r="H1258" s="90">
        <v>0</v>
      </c>
      <c r="I1258" s="118">
        <f t="shared" si="91"/>
        <v>4.065040650406504</v>
      </c>
      <c r="J1258" s="121"/>
      <c r="K1258" s="121"/>
      <c r="L1258" s="121"/>
      <c r="M1258" s="2">
        <v>492</v>
      </c>
    </row>
    <row r="1259" spans="8:13" ht="12.75">
      <c r="H1259" s="6">
        <f>H1258-B1259</f>
        <v>0</v>
      </c>
      <c r="I1259" s="122">
        <f t="shared" si="91"/>
        <v>0</v>
      </c>
      <c r="M1259" s="2">
        <v>492</v>
      </c>
    </row>
    <row r="1260" spans="4:13" ht="12.75">
      <c r="D1260" s="19"/>
      <c r="H1260" s="6">
        <f>H1259-B1260</f>
        <v>0</v>
      </c>
      <c r="I1260" s="122">
        <f>+B1260/M1260</f>
        <v>0</v>
      </c>
      <c r="M1260" s="2">
        <v>492</v>
      </c>
    </row>
    <row r="1261" spans="2:13" ht="12.75">
      <c r="B1261" s="373">
        <v>1000</v>
      </c>
      <c r="C1261" s="1" t="s">
        <v>373</v>
      </c>
      <c r="D1261" s="19" t="s">
        <v>12</v>
      </c>
      <c r="E1261" s="81" t="s">
        <v>65</v>
      </c>
      <c r="F1261" s="113" t="s">
        <v>327</v>
      </c>
      <c r="G1261" s="113" t="s">
        <v>283</v>
      </c>
      <c r="H1261" s="6">
        <f>H1260-B1261</f>
        <v>-1000</v>
      </c>
      <c r="I1261" s="122">
        <f>+B1261/M1261</f>
        <v>2.032520325203252</v>
      </c>
      <c r="K1261" s="85" t="s">
        <v>134</v>
      </c>
      <c r="L1261">
        <v>21</v>
      </c>
      <c r="M1261" s="2">
        <v>492</v>
      </c>
    </row>
    <row r="1262" spans="2:13" ht="12.75">
      <c r="B1262" s="373">
        <v>500</v>
      </c>
      <c r="C1262" s="1" t="s">
        <v>373</v>
      </c>
      <c r="D1262" s="19" t="s">
        <v>12</v>
      </c>
      <c r="E1262" s="81" t="s">
        <v>65</v>
      </c>
      <c r="F1262" s="113" t="s">
        <v>327</v>
      </c>
      <c r="G1262" s="113" t="s">
        <v>283</v>
      </c>
      <c r="H1262" s="6">
        <f>H1261-B1262</f>
        <v>-1500</v>
      </c>
      <c r="I1262" s="122">
        <f>+B1262/M1262</f>
        <v>1.016260162601626</v>
      </c>
      <c r="K1262" s="85" t="s">
        <v>134</v>
      </c>
      <c r="L1262">
        <v>21</v>
      </c>
      <c r="M1262" s="2">
        <v>492</v>
      </c>
    </row>
    <row r="1263" spans="1:13" s="97" customFormat="1" ht="12.75">
      <c r="A1263" s="18"/>
      <c r="B1263" s="378">
        <f>SUM(B1261:B1262)</f>
        <v>1500</v>
      </c>
      <c r="C1263" s="18"/>
      <c r="D1263" s="18"/>
      <c r="E1263" s="18" t="s">
        <v>65</v>
      </c>
      <c r="F1263" s="24"/>
      <c r="G1263" s="24"/>
      <c r="H1263" s="90">
        <v>0</v>
      </c>
      <c r="I1263" s="118">
        <f t="shared" si="91"/>
        <v>3.048780487804878</v>
      </c>
      <c r="M1263" s="2">
        <v>492</v>
      </c>
    </row>
    <row r="1264" spans="8:13" ht="12.75">
      <c r="H1264" s="6">
        <f>H1263-B1264</f>
        <v>0</v>
      </c>
      <c r="I1264" s="112">
        <f t="shared" si="91"/>
        <v>0</v>
      </c>
      <c r="M1264" s="2">
        <v>492</v>
      </c>
    </row>
    <row r="1265" spans="8:13" ht="12.75">
      <c r="H1265" s="6">
        <f>H1264-B1265</f>
        <v>0</v>
      </c>
      <c r="I1265" s="112">
        <f t="shared" si="91"/>
        <v>0</v>
      </c>
      <c r="M1265" s="2">
        <v>492</v>
      </c>
    </row>
    <row r="1266" spans="8:13" ht="12.75">
      <c r="H1266" s="6">
        <f>H1265-B1266</f>
        <v>0</v>
      </c>
      <c r="I1266" s="112">
        <f t="shared" si="91"/>
        <v>0</v>
      </c>
      <c r="M1266" s="2">
        <v>492</v>
      </c>
    </row>
    <row r="1267" spans="2:13" ht="12.75">
      <c r="B1267" s="9"/>
      <c r="H1267" s="6">
        <f>H1266-B1267</f>
        <v>0</v>
      </c>
      <c r="I1267" s="112">
        <f t="shared" si="91"/>
        <v>0</v>
      </c>
      <c r="M1267" s="2">
        <v>492</v>
      </c>
    </row>
    <row r="1268" spans="1:13" s="96" customFormat="1" ht="12.75">
      <c r="A1268" s="93"/>
      <c r="B1268" s="479">
        <f>+B1282+B1298</f>
        <v>75200</v>
      </c>
      <c r="C1268" s="93" t="s">
        <v>328</v>
      </c>
      <c r="D1268" s="93" t="s">
        <v>329</v>
      </c>
      <c r="E1268" s="93" t="s">
        <v>132</v>
      </c>
      <c r="F1268" s="95" t="s">
        <v>133</v>
      </c>
      <c r="G1268" s="95" t="s">
        <v>20</v>
      </c>
      <c r="H1268" s="94"/>
      <c r="I1268" s="142">
        <f t="shared" si="91"/>
        <v>152.84552845528455</v>
      </c>
      <c r="M1268" s="2">
        <v>492</v>
      </c>
    </row>
    <row r="1269" spans="2:13" ht="12.75">
      <c r="B1269" s="9"/>
      <c r="H1269" s="6">
        <f>H1268-B1269</f>
        <v>0</v>
      </c>
      <c r="I1269" s="112">
        <f t="shared" si="91"/>
        <v>0</v>
      </c>
      <c r="M1269" s="2">
        <v>492</v>
      </c>
    </row>
    <row r="1270" spans="2:13" ht="12.75">
      <c r="B1270" s="9">
        <v>5000</v>
      </c>
      <c r="C1270" s="1" t="s">
        <v>28</v>
      </c>
      <c r="D1270" s="19" t="s">
        <v>12</v>
      </c>
      <c r="E1270" s="1" t="s">
        <v>29</v>
      </c>
      <c r="F1270" s="49" t="s">
        <v>330</v>
      </c>
      <c r="G1270" s="30" t="s">
        <v>55</v>
      </c>
      <c r="H1270" s="6">
        <f aca="true" t="shared" si="92" ref="H1270:H1281">H1269-B1270</f>
        <v>-5000</v>
      </c>
      <c r="I1270" s="112">
        <f aca="true" t="shared" si="93" ref="I1270:I1281">+B1270/M1270</f>
        <v>10.16260162601626</v>
      </c>
      <c r="K1270" t="s">
        <v>28</v>
      </c>
      <c r="L1270">
        <v>22</v>
      </c>
      <c r="M1270" s="2">
        <v>492</v>
      </c>
    </row>
    <row r="1271" spans="2:13" ht="12.75">
      <c r="B1271" s="9">
        <v>5000</v>
      </c>
      <c r="C1271" s="1" t="s">
        <v>28</v>
      </c>
      <c r="D1271" s="19" t="s">
        <v>12</v>
      </c>
      <c r="E1271" s="1" t="s">
        <v>29</v>
      </c>
      <c r="F1271" s="49" t="s">
        <v>331</v>
      </c>
      <c r="G1271" s="30" t="s">
        <v>74</v>
      </c>
      <c r="H1271" s="6">
        <f t="shared" si="92"/>
        <v>-10000</v>
      </c>
      <c r="I1271" s="112">
        <f t="shared" si="93"/>
        <v>10.16260162601626</v>
      </c>
      <c r="K1271" t="s">
        <v>28</v>
      </c>
      <c r="L1271">
        <v>22</v>
      </c>
      <c r="M1271" s="2">
        <v>492</v>
      </c>
    </row>
    <row r="1272" spans="2:13" ht="12.75">
      <c r="B1272" s="9">
        <v>5000</v>
      </c>
      <c r="C1272" s="1" t="s">
        <v>28</v>
      </c>
      <c r="D1272" s="19" t="s">
        <v>12</v>
      </c>
      <c r="E1272" s="1" t="s">
        <v>29</v>
      </c>
      <c r="F1272" s="49" t="s">
        <v>332</v>
      </c>
      <c r="G1272" s="30" t="s">
        <v>76</v>
      </c>
      <c r="H1272" s="6">
        <f t="shared" si="92"/>
        <v>-15000</v>
      </c>
      <c r="I1272" s="112">
        <f t="shared" si="93"/>
        <v>10.16260162601626</v>
      </c>
      <c r="K1272" t="s">
        <v>28</v>
      </c>
      <c r="L1272">
        <v>22</v>
      </c>
      <c r="M1272" s="2">
        <v>492</v>
      </c>
    </row>
    <row r="1273" spans="2:13" ht="12.75">
      <c r="B1273" s="9">
        <v>5000</v>
      </c>
      <c r="C1273" s="1" t="s">
        <v>28</v>
      </c>
      <c r="D1273" s="1" t="s">
        <v>12</v>
      </c>
      <c r="E1273" s="1" t="s">
        <v>29</v>
      </c>
      <c r="F1273" s="49" t="s">
        <v>333</v>
      </c>
      <c r="G1273" s="30" t="s">
        <v>80</v>
      </c>
      <c r="H1273" s="6">
        <f t="shared" si="92"/>
        <v>-20000</v>
      </c>
      <c r="I1273" s="112">
        <f t="shared" si="93"/>
        <v>10.16260162601626</v>
      </c>
      <c r="K1273" t="s">
        <v>28</v>
      </c>
      <c r="L1273">
        <v>22</v>
      </c>
      <c r="M1273" s="2">
        <v>492</v>
      </c>
    </row>
    <row r="1274" spans="2:13" ht="12.75">
      <c r="B1274" s="9">
        <v>5000</v>
      </c>
      <c r="C1274" s="1" t="s">
        <v>28</v>
      </c>
      <c r="D1274" s="1" t="s">
        <v>12</v>
      </c>
      <c r="E1274" s="1" t="s">
        <v>29</v>
      </c>
      <c r="F1274" s="49" t="s">
        <v>334</v>
      </c>
      <c r="G1274" s="30" t="s">
        <v>82</v>
      </c>
      <c r="H1274" s="6">
        <f t="shared" si="92"/>
        <v>-25000</v>
      </c>
      <c r="I1274" s="112">
        <f t="shared" si="93"/>
        <v>10.16260162601626</v>
      </c>
      <c r="K1274" t="s">
        <v>28</v>
      </c>
      <c r="L1274">
        <v>22</v>
      </c>
      <c r="M1274" s="2">
        <v>492</v>
      </c>
    </row>
    <row r="1275" spans="2:13" ht="12.75">
      <c r="B1275" s="9">
        <v>5000</v>
      </c>
      <c r="C1275" s="1" t="s">
        <v>28</v>
      </c>
      <c r="D1275" s="1" t="s">
        <v>12</v>
      </c>
      <c r="E1275" s="1" t="s">
        <v>29</v>
      </c>
      <c r="F1275" s="49" t="s">
        <v>335</v>
      </c>
      <c r="G1275" s="30" t="s">
        <v>156</v>
      </c>
      <c r="H1275" s="6">
        <f t="shared" si="92"/>
        <v>-30000</v>
      </c>
      <c r="I1275" s="112">
        <f t="shared" si="93"/>
        <v>10.16260162601626</v>
      </c>
      <c r="K1275" t="s">
        <v>28</v>
      </c>
      <c r="L1275">
        <v>22</v>
      </c>
      <c r="M1275" s="2">
        <v>492</v>
      </c>
    </row>
    <row r="1276" spans="2:13" ht="12.75">
      <c r="B1276" s="9">
        <v>5000</v>
      </c>
      <c r="C1276" s="1" t="s">
        <v>28</v>
      </c>
      <c r="D1276" s="1" t="s">
        <v>12</v>
      </c>
      <c r="E1276" s="1" t="s">
        <v>29</v>
      </c>
      <c r="F1276" s="134" t="s">
        <v>336</v>
      </c>
      <c r="G1276" s="30" t="s">
        <v>158</v>
      </c>
      <c r="H1276" s="6">
        <f t="shared" si="92"/>
        <v>-35000</v>
      </c>
      <c r="I1276" s="112">
        <f t="shared" si="93"/>
        <v>10.16260162601626</v>
      </c>
      <c r="K1276" t="s">
        <v>28</v>
      </c>
      <c r="L1276">
        <v>22</v>
      </c>
      <c r="M1276" s="2">
        <v>492</v>
      </c>
    </row>
    <row r="1277" spans="2:13" ht="12.75">
      <c r="B1277" s="9">
        <v>5000</v>
      </c>
      <c r="C1277" s="1" t="s">
        <v>28</v>
      </c>
      <c r="D1277" s="1" t="s">
        <v>12</v>
      </c>
      <c r="E1277" s="1" t="s">
        <v>29</v>
      </c>
      <c r="F1277" s="49" t="s">
        <v>337</v>
      </c>
      <c r="G1277" s="30" t="s">
        <v>276</v>
      </c>
      <c r="H1277" s="6">
        <f t="shared" si="92"/>
        <v>-40000</v>
      </c>
      <c r="I1277" s="112">
        <f t="shared" si="93"/>
        <v>10.16260162601626</v>
      </c>
      <c r="K1277" t="s">
        <v>28</v>
      </c>
      <c r="L1277">
        <v>22</v>
      </c>
      <c r="M1277" s="2">
        <v>492</v>
      </c>
    </row>
    <row r="1278" spans="2:13" ht="12.75">
      <c r="B1278" s="9">
        <v>2500</v>
      </c>
      <c r="C1278" s="1" t="s">
        <v>28</v>
      </c>
      <c r="D1278" s="1" t="s">
        <v>12</v>
      </c>
      <c r="E1278" s="1" t="s">
        <v>29</v>
      </c>
      <c r="F1278" s="49" t="s">
        <v>338</v>
      </c>
      <c r="G1278" s="30" t="s">
        <v>276</v>
      </c>
      <c r="H1278" s="6">
        <f t="shared" si="92"/>
        <v>-42500</v>
      </c>
      <c r="I1278" s="112">
        <f t="shared" si="93"/>
        <v>5.08130081300813</v>
      </c>
      <c r="K1278" t="s">
        <v>28</v>
      </c>
      <c r="L1278">
        <v>22</v>
      </c>
      <c r="M1278" s="2">
        <v>492</v>
      </c>
    </row>
    <row r="1279" spans="2:13" ht="12.75">
      <c r="B1279" s="9">
        <v>5000</v>
      </c>
      <c r="C1279" s="1" t="s">
        <v>28</v>
      </c>
      <c r="D1279" s="1" t="s">
        <v>12</v>
      </c>
      <c r="E1279" s="1" t="s">
        <v>29</v>
      </c>
      <c r="F1279" s="49" t="s">
        <v>339</v>
      </c>
      <c r="G1279" s="30" t="s">
        <v>279</v>
      </c>
      <c r="H1279" s="6">
        <f t="shared" si="92"/>
        <v>-47500</v>
      </c>
      <c r="I1279" s="112">
        <f t="shared" si="93"/>
        <v>10.16260162601626</v>
      </c>
      <c r="K1279" t="s">
        <v>28</v>
      </c>
      <c r="L1279">
        <v>22</v>
      </c>
      <c r="M1279" s="2">
        <v>492</v>
      </c>
    </row>
    <row r="1280" spans="2:13" ht="12.75">
      <c r="B1280" s="9">
        <v>5000</v>
      </c>
      <c r="C1280" s="1" t="s">
        <v>28</v>
      </c>
      <c r="D1280" s="1" t="s">
        <v>12</v>
      </c>
      <c r="E1280" s="1" t="s">
        <v>29</v>
      </c>
      <c r="F1280" s="49" t="s">
        <v>340</v>
      </c>
      <c r="G1280" s="30" t="s">
        <v>281</v>
      </c>
      <c r="H1280" s="6">
        <f t="shared" si="92"/>
        <v>-52500</v>
      </c>
      <c r="I1280" s="112">
        <f t="shared" si="93"/>
        <v>10.16260162601626</v>
      </c>
      <c r="K1280" t="s">
        <v>28</v>
      </c>
      <c r="L1280">
        <v>22</v>
      </c>
      <c r="M1280" s="2">
        <v>492</v>
      </c>
    </row>
    <row r="1281" spans="2:13" ht="12.75">
      <c r="B1281" s="9">
        <v>5000</v>
      </c>
      <c r="C1281" s="1" t="s">
        <v>28</v>
      </c>
      <c r="D1281" s="1" t="s">
        <v>12</v>
      </c>
      <c r="E1281" s="1" t="s">
        <v>29</v>
      </c>
      <c r="F1281" s="49" t="s">
        <v>341</v>
      </c>
      <c r="G1281" s="30" t="s">
        <v>283</v>
      </c>
      <c r="H1281" s="6">
        <f t="shared" si="92"/>
        <v>-57500</v>
      </c>
      <c r="I1281" s="112">
        <f t="shared" si="93"/>
        <v>10.16260162601626</v>
      </c>
      <c r="K1281" t="s">
        <v>28</v>
      </c>
      <c r="L1281">
        <v>22</v>
      </c>
      <c r="M1281" s="2">
        <v>492</v>
      </c>
    </row>
    <row r="1282" spans="1:13" s="97" customFormat="1" ht="12.75">
      <c r="A1282" s="18"/>
      <c r="B1282" s="471">
        <f>SUM(B1270:B1281)</f>
        <v>57500</v>
      </c>
      <c r="C1282" s="18" t="s">
        <v>28</v>
      </c>
      <c r="D1282" s="18"/>
      <c r="E1282" s="18"/>
      <c r="F1282" s="24"/>
      <c r="G1282" s="24"/>
      <c r="H1282" s="90">
        <v>0</v>
      </c>
      <c r="I1282" s="118">
        <f t="shared" si="91"/>
        <v>116.869918699187</v>
      </c>
      <c r="M1282" s="2">
        <v>492</v>
      </c>
    </row>
    <row r="1283" spans="2:13" ht="12.75">
      <c r="B1283" s="9"/>
      <c r="H1283" s="6">
        <f aca="true" t="shared" si="94" ref="H1283:H1297">H1282-B1283</f>
        <v>0</v>
      </c>
      <c r="I1283" s="112">
        <f t="shared" si="91"/>
        <v>0</v>
      </c>
      <c r="M1283" s="2">
        <v>492</v>
      </c>
    </row>
    <row r="1284" spans="2:13" ht="12.75">
      <c r="B1284" s="9"/>
      <c r="H1284" s="6">
        <f t="shared" si="94"/>
        <v>0</v>
      </c>
      <c r="I1284" s="112">
        <f t="shared" si="91"/>
        <v>0</v>
      </c>
      <c r="M1284" s="2">
        <v>492</v>
      </c>
    </row>
    <row r="1285" spans="2:13" ht="12.75">
      <c r="B1285" s="9">
        <v>1300</v>
      </c>
      <c r="C1285" s="81" t="s">
        <v>40</v>
      </c>
      <c r="D1285" s="81" t="s">
        <v>12</v>
      </c>
      <c r="E1285" s="81" t="s">
        <v>41</v>
      </c>
      <c r="F1285" s="99" t="s">
        <v>342</v>
      </c>
      <c r="G1285" s="99" t="s">
        <v>55</v>
      </c>
      <c r="H1285" s="6">
        <f t="shared" si="94"/>
        <v>-1300</v>
      </c>
      <c r="I1285" s="112">
        <f t="shared" si="91"/>
        <v>2.6422764227642275</v>
      </c>
      <c r="K1285" s="85" t="s">
        <v>29</v>
      </c>
      <c r="L1285">
        <v>22</v>
      </c>
      <c r="M1285" s="2">
        <v>492</v>
      </c>
    </row>
    <row r="1286" spans="2:13" ht="12.75">
      <c r="B1286" s="9">
        <v>1600</v>
      </c>
      <c r="C1286" s="81" t="s">
        <v>40</v>
      </c>
      <c r="D1286" s="81" t="s">
        <v>12</v>
      </c>
      <c r="E1286" s="81" t="s">
        <v>41</v>
      </c>
      <c r="F1286" s="99" t="s">
        <v>342</v>
      </c>
      <c r="G1286" s="99" t="s">
        <v>74</v>
      </c>
      <c r="H1286" s="6">
        <f t="shared" si="94"/>
        <v>-2900</v>
      </c>
      <c r="I1286" s="112">
        <f t="shared" si="91"/>
        <v>3.252032520325203</v>
      </c>
      <c r="K1286" s="85" t="s">
        <v>29</v>
      </c>
      <c r="L1286">
        <v>22</v>
      </c>
      <c r="M1286" s="2">
        <v>492</v>
      </c>
    </row>
    <row r="1287" spans="2:13" ht="12.75">
      <c r="B1287" s="9">
        <v>1200</v>
      </c>
      <c r="C1287" s="81" t="s">
        <v>40</v>
      </c>
      <c r="D1287" s="81" t="s">
        <v>12</v>
      </c>
      <c r="E1287" s="81" t="s">
        <v>41</v>
      </c>
      <c r="F1287" s="99" t="s">
        <v>342</v>
      </c>
      <c r="G1287" s="99" t="s">
        <v>76</v>
      </c>
      <c r="H1287" s="6">
        <f t="shared" si="94"/>
        <v>-4100</v>
      </c>
      <c r="I1287" s="112">
        <f t="shared" si="91"/>
        <v>2.4390243902439024</v>
      </c>
      <c r="K1287" s="85" t="s">
        <v>29</v>
      </c>
      <c r="L1287">
        <v>22</v>
      </c>
      <c r="M1287" s="2">
        <v>492</v>
      </c>
    </row>
    <row r="1288" spans="2:13" ht="12.75">
      <c r="B1288" s="9">
        <v>1000</v>
      </c>
      <c r="C1288" s="81" t="s">
        <v>40</v>
      </c>
      <c r="D1288" s="81" t="s">
        <v>12</v>
      </c>
      <c r="E1288" s="81" t="s">
        <v>41</v>
      </c>
      <c r="F1288" s="99" t="s">
        <v>342</v>
      </c>
      <c r="G1288" s="99" t="s">
        <v>80</v>
      </c>
      <c r="H1288" s="6">
        <f t="shared" si="94"/>
        <v>-5100</v>
      </c>
      <c r="I1288" s="112">
        <f t="shared" si="91"/>
        <v>2.032520325203252</v>
      </c>
      <c r="K1288" s="85" t="s">
        <v>29</v>
      </c>
      <c r="L1288">
        <v>22</v>
      </c>
      <c r="M1288" s="2">
        <v>492</v>
      </c>
    </row>
    <row r="1289" spans="2:13" ht="12.75">
      <c r="B1289" s="9">
        <v>1800</v>
      </c>
      <c r="C1289" s="81" t="s">
        <v>40</v>
      </c>
      <c r="D1289" s="81" t="s">
        <v>12</v>
      </c>
      <c r="E1289" s="81" t="s">
        <v>41</v>
      </c>
      <c r="F1289" s="99" t="s">
        <v>342</v>
      </c>
      <c r="G1289" s="99" t="s">
        <v>82</v>
      </c>
      <c r="H1289" s="6">
        <f t="shared" si="94"/>
        <v>-6900</v>
      </c>
      <c r="I1289" s="112">
        <f t="shared" si="91"/>
        <v>3.658536585365854</v>
      </c>
      <c r="K1289" s="85" t="s">
        <v>29</v>
      </c>
      <c r="L1289">
        <v>22</v>
      </c>
      <c r="M1289" s="2">
        <v>492</v>
      </c>
    </row>
    <row r="1290" spans="2:13" ht="12.75">
      <c r="B1290" s="9">
        <v>1100</v>
      </c>
      <c r="C1290" s="81" t="s">
        <v>40</v>
      </c>
      <c r="D1290" s="81" t="s">
        <v>12</v>
      </c>
      <c r="E1290" s="81" t="s">
        <v>41</v>
      </c>
      <c r="F1290" s="99" t="s">
        <v>342</v>
      </c>
      <c r="G1290" s="99" t="s">
        <v>343</v>
      </c>
      <c r="H1290" s="6">
        <f t="shared" si="94"/>
        <v>-8000</v>
      </c>
      <c r="I1290" s="112">
        <f t="shared" si="91"/>
        <v>2.2357723577235773</v>
      </c>
      <c r="K1290" s="85" t="s">
        <v>29</v>
      </c>
      <c r="L1290">
        <v>22</v>
      </c>
      <c r="M1290" s="2">
        <v>492</v>
      </c>
    </row>
    <row r="1291" spans="2:13" ht="12.75">
      <c r="B1291" s="9">
        <v>1500</v>
      </c>
      <c r="C1291" s="81" t="s">
        <v>40</v>
      </c>
      <c r="D1291" s="81" t="s">
        <v>12</v>
      </c>
      <c r="E1291" s="81" t="s">
        <v>41</v>
      </c>
      <c r="F1291" s="99" t="s">
        <v>342</v>
      </c>
      <c r="G1291" s="99" t="s">
        <v>344</v>
      </c>
      <c r="H1291" s="6">
        <f t="shared" si="94"/>
        <v>-9500</v>
      </c>
      <c r="I1291" s="112">
        <f t="shared" si="91"/>
        <v>3.048780487804878</v>
      </c>
      <c r="K1291" s="85" t="s">
        <v>29</v>
      </c>
      <c r="L1291">
        <v>22</v>
      </c>
      <c r="M1291" s="2">
        <v>492</v>
      </c>
    </row>
    <row r="1292" spans="2:13" ht="12.75">
      <c r="B1292" s="9">
        <v>1200</v>
      </c>
      <c r="C1292" s="81" t="s">
        <v>40</v>
      </c>
      <c r="D1292" s="81" t="s">
        <v>12</v>
      </c>
      <c r="E1292" s="81" t="s">
        <v>41</v>
      </c>
      <c r="F1292" s="99" t="s">
        <v>342</v>
      </c>
      <c r="G1292" s="99" t="s">
        <v>156</v>
      </c>
      <c r="H1292" s="6">
        <f t="shared" si="94"/>
        <v>-10700</v>
      </c>
      <c r="I1292" s="112">
        <f t="shared" si="91"/>
        <v>2.4390243902439024</v>
      </c>
      <c r="K1292" s="85" t="s">
        <v>29</v>
      </c>
      <c r="L1292">
        <v>22</v>
      </c>
      <c r="M1292" s="2">
        <v>492</v>
      </c>
    </row>
    <row r="1293" spans="2:13" ht="12.75">
      <c r="B1293" s="9">
        <v>1700</v>
      </c>
      <c r="C1293" s="81" t="s">
        <v>40</v>
      </c>
      <c r="D1293" s="81" t="s">
        <v>12</v>
      </c>
      <c r="E1293" s="81" t="s">
        <v>41</v>
      </c>
      <c r="F1293" s="99" t="s">
        <v>342</v>
      </c>
      <c r="G1293" s="99" t="s">
        <v>158</v>
      </c>
      <c r="H1293" s="6">
        <f t="shared" si="94"/>
        <v>-12400</v>
      </c>
      <c r="I1293" s="112">
        <f t="shared" si="91"/>
        <v>3.4552845528455283</v>
      </c>
      <c r="K1293" s="85" t="s">
        <v>29</v>
      </c>
      <c r="L1293">
        <v>22</v>
      </c>
      <c r="M1293" s="2">
        <v>492</v>
      </c>
    </row>
    <row r="1294" spans="2:13" ht="12.75">
      <c r="B1294" s="9">
        <v>1400</v>
      </c>
      <c r="C1294" s="81" t="s">
        <v>40</v>
      </c>
      <c r="D1294" s="81" t="s">
        <v>12</v>
      </c>
      <c r="E1294" s="81" t="s">
        <v>41</v>
      </c>
      <c r="F1294" s="99" t="s">
        <v>342</v>
      </c>
      <c r="G1294" s="99" t="s">
        <v>276</v>
      </c>
      <c r="H1294" s="6">
        <f t="shared" si="94"/>
        <v>-13800</v>
      </c>
      <c r="I1294" s="112">
        <f t="shared" si="91"/>
        <v>2.845528455284553</v>
      </c>
      <c r="K1294" s="85" t="s">
        <v>29</v>
      </c>
      <c r="L1294">
        <v>22</v>
      </c>
      <c r="M1294" s="2">
        <v>492</v>
      </c>
    </row>
    <row r="1295" spans="2:13" ht="12.75">
      <c r="B1295" s="9">
        <v>1600</v>
      </c>
      <c r="C1295" s="81" t="s">
        <v>40</v>
      </c>
      <c r="D1295" s="81" t="s">
        <v>12</v>
      </c>
      <c r="E1295" s="81" t="s">
        <v>41</v>
      </c>
      <c r="F1295" s="99" t="s">
        <v>342</v>
      </c>
      <c r="G1295" s="99" t="s">
        <v>279</v>
      </c>
      <c r="H1295" s="6">
        <f t="shared" si="94"/>
        <v>-15400</v>
      </c>
      <c r="I1295" s="112">
        <f t="shared" si="91"/>
        <v>3.252032520325203</v>
      </c>
      <c r="K1295" s="85" t="s">
        <v>29</v>
      </c>
      <c r="L1295">
        <v>22</v>
      </c>
      <c r="M1295" s="2">
        <v>492</v>
      </c>
    </row>
    <row r="1296" spans="2:13" ht="12.75">
      <c r="B1296" s="9">
        <v>1000</v>
      </c>
      <c r="C1296" s="81" t="s">
        <v>40</v>
      </c>
      <c r="D1296" s="81" t="s">
        <v>12</v>
      </c>
      <c r="E1296" s="81" t="s">
        <v>41</v>
      </c>
      <c r="F1296" s="99" t="s">
        <v>342</v>
      </c>
      <c r="G1296" s="99" t="s">
        <v>281</v>
      </c>
      <c r="H1296" s="6">
        <f t="shared" si="94"/>
        <v>-16400</v>
      </c>
      <c r="I1296" s="112">
        <f t="shared" si="91"/>
        <v>2.032520325203252</v>
      </c>
      <c r="K1296" s="85" t="s">
        <v>29</v>
      </c>
      <c r="L1296">
        <v>22</v>
      </c>
      <c r="M1296" s="2">
        <v>492</v>
      </c>
    </row>
    <row r="1297" spans="2:13" ht="12.75">
      <c r="B1297" s="9">
        <v>1300</v>
      </c>
      <c r="C1297" s="81" t="s">
        <v>40</v>
      </c>
      <c r="D1297" s="81" t="s">
        <v>12</v>
      </c>
      <c r="E1297" s="81" t="s">
        <v>41</v>
      </c>
      <c r="F1297" s="99" t="s">
        <v>342</v>
      </c>
      <c r="G1297" s="99" t="s">
        <v>283</v>
      </c>
      <c r="H1297" s="6">
        <f t="shared" si="94"/>
        <v>-17700</v>
      </c>
      <c r="I1297" s="112">
        <f t="shared" si="91"/>
        <v>2.6422764227642275</v>
      </c>
      <c r="K1297" s="85" t="s">
        <v>29</v>
      </c>
      <c r="L1297">
        <v>22</v>
      </c>
      <c r="M1297" s="2">
        <v>492</v>
      </c>
    </row>
    <row r="1298" spans="1:13" s="104" customFormat="1" ht="12.75">
      <c r="A1298" s="100"/>
      <c r="B1298" s="480">
        <f>SUM(B1285:B1297)</f>
        <v>17700</v>
      </c>
      <c r="C1298" s="100"/>
      <c r="D1298" s="100"/>
      <c r="E1298" s="105" t="s">
        <v>41</v>
      </c>
      <c r="F1298" s="102"/>
      <c r="G1298" s="102"/>
      <c r="H1298" s="103">
        <v>0</v>
      </c>
      <c r="I1298" s="143">
        <f t="shared" si="91"/>
        <v>35.97560975609756</v>
      </c>
      <c r="M1298" s="2">
        <v>492</v>
      </c>
    </row>
    <row r="1299" spans="2:13" ht="12.75">
      <c r="B1299" s="44"/>
      <c r="H1299" s="6">
        <f>H1298-B1299</f>
        <v>0</v>
      </c>
      <c r="I1299" s="112">
        <f t="shared" si="91"/>
        <v>0</v>
      </c>
      <c r="M1299" s="2">
        <v>492</v>
      </c>
    </row>
    <row r="1300" spans="8:13" ht="12.75">
      <c r="H1300" s="6">
        <f>H1299-B1300</f>
        <v>0</v>
      </c>
      <c r="I1300" s="112">
        <f t="shared" si="91"/>
        <v>0</v>
      </c>
      <c r="M1300" s="2">
        <v>492</v>
      </c>
    </row>
    <row r="1301" spans="8:13" ht="12.75">
      <c r="H1301" s="6">
        <f>H1300-B1301</f>
        <v>0</v>
      </c>
      <c r="I1301" s="112">
        <f t="shared" si="91"/>
        <v>0</v>
      </c>
      <c r="M1301" s="2">
        <v>492</v>
      </c>
    </row>
    <row r="1302" spans="8:13" ht="12.75">
      <c r="H1302" s="6">
        <f>H1301-B1302</f>
        <v>0</v>
      </c>
      <c r="I1302" s="112">
        <f aca="true" t="shared" si="95" ref="I1302:I1311">+B1302/M1302</f>
        <v>0</v>
      </c>
      <c r="M1302" s="2">
        <v>492</v>
      </c>
    </row>
    <row r="1303" spans="1:13" s="92" customFormat="1" ht="12.75">
      <c r="A1303" s="87"/>
      <c r="B1303" s="477">
        <f>+B1310+B1319+B1326+B1332+B1343+B1349</f>
        <v>72000</v>
      </c>
      <c r="C1303" s="87" t="s">
        <v>345</v>
      </c>
      <c r="D1303" s="87" t="s">
        <v>352</v>
      </c>
      <c r="E1303" s="87" t="s">
        <v>95</v>
      </c>
      <c r="F1303" s="89" t="s">
        <v>346</v>
      </c>
      <c r="G1303" s="89" t="s">
        <v>112</v>
      </c>
      <c r="H1303" s="88"/>
      <c r="I1303" s="119">
        <f t="shared" si="95"/>
        <v>146.34146341463415</v>
      </c>
      <c r="M1303" s="2">
        <v>492</v>
      </c>
    </row>
    <row r="1304" spans="2:13" ht="12.75">
      <c r="B1304" s="9"/>
      <c r="H1304" s="6">
        <f aca="true" t="shared" si="96" ref="H1304:H1309">H1303-B1304</f>
        <v>0</v>
      </c>
      <c r="I1304" s="112">
        <f t="shared" si="95"/>
        <v>0</v>
      </c>
      <c r="M1304" s="2">
        <v>492</v>
      </c>
    </row>
    <row r="1305" spans="2:13" ht="12.75">
      <c r="B1305" s="9">
        <v>2500</v>
      </c>
      <c r="C1305" s="1" t="s">
        <v>28</v>
      </c>
      <c r="D1305" s="1" t="s">
        <v>12</v>
      </c>
      <c r="E1305" s="1" t="s">
        <v>134</v>
      </c>
      <c r="F1305" s="30" t="s">
        <v>347</v>
      </c>
      <c r="G1305" s="30" t="s">
        <v>118</v>
      </c>
      <c r="H1305" s="6">
        <f t="shared" si="96"/>
        <v>-2500</v>
      </c>
      <c r="I1305" s="112">
        <f>+B1305/M1305</f>
        <v>5.08130081300813</v>
      </c>
      <c r="K1305" t="s">
        <v>28</v>
      </c>
      <c r="L1305">
        <v>23</v>
      </c>
      <c r="M1305" s="2">
        <v>492</v>
      </c>
    </row>
    <row r="1306" spans="2:13" ht="12.75">
      <c r="B1306" s="9">
        <v>2500</v>
      </c>
      <c r="C1306" s="1" t="s">
        <v>28</v>
      </c>
      <c r="D1306" s="1" t="s">
        <v>12</v>
      </c>
      <c r="E1306" s="1" t="s">
        <v>134</v>
      </c>
      <c r="F1306" s="30" t="s">
        <v>348</v>
      </c>
      <c r="G1306" s="30" t="s">
        <v>119</v>
      </c>
      <c r="H1306" s="6">
        <f t="shared" si="96"/>
        <v>-5000</v>
      </c>
      <c r="I1306" s="112">
        <f>+B1306/M1306</f>
        <v>5.08130081300813</v>
      </c>
      <c r="K1306" t="s">
        <v>28</v>
      </c>
      <c r="L1306">
        <v>23</v>
      </c>
      <c r="M1306" s="2">
        <v>492</v>
      </c>
    </row>
    <row r="1307" spans="2:13" ht="12.75">
      <c r="B1307" s="9">
        <v>2500</v>
      </c>
      <c r="C1307" s="1" t="s">
        <v>28</v>
      </c>
      <c r="D1307" s="1" t="s">
        <v>12</v>
      </c>
      <c r="E1307" s="1" t="s">
        <v>134</v>
      </c>
      <c r="F1307" s="30" t="s">
        <v>349</v>
      </c>
      <c r="G1307" s="30" t="s">
        <v>124</v>
      </c>
      <c r="H1307" s="6">
        <f t="shared" si="96"/>
        <v>-7500</v>
      </c>
      <c r="I1307" s="112">
        <f>+B1307/M1307</f>
        <v>5.08130081300813</v>
      </c>
      <c r="K1307" t="s">
        <v>28</v>
      </c>
      <c r="L1307">
        <v>23</v>
      </c>
      <c r="M1307" s="2">
        <v>492</v>
      </c>
    </row>
    <row r="1308" spans="2:13" ht="12.75">
      <c r="B1308" s="9">
        <v>2500</v>
      </c>
      <c r="C1308" s="1" t="s">
        <v>28</v>
      </c>
      <c r="D1308" s="1" t="s">
        <v>12</v>
      </c>
      <c r="E1308" s="1" t="s">
        <v>134</v>
      </c>
      <c r="F1308" s="30" t="s">
        <v>350</v>
      </c>
      <c r="G1308" s="30" t="s">
        <v>156</v>
      </c>
      <c r="H1308" s="6">
        <f t="shared" si="96"/>
        <v>-10000</v>
      </c>
      <c r="I1308" s="112">
        <f>+B1308/M1308</f>
        <v>5.08130081300813</v>
      </c>
      <c r="K1308" t="s">
        <v>28</v>
      </c>
      <c r="L1308">
        <v>23</v>
      </c>
      <c r="M1308" s="2">
        <v>492</v>
      </c>
    </row>
    <row r="1309" spans="2:13" ht="12.75">
      <c r="B1309" s="9">
        <v>2500</v>
      </c>
      <c r="C1309" s="1" t="s">
        <v>28</v>
      </c>
      <c r="D1309" s="1" t="s">
        <v>12</v>
      </c>
      <c r="E1309" s="1" t="s">
        <v>134</v>
      </c>
      <c r="F1309" s="30" t="s">
        <v>351</v>
      </c>
      <c r="G1309" s="30" t="s">
        <v>158</v>
      </c>
      <c r="H1309" s="6">
        <f t="shared" si="96"/>
        <v>-12500</v>
      </c>
      <c r="I1309" s="112">
        <f>+B1309/M1309</f>
        <v>5.08130081300813</v>
      </c>
      <c r="K1309" t="s">
        <v>28</v>
      </c>
      <c r="L1309">
        <v>23</v>
      </c>
      <c r="M1309" s="2">
        <v>492</v>
      </c>
    </row>
    <row r="1310" spans="1:13" s="97" customFormat="1" ht="12.75">
      <c r="A1310" s="18"/>
      <c r="B1310" s="471">
        <f>SUM(B1305:B1309)</f>
        <v>12500</v>
      </c>
      <c r="C1310" s="18" t="s">
        <v>28</v>
      </c>
      <c r="D1310" s="18"/>
      <c r="E1310" s="18"/>
      <c r="F1310" s="24"/>
      <c r="G1310" s="24"/>
      <c r="H1310" s="90">
        <v>0</v>
      </c>
      <c r="I1310" s="118">
        <f t="shared" si="95"/>
        <v>25.40650406504065</v>
      </c>
      <c r="M1310" s="2">
        <v>492</v>
      </c>
    </row>
    <row r="1311" spans="2:13" ht="12.75">
      <c r="B1311" s="9"/>
      <c r="H1311" s="6">
        <f>H1310-B1311</f>
        <v>0</v>
      </c>
      <c r="I1311" s="112">
        <f t="shared" si="95"/>
        <v>0</v>
      </c>
      <c r="M1311" s="2">
        <v>492</v>
      </c>
    </row>
    <row r="1312" spans="2:13" ht="12.75">
      <c r="B1312" s="9"/>
      <c r="H1312" s="6">
        <f aca="true" t="shared" si="97" ref="H1312:H1318">H1311-B1312</f>
        <v>0</v>
      </c>
      <c r="I1312" s="112">
        <f aca="true" t="shared" si="98" ref="I1312:I1318">+B1312/M1312</f>
        <v>0</v>
      </c>
      <c r="M1312" s="2">
        <v>492</v>
      </c>
    </row>
    <row r="1313" spans="1:13" ht="12.75">
      <c r="A1313" s="19"/>
      <c r="B1313" s="9">
        <v>2500</v>
      </c>
      <c r="C1313" s="1" t="s">
        <v>867</v>
      </c>
      <c r="D1313" s="19" t="s">
        <v>12</v>
      </c>
      <c r="E1313" s="1" t="s">
        <v>190</v>
      </c>
      <c r="F1313" s="113" t="s">
        <v>353</v>
      </c>
      <c r="G1313" s="113" t="s">
        <v>118</v>
      </c>
      <c r="H1313" s="6">
        <f t="shared" si="97"/>
        <v>-2500</v>
      </c>
      <c r="I1313" s="112">
        <f t="shared" si="98"/>
        <v>5.08130081300813</v>
      </c>
      <c r="K1313" t="s">
        <v>134</v>
      </c>
      <c r="L1313">
        <v>23</v>
      </c>
      <c r="M1313" s="2">
        <v>492</v>
      </c>
    </row>
    <row r="1314" spans="2:13" ht="12.75">
      <c r="B1314" s="9">
        <v>5000</v>
      </c>
      <c r="C1314" s="19" t="s">
        <v>354</v>
      </c>
      <c r="D1314" s="19" t="s">
        <v>12</v>
      </c>
      <c r="E1314" s="1" t="s">
        <v>190</v>
      </c>
      <c r="F1314" s="113" t="s">
        <v>355</v>
      </c>
      <c r="G1314" s="30" t="s">
        <v>119</v>
      </c>
      <c r="H1314" s="6">
        <f t="shared" si="97"/>
        <v>-7500</v>
      </c>
      <c r="I1314" s="112">
        <f t="shared" si="98"/>
        <v>10.16260162601626</v>
      </c>
      <c r="K1314" t="s">
        <v>134</v>
      </c>
      <c r="L1314">
        <v>23</v>
      </c>
      <c r="M1314" s="2">
        <v>492</v>
      </c>
    </row>
    <row r="1315" spans="2:13" ht="12.75">
      <c r="B1315" s="9">
        <v>5000</v>
      </c>
      <c r="C1315" s="19" t="s">
        <v>356</v>
      </c>
      <c r="D1315" s="19" t="s">
        <v>12</v>
      </c>
      <c r="E1315" s="1" t="s">
        <v>190</v>
      </c>
      <c r="F1315" s="113" t="s">
        <v>355</v>
      </c>
      <c r="G1315" s="30" t="s">
        <v>119</v>
      </c>
      <c r="H1315" s="6">
        <f t="shared" si="97"/>
        <v>-12500</v>
      </c>
      <c r="I1315" s="112">
        <f t="shared" si="98"/>
        <v>10.16260162601626</v>
      </c>
      <c r="K1315" t="s">
        <v>134</v>
      </c>
      <c r="L1315">
        <v>23</v>
      </c>
      <c r="M1315" s="2">
        <v>492</v>
      </c>
    </row>
    <row r="1316" spans="2:13" ht="12.75">
      <c r="B1316" s="9">
        <v>10000</v>
      </c>
      <c r="C1316" s="19" t="s">
        <v>357</v>
      </c>
      <c r="D1316" s="19" t="s">
        <v>12</v>
      </c>
      <c r="E1316" s="1" t="s">
        <v>190</v>
      </c>
      <c r="F1316" s="113" t="s">
        <v>355</v>
      </c>
      <c r="G1316" s="30" t="s">
        <v>156</v>
      </c>
      <c r="H1316" s="6">
        <f t="shared" si="97"/>
        <v>-22500</v>
      </c>
      <c r="I1316" s="112">
        <f t="shared" si="98"/>
        <v>20.32520325203252</v>
      </c>
      <c r="K1316" t="s">
        <v>134</v>
      </c>
      <c r="L1316">
        <v>23</v>
      </c>
      <c r="M1316" s="2">
        <v>492</v>
      </c>
    </row>
    <row r="1317" spans="2:13" ht="12.75">
      <c r="B1317" s="9">
        <v>2500</v>
      </c>
      <c r="C1317" s="1" t="s">
        <v>358</v>
      </c>
      <c r="D1317" s="19" t="s">
        <v>12</v>
      </c>
      <c r="E1317" s="1" t="s">
        <v>190</v>
      </c>
      <c r="F1317" s="113" t="s">
        <v>359</v>
      </c>
      <c r="G1317" s="30" t="s">
        <v>156</v>
      </c>
      <c r="H1317" s="6">
        <f t="shared" si="97"/>
        <v>-25000</v>
      </c>
      <c r="I1317" s="112">
        <f t="shared" si="98"/>
        <v>5.08130081300813</v>
      </c>
      <c r="K1317" t="s">
        <v>134</v>
      </c>
      <c r="L1317">
        <v>23</v>
      </c>
      <c r="M1317" s="2">
        <v>492</v>
      </c>
    </row>
    <row r="1318" spans="2:13" ht="12.75">
      <c r="B1318" s="9">
        <v>2500</v>
      </c>
      <c r="C1318" s="1" t="s">
        <v>868</v>
      </c>
      <c r="D1318" s="19" t="s">
        <v>12</v>
      </c>
      <c r="E1318" s="1" t="s">
        <v>190</v>
      </c>
      <c r="F1318" s="113" t="s">
        <v>360</v>
      </c>
      <c r="G1318" s="30" t="s">
        <v>156</v>
      </c>
      <c r="H1318" s="6">
        <f t="shared" si="97"/>
        <v>-27500</v>
      </c>
      <c r="I1318" s="112">
        <f t="shared" si="98"/>
        <v>5.08130081300813</v>
      </c>
      <c r="K1318" t="s">
        <v>134</v>
      </c>
      <c r="L1318">
        <v>23</v>
      </c>
      <c r="M1318" s="2">
        <v>492</v>
      </c>
    </row>
    <row r="1319" spans="1:13" s="97" customFormat="1" ht="12.75">
      <c r="A1319" s="18"/>
      <c r="B1319" s="471">
        <f>SUM(B1313:B1318)</f>
        <v>27500</v>
      </c>
      <c r="C1319" s="18" t="s">
        <v>876</v>
      </c>
      <c r="D1319" s="18"/>
      <c r="E1319" s="18"/>
      <c r="F1319" s="24"/>
      <c r="G1319" s="24"/>
      <c r="H1319" s="90">
        <v>0</v>
      </c>
      <c r="I1319" s="118">
        <f aca="true" t="shared" si="99" ref="I1319:I1359">+B1319/M1319</f>
        <v>55.89430894308943</v>
      </c>
      <c r="M1319" s="2">
        <v>492</v>
      </c>
    </row>
    <row r="1320" spans="2:13" ht="12.75">
      <c r="B1320" s="9"/>
      <c r="D1320" s="19"/>
      <c r="H1320" s="6">
        <f aca="true" t="shared" si="100" ref="H1320:H1325">H1319-B1320</f>
        <v>0</v>
      </c>
      <c r="I1320" s="112">
        <f t="shared" si="99"/>
        <v>0</v>
      </c>
      <c r="M1320" s="2">
        <v>492</v>
      </c>
    </row>
    <row r="1321" spans="2:13" ht="12.75">
      <c r="B1321" s="9"/>
      <c r="D1321" s="19"/>
      <c r="H1321" s="6">
        <f t="shared" si="100"/>
        <v>0</v>
      </c>
      <c r="I1321" s="112">
        <f>+B1321/M1321</f>
        <v>0</v>
      </c>
      <c r="M1321" s="2">
        <v>492</v>
      </c>
    </row>
    <row r="1322" spans="1:13" ht="12.75">
      <c r="A1322" s="37"/>
      <c r="B1322" s="9">
        <v>1500</v>
      </c>
      <c r="C1322" s="81" t="s">
        <v>40</v>
      </c>
      <c r="D1322" s="19" t="s">
        <v>12</v>
      </c>
      <c r="E1322" s="81" t="s">
        <v>41</v>
      </c>
      <c r="F1322" s="113" t="s">
        <v>355</v>
      </c>
      <c r="G1322" s="113" t="s">
        <v>118</v>
      </c>
      <c r="H1322" s="6">
        <f t="shared" si="100"/>
        <v>-1500</v>
      </c>
      <c r="I1322" s="112">
        <f>+B1322/M1322</f>
        <v>3.048780487804878</v>
      </c>
      <c r="J1322" s="85"/>
      <c r="K1322" s="85" t="s">
        <v>134</v>
      </c>
      <c r="L1322">
        <v>23</v>
      </c>
      <c r="M1322" s="2">
        <v>492</v>
      </c>
    </row>
    <row r="1323" spans="1:13" s="46" customFormat="1" ht="12.75">
      <c r="A1323" s="37"/>
      <c r="B1323" s="267">
        <v>1000</v>
      </c>
      <c r="C1323" s="37" t="s">
        <v>40</v>
      </c>
      <c r="D1323" s="19" t="s">
        <v>12</v>
      </c>
      <c r="E1323" s="37" t="s">
        <v>41</v>
      </c>
      <c r="F1323" s="113" t="s">
        <v>355</v>
      </c>
      <c r="G1323" s="30" t="s">
        <v>119</v>
      </c>
      <c r="H1323" s="6">
        <f t="shared" si="100"/>
        <v>-2500</v>
      </c>
      <c r="I1323" s="112">
        <f>+B1323/M1323</f>
        <v>2.032520325203252</v>
      </c>
      <c r="J1323" s="111"/>
      <c r="K1323" s="111" t="s">
        <v>134</v>
      </c>
      <c r="L1323">
        <v>23</v>
      </c>
      <c r="M1323" s="2">
        <v>492</v>
      </c>
    </row>
    <row r="1324" spans="1:13" s="46" customFormat="1" ht="12.75">
      <c r="A1324" s="37"/>
      <c r="B1324" s="267">
        <v>1000</v>
      </c>
      <c r="C1324" s="37" t="s">
        <v>40</v>
      </c>
      <c r="D1324" s="19" t="s">
        <v>12</v>
      </c>
      <c r="E1324" s="37" t="s">
        <v>41</v>
      </c>
      <c r="F1324" s="113" t="s">
        <v>355</v>
      </c>
      <c r="G1324" s="30" t="s">
        <v>124</v>
      </c>
      <c r="H1324" s="6">
        <f t="shared" si="100"/>
        <v>-3500</v>
      </c>
      <c r="I1324" s="112">
        <f>+B1324/M1324</f>
        <v>2.032520325203252</v>
      </c>
      <c r="J1324" s="111"/>
      <c r="K1324" s="111" t="s">
        <v>134</v>
      </c>
      <c r="L1324">
        <v>23</v>
      </c>
      <c r="M1324" s="2">
        <v>492</v>
      </c>
    </row>
    <row r="1325" spans="1:13" s="46" customFormat="1" ht="12.75">
      <c r="A1325" s="37"/>
      <c r="B1325" s="267">
        <v>1000</v>
      </c>
      <c r="C1325" s="37" t="s">
        <v>40</v>
      </c>
      <c r="D1325" s="19" t="s">
        <v>12</v>
      </c>
      <c r="E1325" s="37" t="s">
        <v>41</v>
      </c>
      <c r="F1325" s="113" t="s">
        <v>355</v>
      </c>
      <c r="G1325" s="30" t="s">
        <v>156</v>
      </c>
      <c r="H1325" s="6">
        <f t="shared" si="100"/>
        <v>-4500</v>
      </c>
      <c r="I1325" s="112">
        <f>+B1325/M1325</f>
        <v>2.032520325203252</v>
      </c>
      <c r="J1325" s="111"/>
      <c r="K1325" s="111" t="s">
        <v>134</v>
      </c>
      <c r="L1325">
        <v>23</v>
      </c>
      <c r="M1325" s="2">
        <v>492</v>
      </c>
    </row>
    <row r="1326" spans="1:13" s="97" customFormat="1" ht="12.75">
      <c r="A1326" s="107"/>
      <c r="B1326" s="471">
        <f>SUM(B1322:B1325)</f>
        <v>4500</v>
      </c>
      <c r="C1326" s="107"/>
      <c r="D1326" s="107"/>
      <c r="E1326" s="107" t="s">
        <v>41</v>
      </c>
      <c r="F1326" s="116"/>
      <c r="G1326" s="116"/>
      <c r="H1326" s="90">
        <v>0</v>
      </c>
      <c r="I1326" s="118">
        <f t="shared" si="99"/>
        <v>9.146341463414634</v>
      </c>
      <c r="J1326" s="121"/>
      <c r="K1326" s="121"/>
      <c r="L1326" s="121"/>
      <c r="M1326" s="2">
        <v>492</v>
      </c>
    </row>
    <row r="1327" spans="1:13" ht="12.75">
      <c r="A1327" s="81"/>
      <c r="B1327" s="9"/>
      <c r="C1327" s="81"/>
      <c r="D1327" s="37"/>
      <c r="E1327" s="81"/>
      <c r="F1327" s="99"/>
      <c r="G1327" s="99"/>
      <c r="H1327" s="6">
        <f>H1326-B1327</f>
        <v>0</v>
      </c>
      <c r="I1327" s="112">
        <f t="shared" si="99"/>
        <v>0</v>
      </c>
      <c r="J1327" s="85"/>
      <c r="K1327" s="85"/>
      <c r="L1327" s="85"/>
      <c r="M1327" s="2">
        <v>492</v>
      </c>
    </row>
    <row r="1328" spans="1:13" ht="12.75">
      <c r="A1328" s="81"/>
      <c r="B1328" s="9"/>
      <c r="C1328" s="81"/>
      <c r="D1328" s="37"/>
      <c r="E1328" s="81"/>
      <c r="F1328" s="99"/>
      <c r="G1328" s="99"/>
      <c r="H1328" s="6">
        <f>H1327-B1328</f>
        <v>0</v>
      </c>
      <c r="I1328" s="112">
        <f>+B1328/M1328</f>
        <v>0</v>
      </c>
      <c r="J1328" s="85"/>
      <c r="K1328" s="85"/>
      <c r="L1328" s="85"/>
      <c r="M1328" s="2">
        <v>492</v>
      </c>
    </row>
    <row r="1329" spans="1:13" ht="12.75">
      <c r="A1329" s="81"/>
      <c r="B1329" s="9">
        <v>7000</v>
      </c>
      <c r="C1329" s="81" t="s">
        <v>44</v>
      </c>
      <c r="D1329" s="19" t="s">
        <v>12</v>
      </c>
      <c r="E1329" s="81" t="s">
        <v>190</v>
      </c>
      <c r="F1329" s="113" t="s">
        <v>361</v>
      </c>
      <c r="G1329" s="113" t="s">
        <v>118</v>
      </c>
      <c r="H1329" s="6">
        <f>H1328-B1329</f>
        <v>-7000</v>
      </c>
      <c r="I1329" s="112">
        <f>+B1329/M1329</f>
        <v>14.227642276422765</v>
      </c>
      <c r="J1329" s="85"/>
      <c r="K1329" s="85" t="s">
        <v>134</v>
      </c>
      <c r="L1329">
        <v>23</v>
      </c>
      <c r="M1329" s="2">
        <v>492</v>
      </c>
    </row>
    <row r="1330" spans="1:13" ht="12.75">
      <c r="A1330" s="37"/>
      <c r="B1330" s="9">
        <v>4000</v>
      </c>
      <c r="C1330" s="81" t="s">
        <v>44</v>
      </c>
      <c r="D1330" s="19" t="s">
        <v>12</v>
      </c>
      <c r="E1330" s="81" t="s">
        <v>190</v>
      </c>
      <c r="F1330" s="113" t="s">
        <v>362</v>
      </c>
      <c r="G1330" s="30" t="s">
        <v>119</v>
      </c>
      <c r="H1330" s="6">
        <f>H1329-B1330</f>
        <v>-11000</v>
      </c>
      <c r="I1330" s="112">
        <f>+B1330/M1330</f>
        <v>8.130081300813009</v>
      </c>
      <c r="J1330" s="85"/>
      <c r="K1330" s="85" t="s">
        <v>134</v>
      </c>
      <c r="L1330">
        <v>23</v>
      </c>
      <c r="M1330" s="2">
        <v>492</v>
      </c>
    </row>
    <row r="1331" spans="1:13" ht="12.75">
      <c r="A1331" s="81"/>
      <c r="B1331" s="9">
        <v>4000</v>
      </c>
      <c r="C1331" s="81" t="s">
        <v>44</v>
      </c>
      <c r="D1331" s="19" t="s">
        <v>12</v>
      </c>
      <c r="E1331" s="81" t="s">
        <v>190</v>
      </c>
      <c r="F1331" s="113" t="s">
        <v>362</v>
      </c>
      <c r="G1331" s="30" t="s">
        <v>124</v>
      </c>
      <c r="H1331" s="6">
        <f>H1330-B1331</f>
        <v>-15000</v>
      </c>
      <c r="I1331" s="112">
        <f>+B1331/M1331</f>
        <v>8.130081300813009</v>
      </c>
      <c r="J1331" s="85"/>
      <c r="K1331" s="85" t="s">
        <v>134</v>
      </c>
      <c r="L1331">
        <v>23</v>
      </c>
      <c r="M1331" s="2">
        <v>492</v>
      </c>
    </row>
    <row r="1332" spans="1:13" s="97" customFormat="1" ht="12.75">
      <c r="A1332" s="107"/>
      <c r="B1332" s="471">
        <f>SUM(B1329:B1331)</f>
        <v>15000</v>
      </c>
      <c r="C1332" s="107" t="s">
        <v>44</v>
      </c>
      <c r="D1332" s="107"/>
      <c r="E1332" s="107"/>
      <c r="F1332" s="116"/>
      <c r="G1332" s="116"/>
      <c r="H1332" s="90">
        <v>0</v>
      </c>
      <c r="I1332" s="118">
        <f t="shared" si="99"/>
        <v>30.48780487804878</v>
      </c>
      <c r="J1332" s="121"/>
      <c r="K1332" s="121"/>
      <c r="L1332" s="121"/>
      <c r="M1332" s="2">
        <v>492</v>
      </c>
    </row>
    <row r="1333" spans="1:13" ht="12.75">
      <c r="A1333" s="81"/>
      <c r="B1333" s="9"/>
      <c r="C1333" s="81"/>
      <c r="D1333" s="37"/>
      <c r="E1333" s="81"/>
      <c r="F1333" s="99"/>
      <c r="G1333" s="99"/>
      <c r="H1333" s="6">
        <f aca="true" t="shared" si="101" ref="H1333:H1341">H1332-B1333</f>
        <v>0</v>
      </c>
      <c r="I1333" s="112">
        <f t="shared" si="99"/>
        <v>0</v>
      </c>
      <c r="J1333" s="85"/>
      <c r="K1333" s="85"/>
      <c r="L1333" s="85"/>
      <c r="M1333" s="2">
        <v>492</v>
      </c>
    </row>
    <row r="1334" spans="1:13" ht="12.75">
      <c r="A1334" s="81"/>
      <c r="B1334" s="9"/>
      <c r="C1334" s="81"/>
      <c r="D1334" s="37"/>
      <c r="E1334" s="81"/>
      <c r="F1334" s="99"/>
      <c r="G1334" s="99"/>
      <c r="H1334" s="6">
        <f t="shared" si="101"/>
        <v>0</v>
      </c>
      <c r="I1334" s="112">
        <f t="shared" si="99"/>
        <v>0</v>
      </c>
      <c r="J1334" s="85"/>
      <c r="K1334" s="85"/>
      <c r="L1334" s="85"/>
      <c r="M1334" s="2">
        <v>492</v>
      </c>
    </row>
    <row r="1335" spans="1:13" ht="12.75">
      <c r="A1335" s="81"/>
      <c r="B1335" s="9">
        <v>2000</v>
      </c>
      <c r="C1335" s="81" t="s">
        <v>46</v>
      </c>
      <c r="D1335" s="19" t="s">
        <v>12</v>
      </c>
      <c r="E1335" s="81" t="s">
        <v>190</v>
      </c>
      <c r="F1335" s="113" t="s">
        <v>355</v>
      </c>
      <c r="G1335" s="113" t="s">
        <v>118</v>
      </c>
      <c r="H1335" s="6">
        <f t="shared" si="101"/>
        <v>-2000</v>
      </c>
      <c r="I1335" s="112">
        <f t="shared" si="99"/>
        <v>4.065040650406504</v>
      </c>
      <c r="J1335" s="85"/>
      <c r="K1335" s="85" t="s">
        <v>134</v>
      </c>
      <c r="L1335">
        <v>23</v>
      </c>
      <c r="M1335" s="2">
        <v>492</v>
      </c>
    </row>
    <row r="1336" spans="1:13" ht="12.75">
      <c r="A1336" s="81"/>
      <c r="B1336" s="9">
        <v>500</v>
      </c>
      <c r="C1336" s="81" t="s">
        <v>46</v>
      </c>
      <c r="D1336" s="19" t="s">
        <v>12</v>
      </c>
      <c r="E1336" s="81" t="s">
        <v>190</v>
      </c>
      <c r="F1336" s="113" t="s">
        <v>355</v>
      </c>
      <c r="G1336" s="113" t="s">
        <v>118</v>
      </c>
      <c r="H1336" s="6">
        <f t="shared" si="101"/>
        <v>-2500</v>
      </c>
      <c r="I1336" s="112">
        <f t="shared" si="99"/>
        <v>1.016260162601626</v>
      </c>
      <c r="J1336" s="85"/>
      <c r="K1336" s="85" t="s">
        <v>134</v>
      </c>
      <c r="L1336">
        <v>23</v>
      </c>
      <c r="M1336" s="2">
        <v>492</v>
      </c>
    </row>
    <row r="1337" spans="1:13" ht="12.75">
      <c r="A1337" s="81"/>
      <c r="B1337" s="9">
        <v>2000</v>
      </c>
      <c r="C1337" s="81" t="s">
        <v>46</v>
      </c>
      <c r="D1337" s="19" t="s">
        <v>12</v>
      </c>
      <c r="E1337" s="81" t="s">
        <v>190</v>
      </c>
      <c r="F1337" s="113" t="s">
        <v>355</v>
      </c>
      <c r="G1337" s="113" t="s">
        <v>119</v>
      </c>
      <c r="H1337" s="6">
        <f t="shared" si="101"/>
        <v>-4500</v>
      </c>
      <c r="I1337" s="112">
        <f t="shared" si="99"/>
        <v>4.065040650406504</v>
      </c>
      <c r="J1337" s="85"/>
      <c r="K1337" s="85" t="s">
        <v>134</v>
      </c>
      <c r="L1337">
        <v>23</v>
      </c>
      <c r="M1337" s="2">
        <v>492</v>
      </c>
    </row>
    <row r="1338" spans="1:13" ht="12.75">
      <c r="A1338" s="81"/>
      <c r="B1338" s="9">
        <v>500</v>
      </c>
      <c r="C1338" s="81" t="s">
        <v>46</v>
      </c>
      <c r="D1338" s="19" t="s">
        <v>12</v>
      </c>
      <c r="E1338" s="81" t="s">
        <v>190</v>
      </c>
      <c r="F1338" s="113" t="s">
        <v>355</v>
      </c>
      <c r="G1338" s="113" t="s">
        <v>119</v>
      </c>
      <c r="H1338" s="6">
        <f t="shared" si="101"/>
        <v>-5000</v>
      </c>
      <c r="I1338" s="112">
        <f t="shared" si="99"/>
        <v>1.016260162601626</v>
      </c>
      <c r="J1338" s="85"/>
      <c r="K1338" s="85" t="s">
        <v>134</v>
      </c>
      <c r="L1338">
        <v>23</v>
      </c>
      <c r="M1338" s="2">
        <v>492</v>
      </c>
    </row>
    <row r="1339" spans="1:13" ht="12.75">
      <c r="A1339" s="81"/>
      <c r="B1339" s="9">
        <v>2000</v>
      </c>
      <c r="C1339" s="81" t="s">
        <v>46</v>
      </c>
      <c r="D1339" s="19" t="s">
        <v>12</v>
      </c>
      <c r="E1339" s="81" t="s">
        <v>190</v>
      </c>
      <c r="F1339" s="113" t="s">
        <v>355</v>
      </c>
      <c r="G1339" s="113" t="s">
        <v>124</v>
      </c>
      <c r="H1339" s="6">
        <f t="shared" si="101"/>
        <v>-7000</v>
      </c>
      <c r="I1339" s="112">
        <f>+B1339/M1339</f>
        <v>4.065040650406504</v>
      </c>
      <c r="J1339" s="85"/>
      <c r="K1339" s="85" t="s">
        <v>134</v>
      </c>
      <c r="L1339">
        <v>23</v>
      </c>
      <c r="M1339" s="2">
        <v>492</v>
      </c>
    </row>
    <row r="1340" spans="1:13" ht="12.75">
      <c r="A1340" s="81"/>
      <c r="B1340" s="9">
        <v>500</v>
      </c>
      <c r="C1340" s="81" t="s">
        <v>46</v>
      </c>
      <c r="D1340" s="19" t="s">
        <v>12</v>
      </c>
      <c r="E1340" s="81" t="s">
        <v>190</v>
      </c>
      <c r="F1340" s="113" t="s">
        <v>355</v>
      </c>
      <c r="G1340" s="113" t="s">
        <v>124</v>
      </c>
      <c r="H1340" s="6">
        <f t="shared" si="101"/>
        <v>-7500</v>
      </c>
      <c r="I1340" s="112">
        <f>+B1340/M1340</f>
        <v>1.016260162601626</v>
      </c>
      <c r="J1340" s="85"/>
      <c r="K1340" s="85" t="s">
        <v>134</v>
      </c>
      <c r="L1340">
        <v>23</v>
      </c>
      <c r="M1340" s="2">
        <v>492</v>
      </c>
    </row>
    <row r="1341" spans="1:13" ht="12.75">
      <c r="A1341" s="81"/>
      <c r="B1341" s="9">
        <v>2000</v>
      </c>
      <c r="C1341" s="81" t="s">
        <v>46</v>
      </c>
      <c r="D1341" s="19" t="s">
        <v>12</v>
      </c>
      <c r="E1341" s="81" t="s">
        <v>190</v>
      </c>
      <c r="F1341" s="113" t="s">
        <v>355</v>
      </c>
      <c r="G1341" s="113" t="s">
        <v>156</v>
      </c>
      <c r="H1341" s="6">
        <f t="shared" si="101"/>
        <v>-9500</v>
      </c>
      <c r="I1341" s="112">
        <f t="shared" si="99"/>
        <v>4.065040650406504</v>
      </c>
      <c r="J1341" s="85"/>
      <c r="K1341" s="85" t="s">
        <v>134</v>
      </c>
      <c r="L1341">
        <v>23</v>
      </c>
      <c r="M1341" s="2">
        <v>492</v>
      </c>
    </row>
    <row r="1342" spans="1:13" ht="12.75">
      <c r="A1342" s="81"/>
      <c r="B1342" s="9">
        <v>500</v>
      </c>
      <c r="C1342" s="81" t="s">
        <v>46</v>
      </c>
      <c r="D1342" s="19" t="s">
        <v>12</v>
      </c>
      <c r="E1342" s="81" t="s">
        <v>190</v>
      </c>
      <c r="F1342" s="113" t="s">
        <v>355</v>
      </c>
      <c r="G1342" s="113" t="s">
        <v>156</v>
      </c>
      <c r="H1342" s="6">
        <f>H1341-B1342</f>
        <v>-10000</v>
      </c>
      <c r="I1342" s="112">
        <f t="shared" si="99"/>
        <v>1.016260162601626</v>
      </c>
      <c r="J1342" s="85"/>
      <c r="K1342" s="85" t="s">
        <v>134</v>
      </c>
      <c r="L1342">
        <v>23</v>
      </c>
      <c r="M1342" s="2">
        <v>492</v>
      </c>
    </row>
    <row r="1343" spans="1:13" s="97" customFormat="1" ht="12.75">
      <c r="A1343" s="107"/>
      <c r="B1343" s="471">
        <f>SUM(B1335:B1342)</f>
        <v>10000</v>
      </c>
      <c r="C1343" s="107" t="s">
        <v>46</v>
      </c>
      <c r="D1343" s="107"/>
      <c r="E1343" s="107"/>
      <c r="F1343" s="116"/>
      <c r="G1343" s="116"/>
      <c r="H1343" s="90">
        <v>0</v>
      </c>
      <c r="I1343" s="118">
        <f t="shared" si="99"/>
        <v>20.32520325203252</v>
      </c>
      <c r="J1343" s="121"/>
      <c r="K1343" s="121"/>
      <c r="L1343" s="121"/>
      <c r="M1343" s="2">
        <v>492</v>
      </c>
    </row>
    <row r="1344" spans="8:13" ht="12.75">
      <c r="H1344" s="6">
        <f>H1343-B1344</f>
        <v>0</v>
      </c>
      <c r="I1344" s="122">
        <f t="shared" si="99"/>
        <v>0</v>
      </c>
      <c r="M1344" s="2">
        <v>492</v>
      </c>
    </row>
    <row r="1345" spans="4:13" ht="12.75">
      <c r="D1345" s="19"/>
      <c r="H1345" s="6">
        <f>H1344-B1345</f>
        <v>0</v>
      </c>
      <c r="I1345" s="122">
        <f>+B1345/M1345</f>
        <v>0</v>
      </c>
      <c r="M1345" s="2">
        <v>492</v>
      </c>
    </row>
    <row r="1346" spans="2:13" ht="12.75">
      <c r="B1346" s="373">
        <v>1000</v>
      </c>
      <c r="C1346" s="1" t="s">
        <v>373</v>
      </c>
      <c r="D1346" s="19" t="s">
        <v>12</v>
      </c>
      <c r="E1346" s="81" t="s">
        <v>65</v>
      </c>
      <c r="F1346" s="113" t="s">
        <v>355</v>
      </c>
      <c r="G1346" s="113" t="s">
        <v>119</v>
      </c>
      <c r="H1346" s="6">
        <f>H1345-B1346</f>
        <v>-1000</v>
      </c>
      <c r="I1346" s="122">
        <f>+B1346/M1346</f>
        <v>2.032520325203252</v>
      </c>
      <c r="K1346" s="85" t="s">
        <v>134</v>
      </c>
      <c r="L1346">
        <v>23</v>
      </c>
      <c r="M1346" s="2">
        <v>492</v>
      </c>
    </row>
    <row r="1347" spans="2:13" ht="12.75">
      <c r="B1347" s="373">
        <v>1000</v>
      </c>
      <c r="C1347" s="1" t="s">
        <v>373</v>
      </c>
      <c r="D1347" s="19" t="s">
        <v>12</v>
      </c>
      <c r="E1347" s="81" t="s">
        <v>65</v>
      </c>
      <c r="F1347" s="113" t="s">
        <v>355</v>
      </c>
      <c r="G1347" s="113" t="s">
        <v>124</v>
      </c>
      <c r="H1347" s="6">
        <f>H1346-B1347</f>
        <v>-2000</v>
      </c>
      <c r="I1347" s="122">
        <f>+B1347/M1347</f>
        <v>2.032520325203252</v>
      </c>
      <c r="K1347" s="85" t="s">
        <v>134</v>
      </c>
      <c r="L1347">
        <v>23</v>
      </c>
      <c r="M1347" s="2">
        <v>492</v>
      </c>
    </row>
    <row r="1348" spans="2:13" ht="12.75">
      <c r="B1348" s="373">
        <v>500</v>
      </c>
      <c r="C1348" s="1" t="s">
        <v>373</v>
      </c>
      <c r="D1348" s="19" t="s">
        <v>12</v>
      </c>
      <c r="E1348" s="81" t="s">
        <v>65</v>
      </c>
      <c r="F1348" s="113" t="s">
        <v>355</v>
      </c>
      <c r="G1348" s="113" t="s">
        <v>156</v>
      </c>
      <c r="H1348" s="6">
        <f>H1347-B1348</f>
        <v>-2500</v>
      </c>
      <c r="I1348" s="122">
        <f>+B1348/M1348</f>
        <v>1.016260162601626</v>
      </c>
      <c r="K1348" s="85" t="s">
        <v>134</v>
      </c>
      <c r="L1348">
        <v>23</v>
      </c>
      <c r="M1348" s="2">
        <v>492</v>
      </c>
    </row>
    <row r="1349" spans="1:13" s="97" customFormat="1" ht="12.75">
      <c r="A1349" s="18"/>
      <c r="B1349" s="378">
        <f>SUM(B1346:B1348)</f>
        <v>2500</v>
      </c>
      <c r="C1349" s="18"/>
      <c r="D1349" s="18"/>
      <c r="E1349" s="18" t="s">
        <v>65</v>
      </c>
      <c r="F1349" s="24"/>
      <c r="G1349" s="24"/>
      <c r="H1349" s="90">
        <v>0</v>
      </c>
      <c r="I1349" s="118">
        <f t="shared" si="99"/>
        <v>5.08130081300813</v>
      </c>
      <c r="M1349" s="2">
        <v>492</v>
      </c>
    </row>
    <row r="1350" spans="8:13" ht="12.75">
      <c r="H1350" s="6">
        <f>H1349-B1350</f>
        <v>0</v>
      </c>
      <c r="I1350" s="122">
        <f t="shared" si="99"/>
        <v>0</v>
      </c>
      <c r="M1350" s="2">
        <v>492</v>
      </c>
    </row>
    <row r="1351" spans="8:13" ht="12.75">
      <c r="H1351" s="6">
        <f>H1350-B1351</f>
        <v>0</v>
      </c>
      <c r="I1351" s="112">
        <f t="shared" si="99"/>
        <v>0</v>
      </c>
      <c r="M1351" s="2">
        <v>492</v>
      </c>
    </row>
    <row r="1352" spans="8:13" ht="12.75">
      <c r="H1352" s="6">
        <f>H1351-B1352</f>
        <v>0</v>
      </c>
      <c r="I1352" s="112">
        <f t="shared" si="99"/>
        <v>0</v>
      </c>
      <c r="M1352" s="2">
        <v>492</v>
      </c>
    </row>
    <row r="1353" spans="8:13" ht="12.75">
      <c r="H1353" s="6">
        <f>H1352-B1353</f>
        <v>0</v>
      </c>
      <c r="I1353" s="112">
        <f t="shared" si="99"/>
        <v>0</v>
      </c>
      <c r="M1353" s="2">
        <v>492</v>
      </c>
    </row>
    <row r="1354" spans="1:13" s="92" customFormat="1" ht="12.75">
      <c r="A1354" s="87"/>
      <c r="B1354" s="477">
        <f>+B1358+B1365+B1370+B1375</f>
        <v>31000</v>
      </c>
      <c r="C1354" s="87" t="s">
        <v>363</v>
      </c>
      <c r="D1354" s="87" t="s">
        <v>1017</v>
      </c>
      <c r="E1354" s="87" t="s">
        <v>182</v>
      </c>
      <c r="F1354" s="108" t="s">
        <v>364</v>
      </c>
      <c r="G1354" s="89" t="s">
        <v>365</v>
      </c>
      <c r="H1354" s="88"/>
      <c r="I1354" s="109">
        <f>+B1354/M1354</f>
        <v>63.00813008130081</v>
      </c>
      <c r="M1354" s="2">
        <v>492</v>
      </c>
    </row>
    <row r="1355" spans="2:13" ht="12.75">
      <c r="B1355" s="9"/>
      <c r="H1355" s="6">
        <f>H1354-B1355</f>
        <v>0</v>
      </c>
      <c r="I1355" s="112">
        <f t="shared" si="99"/>
        <v>0</v>
      </c>
      <c r="M1355" s="2">
        <v>492</v>
      </c>
    </row>
    <row r="1356" spans="1:13" ht="12.75">
      <c r="A1356" s="19"/>
      <c r="B1356" s="267">
        <v>2000</v>
      </c>
      <c r="C1356" s="1" t="s">
        <v>28</v>
      </c>
      <c r="D1356" s="19" t="s">
        <v>12</v>
      </c>
      <c r="E1356" s="19" t="s">
        <v>77</v>
      </c>
      <c r="F1356" s="72" t="s">
        <v>366</v>
      </c>
      <c r="G1356" s="35" t="s">
        <v>31</v>
      </c>
      <c r="H1356" s="6">
        <f>H1355-B1356</f>
        <v>-2000</v>
      </c>
      <c r="I1356" s="112">
        <f>+B1356/M1356</f>
        <v>4.065040650406504</v>
      </c>
      <c r="J1356" s="21"/>
      <c r="K1356" t="s">
        <v>28</v>
      </c>
      <c r="L1356" s="21">
        <v>24</v>
      </c>
      <c r="M1356" s="2">
        <v>492</v>
      </c>
    </row>
    <row r="1357" spans="2:13" ht="12.75">
      <c r="B1357" s="9">
        <v>2000</v>
      </c>
      <c r="C1357" s="1" t="s">
        <v>28</v>
      </c>
      <c r="D1357" s="19" t="s">
        <v>12</v>
      </c>
      <c r="E1357" s="1" t="s">
        <v>77</v>
      </c>
      <c r="F1357" s="72" t="s">
        <v>367</v>
      </c>
      <c r="G1357" s="30" t="s">
        <v>33</v>
      </c>
      <c r="H1357" s="6">
        <f>H1356-B1357</f>
        <v>-4000</v>
      </c>
      <c r="I1357" s="112">
        <f>+B1357/M1357</f>
        <v>4.065040650406504</v>
      </c>
      <c r="K1357" t="s">
        <v>28</v>
      </c>
      <c r="L1357">
        <v>24</v>
      </c>
      <c r="M1357" s="2">
        <v>492</v>
      </c>
    </row>
    <row r="1358" spans="1:13" s="97" customFormat="1" ht="12.75">
      <c r="A1358" s="18"/>
      <c r="B1358" s="471">
        <f>SUM(B1356:B1357)</f>
        <v>4000</v>
      </c>
      <c r="C1358" s="18" t="s">
        <v>28</v>
      </c>
      <c r="D1358" s="18"/>
      <c r="E1358" s="18"/>
      <c r="F1358" s="24"/>
      <c r="G1358" s="24"/>
      <c r="H1358" s="90">
        <v>0</v>
      </c>
      <c r="I1358" s="118">
        <f t="shared" si="99"/>
        <v>8.130081300813009</v>
      </c>
      <c r="M1358" s="2">
        <v>492</v>
      </c>
    </row>
    <row r="1359" spans="2:13" ht="12.75">
      <c r="B1359" s="9"/>
      <c r="H1359" s="6">
        <f aca="true" t="shared" si="102" ref="H1359:H1364">H1358-B1359</f>
        <v>0</v>
      </c>
      <c r="I1359" s="112">
        <f t="shared" si="99"/>
        <v>0</v>
      </c>
      <c r="M1359" s="2">
        <v>492</v>
      </c>
    </row>
    <row r="1360" spans="1:13" ht="12.75">
      <c r="A1360" s="19"/>
      <c r="B1360" s="9"/>
      <c r="H1360" s="6">
        <f t="shared" si="102"/>
        <v>0</v>
      </c>
      <c r="I1360" s="112">
        <f>+B1360/M1360</f>
        <v>0</v>
      </c>
      <c r="M1360" s="2">
        <v>492</v>
      </c>
    </row>
    <row r="1361" spans="1:13" s="21" customFormat="1" ht="12.75">
      <c r="A1361" s="19"/>
      <c r="B1361" s="267">
        <v>5000</v>
      </c>
      <c r="C1361" s="37" t="s">
        <v>370</v>
      </c>
      <c r="D1361" s="19" t="s">
        <v>12</v>
      </c>
      <c r="E1361" s="19" t="s">
        <v>190</v>
      </c>
      <c r="F1361" s="30" t="s">
        <v>369</v>
      </c>
      <c r="G1361" s="34" t="s">
        <v>31</v>
      </c>
      <c r="H1361" s="6">
        <f t="shared" si="102"/>
        <v>-5000</v>
      </c>
      <c r="I1361" s="112">
        <f>+B1361/M1361</f>
        <v>10.16260162601626</v>
      </c>
      <c r="K1361" t="s">
        <v>77</v>
      </c>
      <c r="L1361">
        <v>24</v>
      </c>
      <c r="M1361" s="2">
        <v>492</v>
      </c>
    </row>
    <row r="1362" spans="2:13" ht="12.75">
      <c r="B1362" s="9">
        <v>5000</v>
      </c>
      <c r="C1362" s="37" t="s">
        <v>370</v>
      </c>
      <c r="D1362" s="19" t="s">
        <v>12</v>
      </c>
      <c r="E1362" s="19" t="s">
        <v>190</v>
      </c>
      <c r="F1362" s="30" t="s">
        <v>369</v>
      </c>
      <c r="G1362" s="34" t="s">
        <v>31</v>
      </c>
      <c r="H1362" s="6">
        <f t="shared" si="102"/>
        <v>-10000</v>
      </c>
      <c r="I1362" s="112">
        <f>+B1362/M1362</f>
        <v>10.16260162601626</v>
      </c>
      <c r="K1362" t="s">
        <v>77</v>
      </c>
      <c r="L1362">
        <v>24</v>
      </c>
      <c r="M1362" s="2">
        <v>492</v>
      </c>
    </row>
    <row r="1363" spans="2:13" ht="12.75">
      <c r="B1363" s="9">
        <v>5000</v>
      </c>
      <c r="C1363" s="37" t="s">
        <v>371</v>
      </c>
      <c r="D1363" s="19" t="s">
        <v>12</v>
      </c>
      <c r="E1363" s="19" t="s">
        <v>190</v>
      </c>
      <c r="F1363" s="30" t="s">
        <v>369</v>
      </c>
      <c r="G1363" s="34" t="s">
        <v>31</v>
      </c>
      <c r="H1363" s="6">
        <f t="shared" si="102"/>
        <v>-15000</v>
      </c>
      <c r="I1363" s="112">
        <f>+B1363/M1363</f>
        <v>10.16260162601626</v>
      </c>
      <c r="K1363" t="s">
        <v>77</v>
      </c>
      <c r="L1363">
        <v>24</v>
      </c>
      <c r="M1363" s="2">
        <v>492</v>
      </c>
    </row>
    <row r="1364" spans="2:13" ht="12.75">
      <c r="B1364" s="9">
        <v>5000</v>
      </c>
      <c r="C1364" s="37" t="s">
        <v>371</v>
      </c>
      <c r="D1364" s="19" t="s">
        <v>12</v>
      </c>
      <c r="E1364" s="19" t="s">
        <v>190</v>
      </c>
      <c r="F1364" s="30" t="s">
        <v>369</v>
      </c>
      <c r="G1364" s="34" t="s">
        <v>31</v>
      </c>
      <c r="H1364" s="6">
        <f t="shared" si="102"/>
        <v>-20000</v>
      </c>
      <c r="I1364" s="112">
        <f>+B1364/M1364</f>
        <v>10.16260162601626</v>
      </c>
      <c r="K1364" t="s">
        <v>77</v>
      </c>
      <c r="L1364">
        <v>24</v>
      </c>
      <c r="M1364" s="2">
        <v>492</v>
      </c>
    </row>
    <row r="1365" spans="1:13" s="97" customFormat="1" ht="12.75">
      <c r="A1365" s="18"/>
      <c r="B1365" s="471">
        <f>SUM(B1361:B1364)</f>
        <v>20000</v>
      </c>
      <c r="C1365" s="107" t="s">
        <v>876</v>
      </c>
      <c r="D1365" s="18"/>
      <c r="E1365" s="18"/>
      <c r="F1365" s="24"/>
      <c r="G1365" s="24"/>
      <c r="H1365" s="90">
        <v>0</v>
      </c>
      <c r="I1365" s="91">
        <f aca="true" t="shared" si="103" ref="I1365:I1377">+B1365/M1365</f>
        <v>40.65040650406504</v>
      </c>
      <c r="M1365" s="2">
        <v>492</v>
      </c>
    </row>
    <row r="1366" spans="2:13" ht="12.75">
      <c r="B1366" s="9"/>
      <c r="C1366" s="37"/>
      <c r="D1366" s="19"/>
      <c r="H1366" s="6">
        <f aca="true" t="shared" si="104" ref="H1366:H1377">H1365-B1366</f>
        <v>0</v>
      </c>
      <c r="I1366" s="26">
        <f t="shared" si="103"/>
        <v>0</v>
      </c>
      <c r="M1366" s="2">
        <v>492</v>
      </c>
    </row>
    <row r="1367" spans="2:13" ht="12.75">
      <c r="B1367" s="9"/>
      <c r="C1367" s="37"/>
      <c r="D1367" s="19"/>
      <c r="H1367" s="6">
        <f t="shared" si="104"/>
        <v>0</v>
      </c>
      <c r="I1367" s="26">
        <f t="shared" si="103"/>
        <v>0</v>
      </c>
      <c r="M1367" s="2">
        <v>492</v>
      </c>
    </row>
    <row r="1368" spans="2:13" ht="12.75">
      <c r="B1368" s="9">
        <v>1500</v>
      </c>
      <c r="C1368" s="37" t="s">
        <v>40</v>
      </c>
      <c r="D1368" s="19" t="s">
        <v>12</v>
      </c>
      <c r="E1368" s="1" t="s">
        <v>41</v>
      </c>
      <c r="F1368" s="30" t="s">
        <v>369</v>
      </c>
      <c r="G1368" s="34" t="s">
        <v>31</v>
      </c>
      <c r="H1368" s="6">
        <f t="shared" si="104"/>
        <v>-1500</v>
      </c>
      <c r="I1368" s="26">
        <f t="shared" si="103"/>
        <v>3.048780487804878</v>
      </c>
      <c r="K1368" t="s">
        <v>77</v>
      </c>
      <c r="L1368">
        <v>24</v>
      </c>
      <c r="M1368" s="2">
        <v>492</v>
      </c>
    </row>
    <row r="1369" spans="2:13" ht="12.75">
      <c r="B1369" s="9">
        <v>1500</v>
      </c>
      <c r="C1369" s="37" t="s">
        <v>40</v>
      </c>
      <c r="D1369" s="19" t="s">
        <v>12</v>
      </c>
      <c r="E1369" s="1" t="s">
        <v>41</v>
      </c>
      <c r="F1369" s="30" t="s">
        <v>369</v>
      </c>
      <c r="G1369" s="34" t="s">
        <v>31</v>
      </c>
      <c r="H1369" s="6">
        <f t="shared" si="104"/>
        <v>-3000</v>
      </c>
      <c r="I1369" s="26">
        <f t="shared" si="103"/>
        <v>3.048780487804878</v>
      </c>
      <c r="K1369" t="s">
        <v>77</v>
      </c>
      <c r="L1369">
        <v>24</v>
      </c>
      <c r="M1369" s="2">
        <v>492</v>
      </c>
    </row>
    <row r="1370" spans="1:13" s="97" customFormat="1" ht="12.75">
      <c r="A1370" s="18"/>
      <c r="B1370" s="471">
        <f>SUM(B1368:B1369)</f>
        <v>3000</v>
      </c>
      <c r="C1370" s="107"/>
      <c r="D1370" s="18"/>
      <c r="E1370" s="18" t="s">
        <v>41</v>
      </c>
      <c r="F1370" s="24"/>
      <c r="G1370" s="24"/>
      <c r="H1370" s="90">
        <v>0</v>
      </c>
      <c r="I1370" s="91">
        <f t="shared" si="103"/>
        <v>6.097560975609756</v>
      </c>
      <c r="M1370" s="2">
        <v>492</v>
      </c>
    </row>
    <row r="1371" spans="2:13" ht="12.75">
      <c r="B1371" s="9"/>
      <c r="D1371" s="19"/>
      <c r="H1371" s="6">
        <f t="shared" si="104"/>
        <v>0</v>
      </c>
      <c r="I1371" s="26">
        <f t="shared" si="103"/>
        <v>0</v>
      </c>
      <c r="M1371" s="2">
        <v>492</v>
      </c>
    </row>
    <row r="1372" spans="2:13" ht="12.75">
      <c r="B1372" s="9"/>
      <c r="D1372" s="19"/>
      <c r="H1372" s="6">
        <f t="shared" si="104"/>
        <v>0</v>
      </c>
      <c r="I1372" s="26">
        <f t="shared" si="103"/>
        <v>0</v>
      </c>
      <c r="M1372" s="2">
        <v>492</v>
      </c>
    </row>
    <row r="1373" spans="2:13" ht="12.75">
      <c r="B1373" s="9">
        <v>2000</v>
      </c>
      <c r="C1373" s="1" t="s">
        <v>46</v>
      </c>
      <c r="D1373" s="19" t="s">
        <v>12</v>
      </c>
      <c r="E1373" s="19" t="s">
        <v>190</v>
      </c>
      <c r="F1373" s="30" t="s">
        <v>369</v>
      </c>
      <c r="G1373" s="34" t="s">
        <v>31</v>
      </c>
      <c r="H1373" s="6">
        <f t="shared" si="104"/>
        <v>-2000</v>
      </c>
      <c r="I1373" s="26">
        <f t="shared" si="103"/>
        <v>4.065040650406504</v>
      </c>
      <c r="K1373" t="s">
        <v>77</v>
      </c>
      <c r="L1373">
        <v>24</v>
      </c>
      <c r="M1373" s="2">
        <v>492</v>
      </c>
    </row>
    <row r="1374" spans="2:13" ht="12.75">
      <c r="B1374" s="9">
        <v>2000</v>
      </c>
      <c r="C1374" s="1" t="s">
        <v>46</v>
      </c>
      <c r="D1374" s="19" t="s">
        <v>12</v>
      </c>
      <c r="E1374" s="19" t="s">
        <v>190</v>
      </c>
      <c r="F1374" s="30" t="s">
        <v>369</v>
      </c>
      <c r="G1374" s="34" t="s">
        <v>31</v>
      </c>
      <c r="H1374" s="6">
        <f t="shared" si="104"/>
        <v>-4000</v>
      </c>
      <c r="I1374" s="26">
        <f t="shared" si="103"/>
        <v>4.065040650406504</v>
      </c>
      <c r="K1374" t="s">
        <v>77</v>
      </c>
      <c r="L1374">
        <v>24</v>
      </c>
      <c r="M1374" s="2">
        <v>492</v>
      </c>
    </row>
    <row r="1375" spans="1:13" s="97" customFormat="1" ht="12.75">
      <c r="A1375" s="18"/>
      <c r="B1375" s="471">
        <f>SUM(B1373:B1374)</f>
        <v>4000</v>
      </c>
      <c r="C1375" s="18" t="s">
        <v>46</v>
      </c>
      <c r="D1375" s="18"/>
      <c r="E1375" s="18"/>
      <c r="F1375" s="24"/>
      <c r="G1375" s="24"/>
      <c r="H1375" s="90">
        <v>0</v>
      </c>
      <c r="I1375" s="91">
        <f t="shared" si="103"/>
        <v>8.130081300813009</v>
      </c>
      <c r="M1375" s="2">
        <v>492</v>
      </c>
    </row>
    <row r="1376" spans="1:13" ht="12.75">
      <c r="A1376" s="19"/>
      <c r="D1376" s="19"/>
      <c r="H1376" s="6">
        <v>0</v>
      </c>
      <c r="I1376" s="26">
        <f t="shared" si="103"/>
        <v>0</v>
      </c>
      <c r="M1376" s="2">
        <v>492</v>
      </c>
    </row>
    <row r="1377" spans="4:13" ht="12.75">
      <c r="D1377" s="19"/>
      <c r="H1377" s="6">
        <f t="shared" si="104"/>
        <v>0</v>
      </c>
      <c r="I1377" s="26">
        <f t="shared" si="103"/>
        <v>0</v>
      </c>
      <c r="M1377" s="2">
        <v>492</v>
      </c>
    </row>
    <row r="1378" spans="8:13" ht="12.75">
      <c r="H1378" s="6">
        <f aca="true" t="shared" si="105" ref="H1378:H1420">H1377-B1378</f>
        <v>0</v>
      </c>
      <c r="I1378" s="112">
        <f aca="true" t="shared" si="106" ref="I1378:I1420">+B1378/M1378</f>
        <v>0</v>
      </c>
      <c r="M1378" s="2">
        <v>492</v>
      </c>
    </row>
    <row r="1379" spans="8:13" ht="12.75">
      <c r="H1379" s="6">
        <f t="shared" si="105"/>
        <v>0</v>
      </c>
      <c r="I1379" s="112">
        <f t="shared" si="106"/>
        <v>0</v>
      </c>
      <c r="M1379" s="2">
        <v>492</v>
      </c>
    </row>
    <row r="1380" spans="1:13" s="92" customFormat="1" ht="12.75">
      <c r="A1380" s="87"/>
      <c r="B1380" s="477">
        <f>+B1384+B1389+B1394+B1399</f>
        <v>23000</v>
      </c>
      <c r="C1380" s="87" t="s">
        <v>374</v>
      </c>
      <c r="D1380" s="87" t="s">
        <v>375</v>
      </c>
      <c r="E1380" s="87" t="s">
        <v>182</v>
      </c>
      <c r="F1380" s="89" t="s">
        <v>376</v>
      </c>
      <c r="G1380" s="89" t="s">
        <v>377</v>
      </c>
      <c r="H1380" s="88"/>
      <c r="I1380" s="109">
        <f>+B1380/M1380</f>
        <v>46.7479674796748</v>
      </c>
      <c r="M1380" s="2">
        <v>492</v>
      </c>
    </row>
    <row r="1381" spans="2:13" ht="12.75">
      <c r="B1381" s="9"/>
      <c r="H1381" s="6">
        <f t="shared" si="105"/>
        <v>0</v>
      </c>
      <c r="I1381" s="112">
        <f t="shared" si="106"/>
        <v>0</v>
      </c>
      <c r="M1381" s="2">
        <v>492</v>
      </c>
    </row>
    <row r="1382" spans="2:13" ht="12.75">
      <c r="B1382" s="9">
        <v>3000</v>
      </c>
      <c r="C1382" s="1" t="s">
        <v>28</v>
      </c>
      <c r="D1382" s="1" t="s">
        <v>12</v>
      </c>
      <c r="E1382" s="1" t="s">
        <v>77</v>
      </c>
      <c r="F1382" s="72" t="s">
        <v>378</v>
      </c>
      <c r="G1382" s="30" t="s">
        <v>115</v>
      </c>
      <c r="H1382" s="6">
        <f>H1381-B1382</f>
        <v>-3000</v>
      </c>
      <c r="I1382" s="112">
        <f>+B1382/M1382</f>
        <v>6.097560975609756</v>
      </c>
      <c r="K1382" t="s">
        <v>28</v>
      </c>
      <c r="L1382">
        <v>25</v>
      </c>
      <c r="M1382" s="2">
        <v>492</v>
      </c>
    </row>
    <row r="1383" spans="2:13" ht="12.75">
      <c r="B1383" s="9">
        <v>3000</v>
      </c>
      <c r="C1383" s="1" t="s">
        <v>28</v>
      </c>
      <c r="D1383" s="1" t="s">
        <v>12</v>
      </c>
      <c r="E1383" s="1" t="s">
        <v>77</v>
      </c>
      <c r="F1383" s="72" t="s">
        <v>379</v>
      </c>
      <c r="G1383" s="30" t="s">
        <v>116</v>
      </c>
      <c r="H1383" s="6">
        <f>H1382-B1383</f>
        <v>-6000</v>
      </c>
      <c r="I1383" s="112">
        <f>+B1383/M1383</f>
        <v>6.097560975609756</v>
      </c>
      <c r="K1383" t="s">
        <v>28</v>
      </c>
      <c r="L1383">
        <v>25</v>
      </c>
      <c r="M1383" s="2">
        <v>492</v>
      </c>
    </row>
    <row r="1384" spans="1:13" s="97" customFormat="1" ht="12.75">
      <c r="A1384" s="18"/>
      <c r="B1384" s="471">
        <f>SUM(B1382:B1383)</f>
        <v>6000</v>
      </c>
      <c r="C1384" s="18" t="s">
        <v>28</v>
      </c>
      <c r="D1384" s="18"/>
      <c r="E1384" s="18"/>
      <c r="F1384" s="24"/>
      <c r="G1384" s="24"/>
      <c r="H1384" s="90">
        <v>0</v>
      </c>
      <c r="I1384" s="118">
        <f t="shared" si="106"/>
        <v>12.195121951219512</v>
      </c>
      <c r="M1384" s="2">
        <v>492</v>
      </c>
    </row>
    <row r="1385" spans="2:13" ht="12.75">
      <c r="B1385" s="9"/>
      <c r="H1385" s="6">
        <f t="shared" si="105"/>
        <v>0</v>
      </c>
      <c r="I1385" s="112">
        <f t="shared" si="106"/>
        <v>0</v>
      </c>
      <c r="M1385" s="2">
        <v>492</v>
      </c>
    </row>
    <row r="1386" spans="1:13" ht="12.75">
      <c r="A1386" s="19"/>
      <c r="B1386" s="9"/>
      <c r="H1386" s="6">
        <f>H1385-B1386</f>
        <v>0</v>
      </c>
      <c r="I1386" s="112">
        <f>+B1386/M1386</f>
        <v>0</v>
      </c>
      <c r="M1386" s="2">
        <v>492</v>
      </c>
    </row>
    <row r="1387" spans="2:13" ht="12.75">
      <c r="B1387" s="9">
        <v>5000</v>
      </c>
      <c r="C1387" s="1" t="s">
        <v>381</v>
      </c>
      <c r="D1387" s="19" t="s">
        <v>12</v>
      </c>
      <c r="E1387" s="19" t="s">
        <v>190</v>
      </c>
      <c r="F1387" s="30" t="s">
        <v>380</v>
      </c>
      <c r="G1387" s="30" t="s">
        <v>115</v>
      </c>
      <c r="H1387" s="6">
        <f>H1386-B1387</f>
        <v>-5000</v>
      </c>
      <c r="I1387" s="112">
        <f>+B1387/M1387</f>
        <v>10.16260162601626</v>
      </c>
      <c r="K1387" t="s">
        <v>77</v>
      </c>
      <c r="L1387">
        <v>25</v>
      </c>
      <c r="M1387" s="2">
        <v>492</v>
      </c>
    </row>
    <row r="1388" spans="2:13" ht="12.75">
      <c r="B1388" s="9">
        <v>5000</v>
      </c>
      <c r="C1388" s="1" t="s">
        <v>382</v>
      </c>
      <c r="D1388" s="19" t="s">
        <v>12</v>
      </c>
      <c r="E1388" s="19" t="s">
        <v>190</v>
      </c>
      <c r="F1388" s="30" t="s">
        <v>380</v>
      </c>
      <c r="G1388" s="30" t="s">
        <v>116</v>
      </c>
      <c r="H1388" s="6">
        <f>H1387-B1388</f>
        <v>-10000</v>
      </c>
      <c r="I1388" s="112">
        <f>+B1388/M1388</f>
        <v>10.16260162601626</v>
      </c>
      <c r="K1388" t="s">
        <v>77</v>
      </c>
      <c r="L1388">
        <v>25</v>
      </c>
      <c r="M1388" s="2">
        <v>492</v>
      </c>
    </row>
    <row r="1389" spans="1:13" s="97" customFormat="1" ht="12.75">
      <c r="A1389" s="18"/>
      <c r="B1389" s="471">
        <f>SUM(B1387:B1388)</f>
        <v>10000</v>
      </c>
      <c r="C1389" s="18" t="s">
        <v>1089</v>
      </c>
      <c r="D1389" s="18"/>
      <c r="E1389" s="18"/>
      <c r="F1389" s="24"/>
      <c r="G1389" s="24"/>
      <c r="H1389" s="90">
        <v>0</v>
      </c>
      <c r="I1389" s="91">
        <f t="shared" si="106"/>
        <v>20.32520325203252</v>
      </c>
      <c r="M1389" s="2">
        <v>492</v>
      </c>
    </row>
    <row r="1390" spans="2:13" ht="12.75">
      <c r="B1390" s="9"/>
      <c r="D1390" s="19"/>
      <c r="H1390" s="6">
        <f t="shared" si="105"/>
        <v>0</v>
      </c>
      <c r="I1390" s="26">
        <f t="shared" si="106"/>
        <v>0</v>
      </c>
      <c r="M1390" s="2">
        <v>492</v>
      </c>
    </row>
    <row r="1391" spans="2:13" ht="12.75">
      <c r="B1391" s="9"/>
      <c r="D1391" s="19"/>
      <c r="H1391" s="6">
        <f t="shared" si="105"/>
        <v>0</v>
      </c>
      <c r="I1391" s="26">
        <f t="shared" si="106"/>
        <v>0</v>
      </c>
      <c r="M1391" s="2">
        <v>492</v>
      </c>
    </row>
    <row r="1392" spans="2:13" ht="12.75">
      <c r="B1392" s="9">
        <v>1500</v>
      </c>
      <c r="C1392" s="37" t="s">
        <v>40</v>
      </c>
      <c r="D1392" s="19" t="s">
        <v>12</v>
      </c>
      <c r="E1392" s="1" t="s">
        <v>41</v>
      </c>
      <c r="F1392" s="30" t="s">
        <v>380</v>
      </c>
      <c r="G1392" s="34" t="s">
        <v>115</v>
      </c>
      <c r="H1392" s="6">
        <f t="shared" si="105"/>
        <v>-1500</v>
      </c>
      <c r="I1392" s="26">
        <f t="shared" si="106"/>
        <v>3.048780487804878</v>
      </c>
      <c r="K1392" t="s">
        <v>77</v>
      </c>
      <c r="L1392">
        <v>25</v>
      </c>
      <c r="M1392" s="2">
        <v>492</v>
      </c>
    </row>
    <row r="1393" spans="2:13" ht="12.75">
      <c r="B1393" s="9">
        <v>1500</v>
      </c>
      <c r="C1393" s="37" t="s">
        <v>40</v>
      </c>
      <c r="D1393" s="19" t="s">
        <v>12</v>
      </c>
      <c r="E1393" s="1" t="s">
        <v>41</v>
      </c>
      <c r="F1393" s="30" t="s">
        <v>380</v>
      </c>
      <c r="G1393" s="30" t="s">
        <v>116</v>
      </c>
      <c r="H1393" s="6">
        <f t="shared" si="105"/>
        <v>-3000</v>
      </c>
      <c r="I1393" s="26">
        <f t="shared" si="106"/>
        <v>3.048780487804878</v>
      </c>
      <c r="K1393" t="s">
        <v>77</v>
      </c>
      <c r="L1393">
        <v>25</v>
      </c>
      <c r="M1393" s="2">
        <v>492</v>
      </c>
    </row>
    <row r="1394" spans="1:13" s="97" customFormat="1" ht="12.75">
      <c r="A1394" s="18"/>
      <c r="B1394" s="471">
        <f>SUM(B1392:B1393)</f>
        <v>3000</v>
      </c>
      <c r="C1394" s="18"/>
      <c r="D1394" s="18"/>
      <c r="E1394" s="18" t="s">
        <v>41</v>
      </c>
      <c r="F1394" s="24"/>
      <c r="G1394" s="24"/>
      <c r="H1394" s="90">
        <v>0</v>
      </c>
      <c r="I1394" s="91">
        <f t="shared" si="106"/>
        <v>6.097560975609756</v>
      </c>
      <c r="M1394" s="2">
        <v>492</v>
      </c>
    </row>
    <row r="1395" spans="2:13" ht="12.75">
      <c r="B1395" s="9"/>
      <c r="D1395" s="19"/>
      <c r="H1395" s="6">
        <f t="shared" si="105"/>
        <v>0</v>
      </c>
      <c r="I1395" s="26">
        <f t="shared" si="106"/>
        <v>0</v>
      </c>
      <c r="M1395" s="2">
        <v>492</v>
      </c>
    </row>
    <row r="1396" spans="2:13" ht="12.75">
      <c r="B1396" s="9"/>
      <c r="D1396" s="19"/>
      <c r="H1396" s="6">
        <f t="shared" si="105"/>
        <v>0</v>
      </c>
      <c r="I1396" s="26">
        <f t="shared" si="106"/>
        <v>0</v>
      </c>
      <c r="M1396" s="2">
        <v>492</v>
      </c>
    </row>
    <row r="1397" spans="2:13" ht="12.75">
      <c r="B1397" s="9">
        <v>2000</v>
      </c>
      <c r="C1397" s="1" t="s">
        <v>46</v>
      </c>
      <c r="D1397" s="19" t="s">
        <v>12</v>
      </c>
      <c r="E1397" s="19" t="s">
        <v>190</v>
      </c>
      <c r="F1397" s="30" t="s">
        <v>380</v>
      </c>
      <c r="G1397" s="34" t="s">
        <v>115</v>
      </c>
      <c r="H1397" s="6">
        <f t="shared" si="105"/>
        <v>-2000</v>
      </c>
      <c r="I1397" s="26">
        <f t="shared" si="106"/>
        <v>4.065040650406504</v>
      </c>
      <c r="K1397" t="s">
        <v>77</v>
      </c>
      <c r="L1397">
        <v>25</v>
      </c>
      <c r="M1397" s="2">
        <v>492</v>
      </c>
    </row>
    <row r="1398" spans="2:13" ht="12.75">
      <c r="B1398" s="9">
        <v>2000</v>
      </c>
      <c r="C1398" s="1" t="s">
        <v>46</v>
      </c>
      <c r="D1398" s="19" t="s">
        <v>12</v>
      </c>
      <c r="E1398" s="19" t="s">
        <v>190</v>
      </c>
      <c r="F1398" s="30" t="s">
        <v>380</v>
      </c>
      <c r="G1398" s="30" t="s">
        <v>116</v>
      </c>
      <c r="H1398" s="6">
        <f t="shared" si="105"/>
        <v>-4000</v>
      </c>
      <c r="I1398" s="26">
        <f t="shared" si="106"/>
        <v>4.065040650406504</v>
      </c>
      <c r="K1398" t="s">
        <v>77</v>
      </c>
      <c r="L1398">
        <v>25</v>
      </c>
      <c r="M1398" s="2">
        <v>492</v>
      </c>
    </row>
    <row r="1399" spans="1:13" s="97" customFormat="1" ht="12.75">
      <c r="A1399" s="18"/>
      <c r="B1399" s="471">
        <f>SUM(B1397:B1398)</f>
        <v>4000</v>
      </c>
      <c r="C1399" s="18" t="s">
        <v>46</v>
      </c>
      <c r="D1399" s="18"/>
      <c r="E1399" s="18"/>
      <c r="F1399" s="24"/>
      <c r="G1399" s="24"/>
      <c r="H1399" s="90">
        <v>0</v>
      </c>
      <c r="I1399" s="91">
        <f t="shared" si="106"/>
        <v>8.130081300813009</v>
      </c>
      <c r="M1399" s="2">
        <v>492</v>
      </c>
    </row>
    <row r="1400" spans="4:13" ht="12.75">
      <c r="D1400" s="19"/>
      <c r="H1400" s="6">
        <v>0</v>
      </c>
      <c r="I1400" s="26">
        <f t="shared" si="106"/>
        <v>0</v>
      </c>
      <c r="M1400" s="2">
        <v>492</v>
      </c>
    </row>
    <row r="1401" spans="1:13" ht="12.75">
      <c r="A1401" s="19"/>
      <c r="H1401" s="6">
        <f t="shared" si="105"/>
        <v>0</v>
      </c>
      <c r="I1401" s="112">
        <f t="shared" si="106"/>
        <v>0</v>
      </c>
      <c r="M1401" s="2">
        <v>492</v>
      </c>
    </row>
    <row r="1402" spans="8:13" ht="12.75">
      <c r="H1402" s="6">
        <f t="shared" si="105"/>
        <v>0</v>
      </c>
      <c r="I1402" s="112">
        <f t="shared" si="106"/>
        <v>0</v>
      </c>
      <c r="M1402" s="2">
        <v>492</v>
      </c>
    </row>
    <row r="1403" spans="8:13" ht="12.75">
      <c r="H1403" s="6">
        <f t="shared" si="105"/>
        <v>0</v>
      </c>
      <c r="I1403" s="112">
        <f t="shared" si="106"/>
        <v>0</v>
      </c>
      <c r="M1403" s="2">
        <v>492</v>
      </c>
    </row>
    <row r="1404" spans="1:13" s="92" customFormat="1" ht="12.75">
      <c r="A1404" s="87"/>
      <c r="B1404" s="477">
        <f>+B1408+B1417+B1421+B1425</f>
        <v>18400</v>
      </c>
      <c r="C1404" s="87" t="s">
        <v>181</v>
      </c>
      <c r="D1404" s="87" t="s">
        <v>1096</v>
      </c>
      <c r="E1404" s="87" t="s">
        <v>182</v>
      </c>
      <c r="F1404" s="108" t="s">
        <v>183</v>
      </c>
      <c r="G1404" s="89" t="s">
        <v>383</v>
      </c>
      <c r="H1404" s="88"/>
      <c r="I1404" s="109">
        <f>+B1404/M1404</f>
        <v>37.39837398373984</v>
      </c>
      <c r="M1404" s="2">
        <v>492</v>
      </c>
    </row>
    <row r="1405" spans="2:13" ht="12.75">
      <c r="B1405" s="9"/>
      <c r="H1405" s="6">
        <f t="shared" si="105"/>
        <v>0</v>
      </c>
      <c r="I1405" s="112">
        <f t="shared" si="106"/>
        <v>0</v>
      </c>
      <c r="M1405" s="2">
        <v>492</v>
      </c>
    </row>
    <row r="1406" spans="2:13" ht="12.75">
      <c r="B1406" s="9">
        <v>2000</v>
      </c>
      <c r="C1406" s="1" t="s">
        <v>28</v>
      </c>
      <c r="D1406" s="1" t="s">
        <v>12</v>
      </c>
      <c r="E1406" s="1" t="s">
        <v>77</v>
      </c>
      <c r="F1406" s="72" t="s">
        <v>384</v>
      </c>
      <c r="G1406" s="30" t="s">
        <v>124</v>
      </c>
      <c r="H1406" s="6">
        <f>H1405-B1406</f>
        <v>-2000</v>
      </c>
      <c r="I1406" s="112">
        <f>+B1406/M1406</f>
        <v>4.065040650406504</v>
      </c>
      <c r="K1406" t="s">
        <v>28</v>
      </c>
      <c r="L1406">
        <v>26</v>
      </c>
      <c r="M1406" s="2">
        <v>492</v>
      </c>
    </row>
    <row r="1407" spans="2:13" ht="12.75">
      <c r="B1407" s="9">
        <v>2000</v>
      </c>
      <c r="C1407" s="1" t="s">
        <v>28</v>
      </c>
      <c r="D1407" s="1" t="s">
        <v>12</v>
      </c>
      <c r="E1407" s="1" t="s">
        <v>77</v>
      </c>
      <c r="F1407" s="72" t="s">
        <v>385</v>
      </c>
      <c r="G1407" s="30" t="s">
        <v>156</v>
      </c>
      <c r="H1407" s="6">
        <f>H1406-B1407</f>
        <v>-4000</v>
      </c>
      <c r="I1407" s="112">
        <f>+B1407/M1407</f>
        <v>4.065040650406504</v>
      </c>
      <c r="K1407" t="s">
        <v>28</v>
      </c>
      <c r="L1407">
        <v>26</v>
      </c>
      <c r="M1407" s="2">
        <v>492</v>
      </c>
    </row>
    <row r="1408" spans="1:13" s="97" customFormat="1" ht="12.75">
      <c r="A1408" s="18"/>
      <c r="B1408" s="471">
        <f>SUM(B1406:B1407)</f>
        <v>4000</v>
      </c>
      <c r="C1408" s="18" t="s">
        <v>28</v>
      </c>
      <c r="D1408" s="18"/>
      <c r="E1408" s="18"/>
      <c r="F1408" s="24"/>
      <c r="G1408" s="24"/>
      <c r="H1408" s="90">
        <v>0</v>
      </c>
      <c r="I1408" s="118">
        <f t="shared" si="106"/>
        <v>8.130081300813009</v>
      </c>
      <c r="M1408" s="2">
        <v>492</v>
      </c>
    </row>
    <row r="1409" spans="2:13" ht="12.75">
      <c r="B1409" s="9"/>
      <c r="H1409" s="6">
        <f t="shared" si="105"/>
        <v>0</v>
      </c>
      <c r="I1409" s="112">
        <f t="shared" si="106"/>
        <v>0</v>
      </c>
      <c r="M1409" s="2">
        <v>492</v>
      </c>
    </row>
    <row r="1410" spans="2:13" ht="12.75">
      <c r="B1410" s="9"/>
      <c r="H1410" s="6">
        <f t="shared" si="105"/>
        <v>0</v>
      </c>
      <c r="I1410" s="112">
        <f t="shared" si="106"/>
        <v>0</v>
      </c>
      <c r="M1410" s="2">
        <v>492</v>
      </c>
    </row>
    <row r="1411" spans="2:13" ht="12.75">
      <c r="B1411" s="9">
        <v>700</v>
      </c>
      <c r="C1411" s="1" t="s">
        <v>189</v>
      </c>
      <c r="D1411" s="19" t="s">
        <v>12</v>
      </c>
      <c r="E1411" s="19" t="s">
        <v>190</v>
      </c>
      <c r="F1411" s="30" t="s">
        <v>1092</v>
      </c>
      <c r="G1411" s="30" t="s">
        <v>117</v>
      </c>
      <c r="H1411" s="6">
        <f t="shared" si="105"/>
        <v>-700</v>
      </c>
      <c r="I1411" s="26">
        <f t="shared" si="106"/>
        <v>1.4</v>
      </c>
      <c r="K1411" t="s">
        <v>77</v>
      </c>
      <c r="L1411">
        <v>26</v>
      </c>
      <c r="M1411" s="2">
        <v>500</v>
      </c>
    </row>
    <row r="1412" spans="2:13" ht="12.75">
      <c r="B1412" s="9">
        <v>2500</v>
      </c>
      <c r="C1412" s="1" t="s">
        <v>192</v>
      </c>
      <c r="D1412" s="19" t="s">
        <v>12</v>
      </c>
      <c r="E1412" s="19" t="s">
        <v>190</v>
      </c>
      <c r="F1412" s="30" t="s">
        <v>1092</v>
      </c>
      <c r="G1412" s="30" t="s">
        <v>117</v>
      </c>
      <c r="H1412" s="6">
        <f t="shared" si="105"/>
        <v>-3200</v>
      </c>
      <c r="I1412" s="26">
        <f t="shared" si="106"/>
        <v>5</v>
      </c>
      <c r="K1412" t="s">
        <v>77</v>
      </c>
      <c r="L1412">
        <v>26</v>
      </c>
      <c r="M1412" s="2">
        <v>500</v>
      </c>
    </row>
    <row r="1413" spans="2:13" ht="12.75">
      <c r="B1413" s="9">
        <v>3000</v>
      </c>
      <c r="C1413" s="1" t="s">
        <v>1093</v>
      </c>
      <c r="D1413" s="19" t="s">
        <v>12</v>
      </c>
      <c r="E1413" s="19" t="s">
        <v>190</v>
      </c>
      <c r="F1413" s="30" t="s">
        <v>1092</v>
      </c>
      <c r="G1413" s="30" t="s">
        <v>117</v>
      </c>
      <c r="H1413" s="6">
        <f t="shared" si="105"/>
        <v>-6200</v>
      </c>
      <c r="I1413" s="26">
        <f t="shared" si="106"/>
        <v>6</v>
      </c>
      <c r="K1413" t="s">
        <v>77</v>
      </c>
      <c r="L1413">
        <v>26</v>
      </c>
      <c r="M1413" s="2">
        <v>500</v>
      </c>
    </row>
    <row r="1414" spans="2:13" ht="12.75">
      <c r="B1414" s="9">
        <v>3000</v>
      </c>
      <c r="C1414" s="1" t="s">
        <v>1094</v>
      </c>
      <c r="D1414" s="19" t="s">
        <v>12</v>
      </c>
      <c r="E1414" s="19" t="s">
        <v>190</v>
      </c>
      <c r="F1414" s="30" t="s">
        <v>1092</v>
      </c>
      <c r="G1414" s="30" t="s">
        <v>117</v>
      </c>
      <c r="H1414" s="6">
        <f t="shared" si="105"/>
        <v>-9200</v>
      </c>
      <c r="I1414" s="26">
        <f t="shared" si="106"/>
        <v>6</v>
      </c>
      <c r="K1414" t="s">
        <v>77</v>
      </c>
      <c r="L1414">
        <v>26</v>
      </c>
      <c r="M1414" s="2">
        <v>500</v>
      </c>
    </row>
    <row r="1415" spans="2:13" ht="12.75">
      <c r="B1415" s="9">
        <v>2500</v>
      </c>
      <c r="C1415" s="1" t="s">
        <v>193</v>
      </c>
      <c r="D1415" s="19" t="s">
        <v>12</v>
      </c>
      <c r="E1415" s="19" t="s">
        <v>190</v>
      </c>
      <c r="F1415" s="30" t="s">
        <v>1092</v>
      </c>
      <c r="G1415" s="30" t="s">
        <v>117</v>
      </c>
      <c r="H1415" s="6">
        <f t="shared" si="105"/>
        <v>-11700</v>
      </c>
      <c r="I1415" s="26">
        <f t="shared" si="106"/>
        <v>5</v>
      </c>
      <c r="K1415" t="s">
        <v>77</v>
      </c>
      <c r="L1415">
        <v>26</v>
      </c>
      <c r="M1415" s="2">
        <v>500</v>
      </c>
    </row>
    <row r="1416" spans="2:13" ht="12.75">
      <c r="B1416" s="9">
        <v>700</v>
      </c>
      <c r="C1416" s="1" t="s">
        <v>1031</v>
      </c>
      <c r="D1416" s="19" t="s">
        <v>12</v>
      </c>
      <c r="E1416" s="19" t="s">
        <v>190</v>
      </c>
      <c r="F1416" s="30" t="s">
        <v>1092</v>
      </c>
      <c r="G1416" s="30" t="s">
        <v>117</v>
      </c>
      <c r="H1416" s="6">
        <f t="shared" si="105"/>
        <v>-12400</v>
      </c>
      <c r="I1416" s="26">
        <f t="shared" si="106"/>
        <v>1.4</v>
      </c>
      <c r="K1416" t="s">
        <v>77</v>
      </c>
      <c r="L1416">
        <v>26</v>
      </c>
      <c r="M1416" s="2">
        <v>500</v>
      </c>
    </row>
    <row r="1417" spans="1:13" s="97" customFormat="1" ht="12.75">
      <c r="A1417" s="18"/>
      <c r="B1417" s="471">
        <f>SUM(B1411:B1416)</f>
        <v>12400</v>
      </c>
      <c r="C1417" s="18" t="s">
        <v>1089</v>
      </c>
      <c r="D1417" s="18"/>
      <c r="E1417" s="18"/>
      <c r="F1417" s="24"/>
      <c r="G1417" s="24"/>
      <c r="H1417" s="90">
        <v>0</v>
      </c>
      <c r="I1417" s="91">
        <f t="shared" si="106"/>
        <v>25.203252032520325</v>
      </c>
      <c r="M1417" s="2">
        <v>492</v>
      </c>
    </row>
    <row r="1418" spans="2:13" ht="12.75">
      <c r="B1418" s="9"/>
      <c r="H1418" s="6">
        <f t="shared" si="105"/>
        <v>0</v>
      </c>
      <c r="I1418" s="26">
        <f t="shared" si="106"/>
        <v>0</v>
      </c>
      <c r="M1418" s="2">
        <v>492</v>
      </c>
    </row>
    <row r="1419" spans="2:13" ht="12.75">
      <c r="B1419" s="9"/>
      <c r="H1419" s="6">
        <f t="shared" si="105"/>
        <v>0</v>
      </c>
      <c r="I1419" s="26">
        <f t="shared" si="106"/>
        <v>0</v>
      </c>
      <c r="M1419" s="2">
        <v>492</v>
      </c>
    </row>
    <row r="1420" spans="2:13" ht="12.75">
      <c r="B1420" s="9">
        <v>1000</v>
      </c>
      <c r="C1420" s="1" t="s">
        <v>40</v>
      </c>
      <c r="D1420" s="1" t="s">
        <v>12</v>
      </c>
      <c r="E1420" s="1" t="s">
        <v>1095</v>
      </c>
      <c r="F1420" s="30" t="s">
        <v>1092</v>
      </c>
      <c r="G1420" s="30" t="s">
        <v>117</v>
      </c>
      <c r="H1420" s="6">
        <f t="shared" si="105"/>
        <v>-1000</v>
      </c>
      <c r="I1420" s="26">
        <f t="shared" si="106"/>
        <v>2</v>
      </c>
      <c r="K1420" t="s">
        <v>77</v>
      </c>
      <c r="L1420">
        <v>26</v>
      </c>
      <c r="M1420" s="2">
        <v>500</v>
      </c>
    </row>
    <row r="1421" spans="1:13" s="97" customFormat="1" ht="12.75">
      <c r="A1421" s="18"/>
      <c r="B1421" s="471">
        <f>SUM(B1420)</f>
        <v>1000</v>
      </c>
      <c r="C1421" s="18"/>
      <c r="D1421" s="18"/>
      <c r="E1421" s="18" t="s">
        <v>41</v>
      </c>
      <c r="F1421" s="24"/>
      <c r="G1421" s="24"/>
      <c r="H1421" s="90">
        <v>0</v>
      </c>
      <c r="I1421" s="91">
        <f aca="true" t="shared" si="107" ref="I1421:I1430">+B1421/M1421</f>
        <v>2.032520325203252</v>
      </c>
      <c r="M1421" s="2">
        <v>492</v>
      </c>
    </row>
    <row r="1422" spans="2:13" ht="12.75">
      <c r="B1422" s="9"/>
      <c r="H1422" s="6">
        <f>H1421-B1422</f>
        <v>0</v>
      </c>
      <c r="I1422" s="26">
        <f t="shared" si="107"/>
        <v>0</v>
      </c>
      <c r="M1422" s="2">
        <v>492</v>
      </c>
    </row>
    <row r="1423" spans="2:13" ht="12.75">
      <c r="B1423" s="9"/>
      <c r="H1423" s="6">
        <f>H1422-B1423</f>
        <v>0</v>
      </c>
      <c r="I1423" s="26">
        <f t="shared" si="107"/>
        <v>0</v>
      </c>
      <c r="M1423" s="2">
        <v>492</v>
      </c>
    </row>
    <row r="1424" spans="2:13" ht="12.75">
      <c r="B1424" s="9">
        <v>1000</v>
      </c>
      <c r="C1424" s="1" t="s">
        <v>46</v>
      </c>
      <c r="D1424" s="1" t="s">
        <v>12</v>
      </c>
      <c r="E1424" s="19" t="s">
        <v>190</v>
      </c>
      <c r="F1424" s="30" t="s">
        <v>1092</v>
      </c>
      <c r="G1424" s="30" t="s">
        <v>117</v>
      </c>
      <c r="H1424" s="6">
        <f>H1423-B1424</f>
        <v>-1000</v>
      </c>
      <c r="I1424" s="26">
        <f t="shared" si="107"/>
        <v>2</v>
      </c>
      <c r="K1424" t="s">
        <v>77</v>
      </c>
      <c r="L1424">
        <v>26</v>
      </c>
      <c r="M1424" s="2">
        <v>500</v>
      </c>
    </row>
    <row r="1425" spans="1:13" s="97" customFormat="1" ht="12.75">
      <c r="A1425" s="18"/>
      <c r="B1425" s="471">
        <f>SUM(B1424)</f>
        <v>1000</v>
      </c>
      <c r="C1425" s="18" t="s">
        <v>46</v>
      </c>
      <c r="D1425" s="18"/>
      <c r="E1425" s="18"/>
      <c r="F1425" s="24"/>
      <c r="G1425" s="24"/>
      <c r="H1425" s="90">
        <v>0</v>
      </c>
      <c r="I1425" s="91">
        <f t="shared" si="107"/>
        <v>2.032520325203252</v>
      </c>
      <c r="M1425" s="2">
        <v>492</v>
      </c>
    </row>
    <row r="1426" spans="8:13" ht="12.75">
      <c r="H1426" s="6">
        <f>H1425-B1426</f>
        <v>0</v>
      </c>
      <c r="I1426" s="26">
        <f t="shared" si="107"/>
        <v>0</v>
      </c>
      <c r="M1426" s="2">
        <v>492</v>
      </c>
    </row>
    <row r="1427" spans="4:13" ht="12.75">
      <c r="D1427" s="19"/>
      <c r="H1427" s="6">
        <f>H1426-B1427</f>
        <v>0</v>
      </c>
      <c r="I1427" s="26">
        <f t="shared" si="107"/>
        <v>0</v>
      </c>
      <c r="M1427" s="2">
        <v>492</v>
      </c>
    </row>
    <row r="1428" spans="4:13" ht="12.75">
      <c r="D1428" s="19"/>
      <c r="H1428" s="6">
        <f>H1427-B1428</f>
        <v>0</v>
      </c>
      <c r="I1428" s="26">
        <f t="shared" si="107"/>
        <v>0</v>
      </c>
      <c r="M1428" s="2">
        <v>492</v>
      </c>
    </row>
    <row r="1429" spans="4:13" ht="12.75">
      <c r="D1429" s="19"/>
      <c r="H1429" s="6">
        <f>H1428-B1429</f>
        <v>0</v>
      </c>
      <c r="I1429" s="26">
        <f t="shared" si="107"/>
        <v>0</v>
      </c>
      <c r="M1429" s="2">
        <v>492</v>
      </c>
    </row>
    <row r="1430" spans="1:13" s="92" customFormat="1" ht="12.75">
      <c r="A1430" s="87"/>
      <c r="B1430" s="477">
        <f>+B1438+B1448+B1456</f>
        <v>29000</v>
      </c>
      <c r="C1430" s="87" t="s">
        <v>878</v>
      </c>
      <c r="D1430" s="87" t="s">
        <v>394</v>
      </c>
      <c r="E1430" s="87" t="s">
        <v>132</v>
      </c>
      <c r="F1430" s="89" t="s">
        <v>133</v>
      </c>
      <c r="G1430" s="89" t="s">
        <v>386</v>
      </c>
      <c r="H1430" s="88"/>
      <c r="I1430" s="109">
        <f t="shared" si="107"/>
        <v>58.94308943089431</v>
      </c>
      <c r="M1430" s="2">
        <v>492</v>
      </c>
    </row>
    <row r="1431" spans="2:13" ht="12.75">
      <c r="B1431" s="9"/>
      <c r="D1431" s="19"/>
      <c r="H1431" s="6">
        <f>H1430-B1431</f>
        <v>0</v>
      </c>
      <c r="I1431" s="112">
        <f aca="true" t="shared" si="108" ref="I1431:I1458">+B1431/M1431</f>
        <v>0</v>
      </c>
      <c r="M1431" s="2">
        <v>492</v>
      </c>
    </row>
    <row r="1432" spans="1:13" s="46" customFormat="1" ht="12.75">
      <c r="A1432" s="1"/>
      <c r="B1432" s="9">
        <v>2500</v>
      </c>
      <c r="C1432" s="1" t="s">
        <v>28</v>
      </c>
      <c r="D1432" s="19" t="s">
        <v>12</v>
      </c>
      <c r="E1432" s="1" t="s">
        <v>230</v>
      </c>
      <c r="F1432" s="49" t="s">
        <v>387</v>
      </c>
      <c r="G1432" s="30" t="s">
        <v>33</v>
      </c>
      <c r="H1432" s="6">
        <f aca="true" t="shared" si="109" ref="H1432:H1437">H1431-B1432</f>
        <v>-2500</v>
      </c>
      <c r="I1432" s="112">
        <f aca="true" t="shared" si="110" ref="I1432:I1437">+B1432/M1432</f>
        <v>5.08130081300813</v>
      </c>
      <c r="J1432"/>
      <c r="K1432" t="s">
        <v>28</v>
      </c>
      <c r="L1432">
        <v>27</v>
      </c>
      <c r="M1432" s="2">
        <v>492</v>
      </c>
    </row>
    <row r="1433" spans="2:13" ht="12.75">
      <c r="B1433" s="9">
        <v>2500</v>
      </c>
      <c r="C1433" s="1" t="s">
        <v>28</v>
      </c>
      <c r="D1433" s="19" t="s">
        <v>12</v>
      </c>
      <c r="E1433" s="1" t="s">
        <v>230</v>
      </c>
      <c r="F1433" s="49" t="s">
        <v>388</v>
      </c>
      <c r="G1433" s="30" t="s">
        <v>35</v>
      </c>
      <c r="H1433" s="6">
        <f t="shared" si="109"/>
        <v>-5000</v>
      </c>
      <c r="I1433" s="112">
        <f t="shared" si="110"/>
        <v>5.08130081300813</v>
      </c>
      <c r="K1433" t="s">
        <v>28</v>
      </c>
      <c r="L1433">
        <v>27</v>
      </c>
      <c r="M1433" s="2">
        <v>492</v>
      </c>
    </row>
    <row r="1434" spans="2:13" ht="12.75">
      <c r="B1434" s="9">
        <v>2500</v>
      </c>
      <c r="C1434" s="1" t="s">
        <v>28</v>
      </c>
      <c r="D1434" s="1" t="s">
        <v>12</v>
      </c>
      <c r="E1434" s="1" t="s">
        <v>230</v>
      </c>
      <c r="F1434" s="49" t="s">
        <v>389</v>
      </c>
      <c r="G1434" s="30" t="s">
        <v>343</v>
      </c>
      <c r="H1434" s="6">
        <f t="shared" si="109"/>
        <v>-7500</v>
      </c>
      <c r="I1434" s="112">
        <f t="shared" si="110"/>
        <v>5.08130081300813</v>
      </c>
      <c r="K1434" t="s">
        <v>28</v>
      </c>
      <c r="L1434">
        <v>27</v>
      </c>
      <c r="M1434" s="2">
        <v>492</v>
      </c>
    </row>
    <row r="1435" spans="2:13" ht="12.75">
      <c r="B1435" s="9">
        <v>5000</v>
      </c>
      <c r="C1435" s="1" t="s">
        <v>28</v>
      </c>
      <c r="D1435" s="1" t="s">
        <v>12</v>
      </c>
      <c r="E1435" s="1" t="s">
        <v>230</v>
      </c>
      <c r="F1435" s="49" t="s">
        <v>390</v>
      </c>
      <c r="G1435" s="30" t="s">
        <v>391</v>
      </c>
      <c r="H1435" s="6">
        <f t="shared" si="109"/>
        <v>-12500</v>
      </c>
      <c r="I1435" s="112">
        <f t="shared" si="110"/>
        <v>10.16260162601626</v>
      </c>
      <c r="K1435" t="s">
        <v>28</v>
      </c>
      <c r="L1435">
        <v>27</v>
      </c>
      <c r="M1435" s="2">
        <v>492</v>
      </c>
    </row>
    <row r="1436" spans="2:13" ht="12.75">
      <c r="B1436" s="9">
        <v>2500</v>
      </c>
      <c r="C1436" s="1" t="s">
        <v>28</v>
      </c>
      <c r="D1436" s="1" t="s">
        <v>12</v>
      </c>
      <c r="E1436" s="1" t="s">
        <v>230</v>
      </c>
      <c r="F1436" s="49" t="s">
        <v>392</v>
      </c>
      <c r="G1436" s="30" t="s">
        <v>344</v>
      </c>
      <c r="H1436" s="6">
        <f t="shared" si="109"/>
        <v>-15000</v>
      </c>
      <c r="I1436" s="112">
        <f t="shared" si="110"/>
        <v>5.08130081300813</v>
      </c>
      <c r="K1436" t="s">
        <v>28</v>
      </c>
      <c r="L1436">
        <v>27</v>
      </c>
      <c r="M1436" s="2">
        <v>492</v>
      </c>
    </row>
    <row r="1437" spans="2:13" ht="12.75">
      <c r="B1437" s="482">
        <v>2500</v>
      </c>
      <c r="C1437" s="1" t="s">
        <v>28</v>
      </c>
      <c r="D1437" s="1" t="s">
        <v>12</v>
      </c>
      <c r="E1437" s="1" t="s">
        <v>230</v>
      </c>
      <c r="F1437" s="49" t="s">
        <v>393</v>
      </c>
      <c r="G1437" s="30" t="s">
        <v>115</v>
      </c>
      <c r="H1437" s="6">
        <f t="shared" si="109"/>
        <v>-17500</v>
      </c>
      <c r="I1437" s="112">
        <f t="shared" si="110"/>
        <v>5.08130081300813</v>
      </c>
      <c r="K1437" t="s">
        <v>28</v>
      </c>
      <c r="L1437">
        <v>27</v>
      </c>
      <c r="M1437" s="2">
        <v>492</v>
      </c>
    </row>
    <row r="1438" spans="1:13" s="97" customFormat="1" ht="12.75">
      <c r="A1438" s="18"/>
      <c r="B1438" s="471">
        <f>SUM(B1432:B1437)</f>
        <v>17500</v>
      </c>
      <c r="C1438" s="18" t="s">
        <v>28</v>
      </c>
      <c r="D1438" s="18"/>
      <c r="E1438" s="18"/>
      <c r="F1438" s="24"/>
      <c r="G1438" s="24"/>
      <c r="H1438" s="90">
        <v>0</v>
      </c>
      <c r="I1438" s="118">
        <f t="shared" si="108"/>
        <v>35.56910569105691</v>
      </c>
      <c r="M1438" s="2">
        <v>492</v>
      </c>
    </row>
    <row r="1439" spans="2:13" ht="12.75">
      <c r="B1439" s="9"/>
      <c r="D1439" s="19"/>
      <c r="H1439" s="6">
        <f aca="true" t="shared" si="111" ref="H1439:H1447">H1438-B1439</f>
        <v>0</v>
      </c>
      <c r="I1439" s="112">
        <f t="shared" si="108"/>
        <v>0</v>
      </c>
      <c r="M1439" s="2">
        <v>492</v>
      </c>
    </row>
    <row r="1440" spans="2:13" ht="12.75">
      <c r="B1440" s="9"/>
      <c r="D1440" s="19"/>
      <c r="H1440" s="6">
        <f t="shared" si="111"/>
        <v>0</v>
      </c>
      <c r="I1440" s="112">
        <f t="shared" si="108"/>
        <v>0</v>
      </c>
      <c r="M1440" s="2">
        <v>492</v>
      </c>
    </row>
    <row r="1441" spans="2:13" ht="12.75">
      <c r="B1441" s="9">
        <v>1500</v>
      </c>
      <c r="C1441" s="1" t="s">
        <v>40</v>
      </c>
      <c r="D1441" s="1" t="s">
        <v>56</v>
      </c>
      <c r="E1441" s="1" t="s">
        <v>41</v>
      </c>
      <c r="F1441" s="30" t="s">
        <v>395</v>
      </c>
      <c r="G1441" s="30" t="s">
        <v>33</v>
      </c>
      <c r="H1441" s="6">
        <f t="shared" si="111"/>
        <v>-1500</v>
      </c>
      <c r="I1441" s="26">
        <f t="shared" si="108"/>
        <v>3.048780487804878</v>
      </c>
      <c r="K1441" t="s">
        <v>230</v>
      </c>
      <c r="L1441">
        <v>27</v>
      </c>
      <c r="M1441" s="2">
        <v>492</v>
      </c>
    </row>
    <row r="1442" spans="2:13" ht="12.75">
      <c r="B1442" s="9">
        <v>1500</v>
      </c>
      <c r="C1442" s="1" t="s">
        <v>40</v>
      </c>
      <c r="D1442" s="1" t="s">
        <v>56</v>
      </c>
      <c r="E1442" s="1" t="s">
        <v>41</v>
      </c>
      <c r="F1442" s="30" t="s">
        <v>395</v>
      </c>
      <c r="G1442" s="30" t="s">
        <v>33</v>
      </c>
      <c r="H1442" s="6">
        <f t="shared" si="111"/>
        <v>-3000</v>
      </c>
      <c r="I1442" s="26">
        <f t="shared" si="108"/>
        <v>3.048780487804878</v>
      </c>
      <c r="K1442" t="s">
        <v>230</v>
      </c>
      <c r="L1442">
        <v>27</v>
      </c>
      <c r="M1442" s="2">
        <v>492</v>
      </c>
    </row>
    <row r="1443" spans="2:13" ht="12.75">
      <c r="B1443" s="9">
        <v>1500</v>
      </c>
      <c r="C1443" s="1" t="s">
        <v>40</v>
      </c>
      <c r="D1443" s="1" t="s">
        <v>56</v>
      </c>
      <c r="E1443" s="1" t="s">
        <v>41</v>
      </c>
      <c r="F1443" s="30" t="s">
        <v>395</v>
      </c>
      <c r="G1443" s="30" t="s">
        <v>35</v>
      </c>
      <c r="H1443" s="6">
        <f t="shared" si="111"/>
        <v>-4500</v>
      </c>
      <c r="I1443" s="26">
        <f>+B1443/M1443</f>
        <v>3.048780487804878</v>
      </c>
      <c r="K1443" t="s">
        <v>230</v>
      </c>
      <c r="L1443">
        <v>27</v>
      </c>
      <c r="M1443" s="2">
        <v>492</v>
      </c>
    </row>
    <row r="1444" spans="2:13" ht="12.75">
      <c r="B1444" s="9">
        <v>1000</v>
      </c>
      <c r="C1444" s="1" t="s">
        <v>40</v>
      </c>
      <c r="D1444" s="1" t="s">
        <v>56</v>
      </c>
      <c r="E1444" s="1" t="s">
        <v>41</v>
      </c>
      <c r="F1444" s="30" t="s">
        <v>395</v>
      </c>
      <c r="G1444" s="30" t="s">
        <v>35</v>
      </c>
      <c r="H1444" s="6">
        <f t="shared" si="111"/>
        <v>-5500</v>
      </c>
      <c r="I1444" s="26">
        <f>+B1444/M1444</f>
        <v>2.032520325203252</v>
      </c>
      <c r="K1444" t="s">
        <v>230</v>
      </c>
      <c r="L1444">
        <v>27</v>
      </c>
      <c r="M1444" s="2">
        <v>492</v>
      </c>
    </row>
    <row r="1445" spans="2:13" ht="12.75">
      <c r="B1445" s="9">
        <v>1000</v>
      </c>
      <c r="C1445" s="1" t="s">
        <v>40</v>
      </c>
      <c r="D1445" s="1" t="s">
        <v>56</v>
      </c>
      <c r="E1445" s="1" t="s">
        <v>41</v>
      </c>
      <c r="F1445" s="30" t="s">
        <v>395</v>
      </c>
      <c r="G1445" s="30" t="s">
        <v>343</v>
      </c>
      <c r="H1445" s="6">
        <f t="shared" si="111"/>
        <v>-6500</v>
      </c>
      <c r="I1445" s="26">
        <f t="shared" si="108"/>
        <v>2.032520325203252</v>
      </c>
      <c r="K1445" t="s">
        <v>230</v>
      </c>
      <c r="L1445">
        <v>27</v>
      </c>
      <c r="M1445" s="2">
        <v>492</v>
      </c>
    </row>
    <row r="1446" spans="2:14" ht="12.75">
      <c r="B1446" s="9">
        <v>1000</v>
      </c>
      <c r="C1446" s="1" t="s">
        <v>40</v>
      </c>
      <c r="D1446" s="1" t="s">
        <v>56</v>
      </c>
      <c r="E1446" s="1" t="s">
        <v>41</v>
      </c>
      <c r="F1446" s="30" t="s">
        <v>395</v>
      </c>
      <c r="G1446" s="30" t="s">
        <v>391</v>
      </c>
      <c r="H1446" s="6">
        <f t="shared" si="111"/>
        <v>-7500</v>
      </c>
      <c r="I1446" s="26">
        <f t="shared" si="108"/>
        <v>2.032520325203252</v>
      </c>
      <c r="K1446" t="s">
        <v>230</v>
      </c>
      <c r="L1446">
        <v>27</v>
      </c>
      <c r="M1446" s="2">
        <v>492</v>
      </c>
      <c r="N1446" s="42"/>
    </row>
    <row r="1447" spans="2:13" ht="12.75">
      <c r="B1447" s="9">
        <v>1000</v>
      </c>
      <c r="C1447" s="1" t="s">
        <v>40</v>
      </c>
      <c r="D1447" s="1" t="s">
        <v>56</v>
      </c>
      <c r="E1447" s="1" t="s">
        <v>41</v>
      </c>
      <c r="F1447" s="30" t="s">
        <v>395</v>
      </c>
      <c r="G1447" s="30" t="s">
        <v>115</v>
      </c>
      <c r="H1447" s="6">
        <f t="shared" si="111"/>
        <v>-8500</v>
      </c>
      <c r="I1447" s="26">
        <f t="shared" si="108"/>
        <v>2.032520325203252</v>
      </c>
      <c r="K1447" t="s">
        <v>230</v>
      </c>
      <c r="L1447">
        <v>27</v>
      </c>
      <c r="M1447" s="2">
        <v>492</v>
      </c>
    </row>
    <row r="1448" spans="1:13" s="97" customFormat="1" ht="12.75">
      <c r="A1448" s="18"/>
      <c r="B1448" s="471">
        <f>SUM(B1441:B1447)</f>
        <v>8500</v>
      </c>
      <c r="C1448" s="18"/>
      <c r="D1448" s="18"/>
      <c r="E1448" s="18" t="s">
        <v>41</v>
      </c>
      <c r="F1448" s="24"/>
      <c r="G1448" s="24"/>
      <c r="H1448" s="90">
        <v>0</v>
      </c>
      <c r="I1448" s="91">
        <f t="shared" si="108"/>
        <v>17.276422764227643</v>
      </c>
      <c r="M1448" s="2">
        <v>492</v>
      </c>
    </row>
    <row r="1449" spans="2:13" ht="12.75">
      <c r="B1449" s="44"/>
      <c r="H1449" s="6">
        <f aca="true" t="shared" si="112" ref="H1449:H1455">H1448-B1449</f>
        <v>0</v>
      </c>
      <c r="I1449" s="26">
        <f t="shared" si="108"/>
        <v>0</v>
      </c>
      <c r="M1449" s="2">
        <v>492</v>
      </c>
    </row>
    <row r="1450" spans="2:13" ht="12.75">
      <c r="B1450" s="44"/>
      <c r="H1450" s="6">
        <f t="shared" si="112"/>
        <v>0</v>
      </c>
      <c r="I1450" s="26">
        <f t="shared" si="108"/>
        <v>0</v>
      </c>
      <c r="M1450" s="2">
        <v>492</v>
      </c>
    </row>
    <row r="1451" spans="2:13" ht="12.75">
      <c r="B1451" s="484">
        <v>500</v>
      </c>
      <c r="C1451" s="1" t="s">
        <v>373</v>
      </c>
      <c r="D1451" s="19" t="s">
        <v>56</v>
      </c>
      <c r="E1451" s="1" t="s">
        <v>65</v>
      </c>
      <c r="F1451" s="30" t="s">
        <v>395</v>
      </c>
      <c r="G1451" s="30" t="s">
        <v>33</v>
      </c>
      <c r="H1451" s="6">
        <f t="shared" si="112"/>
        <v>-500</v>
      </c>
      <c r="I1451" s="26">
        <f t="shared" si="108"/>
        <v>1.016260162601626</v>
      </c>
      <c r="K1451" t="s">
        <v>230</v>
      </c>
      <c r="L1451">
        <v>27</v>
      </c>
      <c r="M1451" s="2">
        <v>492</v>
      </c>
    </row>
    <row r="1452" spans="2:13" ht="12.75">
      <c r="B1452" s="484">
        <v>500</v>
      </c>
      <c r="C1452" s="1" t="s">
        <v>373</v>
      </c>
      <c r="D1452" s="19" t="s">
        <v>56</v>
      </c>
      <c r="E1452" s="1" t="s">
        <v>65</v>
      </c>
      <c r="F1452" s="30" t="s">
        <v>395</v>
      </c>
      <c r="G1452" s="30" t="s">
        <v>35</v>
      </c>
      <c r="H1452" s="6">
        <f t="shared" si="112"/>
        <v>-1000</v>
      </c>
      <c r="I1452" s="26">
        <f t="shared" si="108"/>
        <v>1.016260162601626</v>
      </c>
      <c r="K1452" t="s">
        <v>230</v>
      </c>
      <c r="L1452">
        <v>27</v>
      </c>
      <c r="M1452" s="2">
        <v>492</v>
      </c>
    </row>
    <row r="1453" spans="2:13" ht="12.75">
      <c r="B1453" s="484">
        <v>500</v>
      </c>
      <c r="C1453" s="1" t="s">
        <v>373</v>
      </c>
      <c r="D1453" s="19" t="s">
        <v>56</v>
      </c>
      <c r="E1453" s="1" t="s">
        <v>65</v>
      </c>
      <c r="F1453" s="30" t="s">
        <v>395</v>
      </c>
      <c r="G1453" s="30" t="s">
        <v>343</v>
      </c>
      <c r="H1453" s="6">
        <f t="shared" si="112"/>
        <v>-1500</v>
      </c>
      <c r="I1453" s="26">
        <f t="shared" si="108"/>
        <v>1.016260162601626</v>
      </c>
      <c r="K1453" t="s">
        <v>230</v>
      </c>
      <c r="L1453">
        <v>27</v>
      </c>
      <c r="M1453" s="2">
        <v>492</v>
      </c>
    </row>
    <row r="1454" spans="2:13" ht="12.75">
      <c r="B1454" s="484">
        <v>500</v>
      </c>
      <c r="C1454" s="1" t="s">
        <v>373</v>
      </c>
      <c r="D1454" s="19" t="s">
        <v>56</v>
      </c>
      <c r="E1454" s="1" t="s">
        <v>65</v>
      </c>
      <c r="F1454" s="30" t="s">
        <v>395</v>
      </c>
      <c r="G1454" s="30" t="s">
        <v>391</v>
      </c>
      <c r="H1454" s="6">
        <f t="shared" si="112"/>
        <v>-2000</v>
      </c>
      <c r="I1454" s="26">
        <f t="shared" si="108"/>
        <v>1.016260162601626</v>
      </c>
      <c r="K1454" t="s">
        <v>230</v>
      </c>
      <c r="L1454">
        <v>27</v>
      </c>
      <c r="M1454" s="2">
        <v>492</v>
      </c>
    </row>
    <row r="1455" spans="2:13" ht="12.75">
      <c r="B1455" s="484">
        <v>1000</v>
      </c>
      <c r="C1455" s="1" t="s">
        <v>373</v>
      </c>
      <c r="D1455" s="19" t="s">
        <v>56</v>
      </c>
      <c r="E1455" s="1" t="s">
        <v>65</v>
      </c>
      <c r="F1455" s="30" t="s">
        <v>395</v>
      </c>
      <c r="G1455" s="30" t="s">
        <v>115</v>
      </c>
      <c r="H1455" s="6">
        <f t="shared" si="112"/>
        <v>-3000</v>
      </c>
      <c r="I1455" s="26">
        <f t="shared" si="108"/>
        <v>2.032520325203252</v>
      </c>
      <c r="K1455" t="s">
        <v>230</v>
      </c>
      <c r="L1455">
        <v>27</v>
      </c>
      <c r="M1455" s="2">
        <v>492</v>
      </c>
    </row>
    <row r="1456" spans="1:13" s="133" customFormat="1" ht="12.75">
      <c r="A1456" s="129"/>
      <c r="B1456" s="488">
        <f>SUM(B1451:B1455)</f>
        <v>3000</v>
      </c>
      <c r="C1456" s="129"/>
      <c r="D1456" s="129"/>
      <c r="E1456" s="129" t="s">
        <v>65</v>
      </c>
      <c r="F1456" s="131"/>
      <c r="G1456" s="131"/>
      <c r="H1456" s="130">
        <v>0</v>
      </c>
      <c r="I1456" s="132">
        <f t="shared" si="108"/>
        <v>6.097560975609756</v>
      </c>
      <c r="M1456" s="2">
        <v>492</v>
      </c>
    </row>
    <row r="1457" spans="4:13" ht="12.75">
      <c r="D1457" s="19"/>
      <c r="H1457" s="6">
        <f>H1456-B1457</f>
        <v>0</v>
      </c>
      <c r="I1457" s="26">
        <f t="shared" si="108"/>
        <v>0</v>
      </c>
      <c r="M1457" s="2">
        <v>492</v>
      </c>
    </row>
    <row r="1458" spans="4:13" ht="12.75">
      <c r="D1458" s="19"/>
      <c r="H1458" s="6">
        <f>H1457-B1458</f>
        <v>0</v>
      </c>
      <c r="I1458" s="26">
        <f t="shared" si="108"/>
        <v>0</v>
      </c>
      <c r="M1458" s="2">
        <v>492</v>
      </c>
    </row>
    <row r="1459" spans="2:13" ht="12.75">
      <c r="B1459" s="9"/>
      <c r="H1459" s="6">
        <f aca="true" t="shared" si="113" ref="H1459:H1467">H1458-B1459</f>
        <v>0</v>
      </c>
      <c r="I1459" s="26">
        <f aca="true" t="shared" si="114" ref="I1459:I1467">+B1459/M1459</f>
        <v>0</v>
      </c>
      <c r="M1459" s="2">
        <v>492</v>
      </c>
    </row>
    <row r="1460" spans="1:13" s="111" customFormat="1" ht="12.75">
      <c r="A1460" s="37"/>
      <c r="B1460" s="267">
        <v>295000</v>
      </c>
      <c r="C1460" s="37" t="s">
        <v>29</v>
      </c>
      <c r="D1460" s="37" t="s">
        <v>12</v>
      </c>
      <c r="E1460" s="37"/>
      <c r="F1460" s="60" t="s">
        <v>396</v>
      </c>
      <c r="G1460" s="60" t="s">
        <v>76</v>
      </c>
      <c r="H1460" s="6">
        <f t="shared" si="113"/>
        <v>-295000</v>
      </c>
      <c r="I1460" s="26">
        <f t="shared" si="114"/>
        <v>599.5934959349594</v>
      </c>
      <c r="M1460" s="2">
        <v>492</v>
      </c>
    </row>
    <row r="1461" spans="1:13" s="111" customFormat="1" ht="12.75">
      <c r="A1461" s="37"/>
      <c r="B1461" s="267">
        <v>38202.5</v>
      </c>
      <c r="C1461" s="37" t="s">
        <v>29</v>
      </c>
      <c r="D1461" s="37" t="s">
        <v>12</v>
      </c>
      <c r="E1461" s="37" t="s">
        <v>397</v>
      </c>
      <c r="F1461" s="60"/>
      <c r="G1461" s="60" t="s">
        <v>76</v>
      </c>
      <c r="H1461" s="6">
        <f t="shared" si="113"/>
        <v>-333202.5</v>
      </c>
      <c r="I1461" s="26">
        <f t="shared" si="114"/>
        <v>77.64735772357723</v>
      </c>
      <c r="M1461" s="2">
        <v>492</v>
      </c>
    </row>
    <row r="1462" spans="1:13" s="111" customFormat="1" ht="12.75">
      <c r="A1462" s="37"/>
      <c r="B1462" s="267">
        <v>7375</v>
      </c>
      <c r="C1462" s="37" t="s">
        <v>29</v>
      </c>
      <c r="D1462" s="37" t="s">
        <v>12</v>
      </c>
      <c r="E1462" s="37" t="s">
        <v>398</v>
      </c>
      <c r="F1462" s="60"/>
      <c r="G1462" s="60" t="s">
        <v>76</v>
      </c>
      <c r="H1462" s="6">
        <f t="shared" si="113"/>
        <v>-340577.5</v>
      </c>
      <c r="I1462" s="26">
        <f t="shared" si="114"/>
        <v>14.989837398373984</v>
      </c>
      <c r="M1462" s="2">
        <v>492</v>
      </c>
    </row>
    <row r="1463" spans="1:13" s="111" customFormat="1" ht="12.75">
      <c r="A1463" s="37"/>
      <c r="B1463" s="267">
        <v>20000</v>
      </c>
      <c r="C1463" s="37" t="s">
        <v>29</v>
      </c>
      <c r="D1463" s="37" t="s">
        <v>12</v>
      </c>
      <c r="E1463" s="37" t="s">
        <v>220</v>
      </c>
      <c r="F1463" s="60"/>
      <c r="G1463" s="60" t="s">
        <v>76</v>
      </c>
      <c r="H1463" s="6">
        <f t="shared" si="113"/>
        <v>-360577.5</v>
      </c>
      <c r="I1463" s="26">
        <f t="shared" si="114"/>
        <v>40.65040650406504</v>
      </c>
      <c r="M1463" s="2">
        <v>492</v>
      </c>
    </row>
    <row r="1464" spans="1:13" s="111" customFormat="1" ht="12.75">
      <c r="A1464" s="37"/>
      <c r="B1464" s="267">
        <v>100000</v>
      </c>
      <c r="C1464" s="37" t="s">
        <v>29</v>
      </c>
      <c r="D1464" s="37" t="s">
        <v>12</v>
      </c>
      <c r="E1464" s="37" t="s">
        <v>220</v>
      </c>
      <c r="F1464" s="60"/>
      <c r="G1464" s="60" t="s">
        <v>76</v>
      </c>
      <c r="H1464" s="6">
        <f t="shared" si="113"/>
        <v>-460577.5</v>
      </c>
      <c r="I1464" s="26">
        <f t="shared" si="114"/>
        <v>203.2520325203252</v>
      </c>
      <c r="M1464" s="2">
        <v>492</v>
      </c>
    </row>
    <row r="1465" spans="1:13" s="111" customFormat="1" ht="12.75">
      <c r="A1465" s="37"/>
      <c r="B1465" s="267">
        <v>140000</v>
      </c>
      <c r="C1465" s="37" t="s">
        <v>70</v>
      </c>
      <c r="D1465" s="37" t="s">
        <v>12</v>
      </c>
      <c r="E1465" s="37"/>
      <c r="F1465" s="60" t="s">
        <v>396</v>
      </c>
      <c r="G1465" s="60" t="s">
        <v>76</v>
      </c>
      <c r="H1465" s="6">
        <f t="shared" si="113"/>
        <v>-600577.5</v>
      </c>
      <c r="I1465" s="26">
        <f t="shared" si="114"/>
        <v>284.5528455284553</v>
      </c>
      <c r="M1465" s="2">
        <v>492</v>
      </c>
    </row>
    <row r="1466" spans="1:13" s="111" customFormat="1" ht="12.75">
      <c r="A1466" s="37"/>
      <c r="B1466" s="267">
        <v>18130</v>
      </c>
      <c r="C1466" s="37" t="s">
        <v>70</v>
      </c>
      <c r="D1466" s="37" t="s">
        <v>12</v>
      </c>
      <c r="E1466" s="37" t="s">
        <v>397</v>
      </c>
      <c r="F1466" s="60"/>
      <c r="G1466" s="60" t="s">
        <v>76</v>
      </c>
      <c r="H1466" s="6">
        <f t="shared" si="113"/>
        <v>-618707.5</v>
      </c>
      <c r="I1466" s="26">
        <f t="shared" si="114"/>
        <v>36.84959349593496</v>
      </c>
      <c r="M1466" s="2">
        <v>492</v>
      </c>
    </row>
    <row r="1467" spans="1:13" s="111" customFormat="1" ht="12.75">
      <c r="A1467" s="37"/>
      <c r="B1467" s="267">
        <v>3500</v>
      </c>
      <c r="C1467" s="37" t="s">
        <v>70</v>
      </c>
      <c r="D1467" s="37" t="s">
        <v>12</v>
      </c>
      <c r="E1467" s="37" t="s">
        <v>398</v>
      </c>
      <c r="F1467" s="60"/>
      <c r="G1467" s="60" t="s">
        <v>76</v>
      </c>
      <c r="H1467" s="6">
        <f t="shared" si="113"/>
        <v>-622207.5</v>
      </c>
      <c r="I1467" s="26">
        <f t="shared" si="114"/>
        <v>7.1138211382113825</v>
      </c>
      <c r="M1467" s="2">
        <v>492</v>
      </c>
    </row>
    <row r="1468" spans="1:13" s="111" customFormat="1" ht="12.75">
      <c r="A1468" s="37"/>
      <c r="B1468" s="267">
        <v>120000</v>
      </c>
      <c r="C1468" s="37" t="s">
        <v>51</v>
      </c>
      <c r="D1468" s="37" t="s">
        <v>12</v>
      </c>
      <c r="E1468" s="37" t="s">
        <v>220</v>
      </c>
      <c r="F1468" s="60"/>
      <c r="G1468" s="60" t="s">
        <v>76</v>
      </c>
      <c r="H1468" s="6">
        <f>H1467-B1468</f>
        <v>-742207.5</v>
      </c>
      <c r="I1468" s="26">
        <f>+B1468/M1468</f>
        <v>243.90243902439025</v>
      </c>
      <c r="M1468" s="2">
        <v>492</v>
      </c>
    </row>
    <row r="1469" spans="1:13" s="121" customFormat="1" ht="12.75">
      <c r="A1469" s="107"/>
      <c r="B1469" s="471">
        <f>SUM(B1460:B1468)</f>
        <v>742207.5</v>
      </c>
      <c r="C1469" s="107" t="s">
        <v>399</v>
      </c>
      <c r="D1469" s="107"/>
      <c r="E1469" s="107"/>
      <c r="F1469" s="149"/>
      <c r="G1469" s="150"/>
      <c r="H1469" s="90">
        <v>0</v>
      </c>
      <c r="I1469" s="91">
        <f>+B1469/M1469</f>
        <v>1508.5518292682927</v>
      </c>
      <c r="M1469" s="2">
        <v>492</v>
      </c>
    </row>
    <row r="1470" spans="8:13" ht="12.75">
      <c r="H1470" s="6">
        <f>H1469-B1470</f>
        <v>0</v>
      </c>
      <c r="I1470" s="26">
        <f>+B1470/M1470</f>
        <v>0</v>
      </c>
      <c r="M1470" s="2">
        <v>492</v>
      </c>
    </row>
    <row r="1471" spans="8:13" ht="12.75">
      <c r="H1471" s="6">
        <f>H1470-B1471</f>
        <v>0</v>
      </c>
      <c r="I1471" s="26">
        <f>+B1471/M1471</f>
        <v>0</v>
      </c>
      <c r="M1471" s="2">
        <v>492</v>
      </c>
    </row>
    <row r="1472" spans="8:13" ht="12.75">
      <c r="H1472" s="6">
        <f>H1471-B1472</f>
        <v>0</v>
      </c>
      <c r="I1472" s="26">
        <f>+B1472/M1472</f>
        <v>0</v>
      </c>
      <c r="M1472" s="2">
        <v>492</v>
      </c>
    </row>
    <row r="1473" spans="1:13" s="121" customFormat="1" ht="13.5" thickBot="1">
      <c r="A1473" s="75"/>
      <c r="B1473" s="74">
        <f>+B1476+B1518</f>
        <v>596000</v>
      </c>
      <c r="C1473" s="75"/>
      <c r="D1473" s="76" t="s">
        <v>13</v>
      </c>
      <c r="E1473" s="77"/>
      <c r="F1473" s="67"/>
      <c r="G1473" s="78"/>
      <c r="H1473" s="151"/>
      <c r="I1473" s="80">
        <v>924.468085106383</v>
      </c>
      <c r="J1473" s="152"/>
      <c r="K1473" s="152"/>
      <c r="L1473" s="152"/>
      <c r="M1473" s="2">
        <v>492</v>
      </c>
    </row>
    <row r="1474" spans="2:13" ht="12.75">
      <c r="B1474" s="153"/>
      <c r="D1474" s="19"/>
      <c r="H1474" s="6">
        <f>H1473-B1474</f>
        <v>0</v>
      </c>
      <c r="I1474" s="26">
        <f>+B1474/M1474</f>
        <v>0</v>
      </c>
      <c r="M1474" s="2">
        <v>492</v>
      </c>
    </row>
    <row r="1475" spans="2:13" ht="12.75">
      <c r="B1475" s="153"/>
      <c r="D1475" s="19"/>
      <c r="H1475" s="6">
        <f>H1474-B1475</f>
        <v>0</v>
      </c>
      <c r="I1475" s="26">
        <f>+B1475/M1475</f>
        <v>0</v>
      </c>
      <c r="M1475" s="2">
        <v>492</v>
      </c>
    </row>
    <row r="1476" spans="1:13" s="92" customFormat="1" ht="12.75">
      <c r="A1476" s="87"/>
      <c r="B1476" s="493">
        <f>+B1479+B1490+B1502+B1511+B1506+B1494</f>
        <v>226000</v>
      </c>
      <c r="C1476" s="87" t="s">
        <v>130</v>
      </c>
      <c r="D1476" s="87" t="s">
        <v>131</v>
      </c>
      <c r="E1476" s="87" t="s">
        <v>132</v>
      </c>
      <c r="F1476" s="89" t="s">
        <v>133</v>
      </c>
      <c r="G1476" s="89" t="s">
        <v>112</v>
      </c>
      <c r="H1476" s="90"/>
      <c r="I1476" s="118">
        <f>+B1476/M1476</f>
        <v>459.349593495935</v>
      </c>
      <c r="M1476" s="2">
        <v>492</v>
      </c>
    </row>
    <row r="1477" spans="8:13" ht="12.75">
      <c r="H1477" s="6">
        <f>H1476-B1477</f>
        <v>0</v>
      </c>
      <c r="I1477" s="112">
        <f aca="true" t="shared" si="115" ref="I1477:I1553">+B1477/M1477</f>
        <v>0</v>
      </c>
      <c r="M1477" s="2">
        <v>492</v>
      </c>
    </row>
    <row r="1478" spans="2:13" ht="12.75">
      <c r="B1478" s="489">
        <v>5000</v>
      </c>
      <c r="C1478" s="1" t="s">
        <v>28</v>
      </c>
      <c r="D1478" s="1" t="s">
        <v>13</v>
      </c>
      <c r="E1478" s="1" t="s">
        <v>134</v>
      </c>
      <c r="F1478" s="30" t="s">
        <v>400</v>
      </c>
      <c r="G1478" s="30" t="s">
        <v>116</v>
      </c>
      <c r="H1478" s="6">
        <f>H1477-B1478</f>
        <v>-5000</v>
      </c>
      <c r="I1478" s="112">
        <f>+B1478/M1478</f>
        <v>10.16260162601626</v>
      </c>
      <c r="K1478" t="s">
        <v>28</v>
      </c>
      <c r="L1478">
        <v>8</v>
      </c>
      <c r="M1478" s="2">
        <v>492</v>
      </c>
    </row>
    <row r="1479" spans="1:13" s="97" customFormat="1" ht="12.75">
      <c r="A1479" s="18"/>
      <c r="B1479" s="490">
        <f>SUM(B1478:B1478)</f>
        <v>5000</v>
      </c>
      <c r="C1479" s="18" t="s">
        <v>28</v>
      </c>
      <c r="D1479" s="18"/>
      <c r="E1479" s="18"/>
      <c r="F1479" s="24"/>
      <c r="G1479" s="24"/>
      <c r="H1479" s="90">
        <v>0</v>
      </c>
      <c r="I1479" s="118">
        <f t="shared" si="115"/>
        <v>10.16260162601626</v>
      </c>
      <c r="M1479" s="2">
        <v>492</v>
      </c>
    </row>
    <row r="1480" spans="8:13" ht="12.75">
      <c r="H1480" s="6">
        <f>H1479-B1480</f>
        <v>0</v>
      </c>
      <c r="I1480" s="112">
        <f t="shared" si="115"/>
        <v>0</v>
      </c>
      <c r="M1480" s="2">
        <v>492</v>
      </c>
    </row>
    <row r="1481" spans="8:13" ht="12.75">
      <c r="H1481" s="6">
        <f>H1480-B1481</f>
        <v>0</v>
      </c>
      <c r="I1481" s="112">
        <f>+B1481/M1481</f>
        <v>0</v>
      </c>
      <c r="M1481" s="2">
        <v>492</v>
      </c>
    </row>
    <row r="1482" spans="1:13" s="202" customFormat="1" ht="12.75">
      <c r="A1482" s="37"/>
      <c r="B1482" s="491">
        <v>2500</v>
      </c>
      <c r="C1482" s="37" t="s">
        <v>770</v>
      </c>
      <c r="D1482" s="19" t="s">
        <v>13</v>
      </c>
      <c r="E1482" s="37" t="s">
        <v>41</v>
      </c>
      <c r="F1482" s="39" t="s">
        <v>139</v>
      </c>
      <c r="G1482" s="39" t="s">
        <v>1059</v>
      </c>
      <c r="H1482" s="6">
        <f aca="true" t="shared" si="116" ref="H1482:H1489">H1481-B1482</f>
        <v>-2500</v>
      </c>
      <c r="I1482" s="112">
        <f aca="true" t="shared" si="117" ref="I1482:I1489">+B1482/M1482</f>
        <v>5.08130081300813</v>
      </c>
      <c r="J1482" s="111"/>
      <c r="K1482" s="111" t="s">
        <v>134</v>
      </c>
      <c r="L1482" s="111">
        <v>8</v>
      </c>
      <c r="M1482" s="2">
        <v>492</v>
      </c>
    </row>
    <row r="1483" spans="1:13" s="202" customFormat="1" ht="12.75">
      <c r="A1483" s="37"/>
      <c r="B1483" s="491">
        <v>5000</v>
      </c>
      <c r="C1483" s="37" t="s">
        <v>771</v>
      </c>
      <c r="D1483" s="19" t="s">
        <v>13</v>
      </c>
      <c r="E1483" s="37" t="s">
        <v>41</v>
      </c>
      <c r="F1483" s="39" t="s">
        <v>139</v>
      </c>
      <c r="G1483" s="39" t="s">
        <v>1060</v>
      </c>
      <c r="H1483" s="6">
        <f t="shared" si="116"/>
        <v>-7500</v>
      </c>
      <c r="I1483" s="112">
        <f t="shared" si="117"/>
        <v>10.16260162601626</v>
      </c>
      <c r="J1483" s="111"/>
      <c r="K1483" s="111" t="s">
        <v>134</v>
      </c>
      <c r="L1483" s="111">
        <v>8</v>
      </c>
      <c r="M1483" s="2">
        <v>492</v>
      </c>
    </row>
    <row r="1484" spans="1:13" s="202" customFormat="1" ht="12.75">
      <c r="A1484" s="37"/>
      <c r="B1484" s="491">
        <v>5000</v>
      </c>
      <c r="C1484" s="37" t="s">
        <v>771</v>
      </c>
      <c r="D1484" s="19" t="s">
        <v>13</v>
      </c>
      <c r="E1484" s="37" t="s">
        <v>41</v>
      </c>
      <c r="F1484" s="39" t="s">
        <v>139</v>
      </c>
      <c r="G1484" s="39" t="s">
        <v>1060</v>
      </c>
      <c r="H1484" s="6">
        <f t="shared" si="116"/>
        <v>-12500</v>
      </c>
      <c r="I1484" s="112">
        <f t="shared" si="117"/>
        <v>10.16260162601626</v>
      </c>
      <c r="J1484" s="111"/>
      <c r="K1484" s="111" t="s">
        <v>134</v>
      </c>
      <c r="L1484" s="111">
        <v>8</v>
      </c>
      <c r="M1484" s="2">
        <v>492</v>
      </c>
    </row>
    <row r="1485" spans="1:13" s="203" customFormat="1" ht="12.75">
      <c r="A1485" s="37"/>
      <c r="B1485" s="491">
        <v>1500</v>
      </c>
      <c r="C1485" s="37" t="s">
        <v>1061</v>
      </c>
      <c r="D1485" s="19" t="s">
        <v>13</v>
      </c>
      <c r="E1485" s="37" t="s">
        <v>41</v>
      </c>
      <c r="F1485" s="39" t="s">
        <v>139</v>
      </c>
      <c r="G1485" s="34" t="s">
        <v>1060</v>
      </c>
      <c r="H1485" s="6">
        <f t="shared" si="116"/>
        <v>-14000</v>
      </c>
      <c r="I1485" s="112">
        <f t="shared" si="117"/>
        <v>3.048780487804878</v>
      </c>
      <c r="J1485" s="111"/>
      <c r="K1485" s="111" t="s">
        <v>134</v>
      </c>
      <c r="L1485" s="111">
        <v>8</v>
      </c>
      <c r="M1485" s="2">
        <v>492</v>
      </c>
    </row>
    <row r="1486" spans="1:13" s="111" customFormat="1" ht="12.75">
      <c r="A1486" s="19"/>
      <c r="B1486" s="489">
        <v>5000</v>
      </c>
      <c r="C1486" s="81" t="s">
        <v>771</v>
      </c>
      <c r="D1486" s="81" t="s">
        <v>13</v>
      </c>
      <c r="E1486" s="81" t="s">
        <v>41</v>
      </c>
      <c r="F1486" s="99" t="s">
        <v>406</v>
      </c>
      <c r="G1486" s="99" t="s">
        <v>116</v>
      </c>
      <c r="H1486" s="6">
        <f t="shared" si="116"/>
        <v>-19000</v>
      </c>
      <c r="I1486" s="112">
        <f t="shared" si="117"/>
        <v>10.16260162601626</v>
      </c>
      <c r="J1486" s="33"/>
      <c r="K1486" s="111" t="s">
        <v>403</v>
      </c>
      <c r="L1486" s="111">
        <v>8</v>
      </c>
      <c r="M1486" s="2">
        <v>492</v>
      </c>
    </row>
    <row r="1487" spans="1:13" s="46" customFormat="1" ht="12.75">
      <c r="A1487" s="37"/>
      <c r="B1487" s="491">
        <v>5000</v>
      </c>
      <c r="C1487" s="37" t="s">
        <v>771</v>
      </c>
      <c r="D1487" s="19" t="s">
        <v>13</v>
      </c>
      <c r="E1487" s="37" t="s">
        <v>41</v>
      </c>
      <c r="F1487" s="113" t="s">
        <v>139</v>
      </c>
      <c r="G1487" s="30" t="s">
        <v>117</v>
      </c>
      <c r="H1487" s="6">
        <f t="shared" si="116"/>
        <v>-24000</v>
      </c>
      <c r="I1487" s="112">
        <f t="shared" si="117"/>
        <v>10.16260162601626</v>
      </c>
      <c r="J1487" s="111"/>
      <c r="K1487" s="111" t="s">
        <v>134</v>
      </c>
      <c r="L1487" s="111">
        <v>8</v>
      </c>
      <c r="M1487" s="2">
        <v>492</v>
      </c>
    </row>
    <row r="1488" spans="1:13" s="46" customFormat="1" ht="12.75">
      <c r="A1488" s="37"/>
      <c r="B1488" s="491">
        <v>5000</v>
      </c>
      <c r="C1488" s="37" t="s">
        <v>771</v>
      </c>
      <c r="D1488" s="19" t="s">
        <v>13</v>
      </c>
      <c r="E1488" s="37" t="s">
        <v>41</v>
      </c>
      <c r="F1488" s="113" t="s">
        <v>139</v>
      </c>
      <c r="G1488" s="30" t="s">
        <v>117</v>
      </c>
      <c r="H1488" s="6">
        <f t="shared" si="116"/>
        <v>-29000</v>
      </c>
      <c r="I1488" s="112">
        <f t="shared" si="117"/>
        <v>10.16260162601626</v>
      </c>
      <c r="J1488" s="111"/>
      <c r="K1488" s="111" t="s">
        <v>134</v>
      </c>
      <c r="L1488" s="111">
        <v>8</v>
      </c>
      <c r="M1488" s="2">
        <v>492</v>
      </c>
    </row>
    <row r="1489" spans="1:13" s="46" customFormat="1" ht="12.75">
      <c r="A1489" s="37"/>
      <c r="B1489" s="491">
        <v>5000</v>
      </c>
      <c r="C1489" s="37" t="s">
        <v>771</v>
      </c>
      <c r="D1489" s="19" t="s">
        <v>13</v>
      </c>
      <c r="E1489" s="37" t="s">
        <v>41</v>
      </c>
      <c r="F1489" s="113" t="s">
        <v>139</v>
      </c>
      <c r="G1489" s="30" t="s">
        <v>117</v>
      </c>
      <c r="H1489" s="6">
        <f t="shared" si="116"/>
        <v>-34000</v>
      </c>
      <c r="I1489" s="112">
        <f t="shared" si="117"/>
        <v>10.16260162601626</v>
      </c>
      <c r="J1489" s="111"/>
      <c r="K1489" s="111" t="s">
        <v>134</v>
      </c>
      <c r="L1489" s="111">
        <v>8</v>
      </c>
      <c r="M1489" s="2">
        <v>492</v>
      </c>
    </row>
    <row r="1490" spans="1:13" s="155" customFormat="1" ht="12.75">
      <c r="A1490" s="107"/>
      <c r="B1490" s="490">
        <f>SUM(B1482:B1489)</f>
        <v>34000</v>
      </c>
      <c r="C1490" s="107"/>
      <c r="D1490" s="18"/>
      <c r="E1490" s="107" t="s">
        <v>41</v>
      </c>
      <c r="F1490" s="131"/>
      <c r="G1490" s="24"/>
      <c r="H1490" s="90">
        <v>0</v>
      </c>
      <c r="I1490" s="118">
        <f aca="true" t="shared" si="118" ref="I1490:I1495">+B1490/M1490</f>
        <v>69.10569105691057</v>
      </c>
      <c r="J1490" s="121"/>
      <c r="K1490" s="121"/>
      <c r="L1490" s="121"/>
      <c r="M1490" s="2">
        <v>492</v>
      </c>
    </row>
    <row r="1491" spans="8:13" ht="12.75">
      <c r="H1491" s="6">
        <f>H1490-B1491</f>
        <v>0</v>
      </c>
      <c r="I1491" s="112">
        <f t="shared" si="118"/>
        <v>0</v>
      </c>
      <c r="M1491" s="2">
        <v>492</v>
      </c>
    </row>
    <row r="1492" spans="8:13" ht="12.75">
      <c r="H1492" s="6">
        <f>H1491-B1492</f>
        <v>0</v>
      </c>
      <c r="I1492" s="112">
        <f t="shared" si="118"/>
        <v>0</v>
      </c>
      <c r="M1492" s="2">
        <v>492</v>
      </c>
    </row>
    <row r="1493" spans="1:13" s="21" customFormat="1" ht="12.75">
      <c r="A1493" s="37"/>
      <c r="B1493" s="491">
        <v>7000</v>
      </c>
      <c r="C1493" s="37" t="s">
        <v>1062</v>
      </c>
      <c r="D1493" s="19" t="s">
        <v>13</v>
      </c>
      <c r="E1493" s="37" t="s">
        <v>190</v>
      </c>
      <c r="F1493" s="39" t="s">
        <v>1063</v>
      </c>
      <c r="G1493" s="39" t="s">
        <v>1059</v>
      </c>
      <c r="H1493" s="6">
        <f>H1492-B1493</f>
        <v>-7000</v>
      </c>
      <c r="I1493" s="112">
        <f t="shared" si="118"/>
        <v>14.227642276422765</v>
      </c>
      <c r="J1493" s="111"/>
      <c r="K1493" s="111" t="s">
        <v>134</v>
      </c>
      <c r="L1493" s="111"/>
      <c r="M1493" s="2">
        <v>492</v>
      </c>
    </row>
    <row r="1494" spans="1:13" s="97" customFormat="1" ht="12.75">
      <c r="A1494" s="107"/>
      <c r="B1494" s="490">
        <f>SUM(B1493)</f>
        <v>7000</v>
      </c>
      <c r="C1494" s="107" t="s">
        <v>1062</v>
      </c>
      <c r="D1494" s="18"/>
      <c r="E1494" s="107" t="s">
        <v>190</v>
      </c>
      <c r="F1494" s="131"/>
      <c r="G1494" s="131"/>
      <c r="H1494" s="90">
        <v>0</v>
      </c>
      <c r="I1494" s="118">
        <f t="shared" si="118"/>
        <v>14.227642276422765</v>
      </c>
      <c r="J1494" s="121"/>
      <c r="K1494" s="121"/>
      <c r="L1494" s="121"/>
      <c r="M1494" s="2">
        <v>492</v>
      </c>
    </row>
    <row r="1495" spans="1:13" s="21" customFormat="1" ht="12.75">
      <c r="A1495" s="37"/>
      <c r="B1495" s="36"/>
      <c r="C1495" s="37"/>
      <c r="D1495" s="19"/>
      <c r="E1495" s="37"/>
      <c r="F1495" s="39"/>
      <c r="G1495" s="39"/>
      <c r="H1495" s="6">
        <f>H1494-B1495</f>
        <v>0</v>
      </c>
      <c r="I1495" s="112">
        <f t="shared" si="118"/>
        <v>0</v>
      </c>
      <c r="J1495" s="111"/>
      <c r="K1495" s="111"/>
      <c r="L1495" s="111"/>
      <c r="M1495" s="2">
        <v>492</v>
      </c>
    </row>
    <row r="1496" spans="1:13" s="21" customFormat="1" ht="12.75">
      <c r="A1496" s="37"/>
      <c r="B1496" s="36"/>
      <c r="C1496" s="37"/>
      <c r="D1496" s="19"/>
      <c r="E1496" s="37"/>
      <c r="F1496" s="39"/>
      <c r="G1496" s="39"/>
      <c r="H1496" s="6">
        <f aca="true" t="shared" si="119" ref="H1496:H1501">H1495-B1496</f>
        <v>0</v>
      </c>
      <c r="I1496" s="112">
        <f aca="true" t="shared" si="120" ref="I1496:I1501">+B1496/M1496</f>
        <v>0</v>
      </c>
      <c r="J1496" s="111"/>
      <c r="K1496" s="111"/>
      <c r="L1496" s="111"/>
      <c r="M1496" s="2">
        <v>492</v>
      </c>
    </row>
    <row r="1497" spans="1:13" s="21" customFormat="1" ht="12.75">
      <c r="A1497" s="19"/>
      <c r="B1497" s="345">
        <v>30000</v>
      </c>
      <c r="C1497" s="37" t="s">
        <v>407</v>
      </c>
      <c r="D1497" s="81" t="s">
        <v>13</v>
      </c>
      <c r="E1497" s="81" t="s">
        <v>220</v>
      </c>
      <c r="F1497" s="99" t="s">
        <v>1079</v>
      </c>
      <c r="G1497" s="99" t="s">
        <v>116</v>
      </c>
      <c r="H1497" s="6">
        <f t="shared" si="119"/>
        <v>-30000</v>
      </c>
      <c r="I1497" s="112">
        <f t="shared" si="120"/>
        <v>60.97560975609756</v>
      </c>
      <c r="J1497" s="33"/>
      <c r="K1497" s="111" t="s">
        <v>403</v>
      </c>
      <c r="L1497" s="21">
        <v>8</v>
      </c>
      <c r="M1497" s="2">
        <v>492</v>
      </c>
    </row>
    <row r="1498" spans="1:13" s="21" customFormat="1" ht="12.75">
      <c r="A1498" s="19"/>
      <c r="B1498" s="345">
        <v>30000</v>
      </c>
      <c r="C1498" s="37" t="s">
        <v>407</v>
      </c>
      <c r="D1498" s="81" t="s">
        <v>13</v>
      </c>
      <c r="E1498" s="81" t="s">
        <v>220</v>
      </c>
      <c r="F1498" s="99" t="s">
        <v>1080</v>
      </c>
      <c r="G1498" s="99" t="s">
        <v>116</v>
      </c>
      <c r="H1498" s="6">
        <f t="shared" si="119"/>
        <v>-60000</v>
      </c>
      <c r="I1498" s="112">
        <f t="shared" si="120"/>
        <v>60.97560975609756</v>
      </c>
      <c r="J1498" s="33"/>
      <c r="K1498" s="111" t="s">
        <v>403</v>
      </c>
      <c r="L1498" s="21">
        <v>8</v>
      </c>
      <c r="M1498" s="2">
        <v>492</v>
      </c>
    </row>
    <row r="1499" spans="1:13" s="21" customFormat="1" ht="12.75">
      <c r="A1499" s="19"/>
      <c r="B1499" s="345">
        <v>30000</v>
      </c>
      <c r="C1499" s="37" t="s">
        <v>407</v>
      </c>
      <c r="D1499" s="81" t="s">
        <v>13</v>
      </c>
      <c r="E1499" s="81" t="s">
        <v>220</v>
      </c>
      <c r="F1499" s="99" t="s">
        <v>1081</v>
      </c>
      <c r="G1499" s="99" t="s">
        <v>116</v>
      </c>
      <c r="H1499" s="6">
        <f t="shared" si="119"/>
        <v>-90000</v>
      </c>
      <c r="I1499" s="112">
        <f t="shared" si="120"/>
        <v>60.97560975609756</v>
      </c>
      <c r="J1499" s="33"/>
      <c r="K1499" s="111" t="s">
        <v>403</v>
      </c>
      <c r="L1499" s="21">
        <v>8</v>
      </c>
      <c r="M1499" s="2">
        <v>492</v>
      </c>
    </row>
    <row r="1500" spans="1:13" s="21" customFormat="1" ht="12.75">
      <c r="A1500" s="19"/>
      <c r="B1500" s="345">
        <v>30000</v>
      </c>
      <c r="C1500" s="37" t="s">
        <v>407</v>
      </c>
      <c r="D1500" s="81" t="s">
        <v>13</v>
      </c>
      <c r="E1500" s="81" t="s">
        <v>220</v>
      </c>
      <c r="F1500" s="99" t="s">
        <v>1082</v>
      </c>
      <c r="G1500" s="99" t="s">
        <v>116</v>
      </c>
      <c r="H1500" s="6">
        <f t="shared" si="119"/>
        <v>-120000</v>
      </c>
      <c r="I1500" s="112">
        <f t="shared" si="120"/>
        <v>60.97560975609756</v>
      </c>
      <c r="J1500" s="33"/>
      <c r="K1500" s="111" t="s">
        <v>403</v>
      </c>
      <c r="L1500" s="21">
        <v>8</v>
      </c>
      <c r="M1500" s="2">
        <v>492</v>
      </c>
    </row>
    <row r="1501" spans="1:13" s="21" customFormat="1" ht="12.75">
      <c r="A1501" s="19"/>
      <c r="B1501" s="345">
        <v>30000</v>
      </c>
      <c r="C1501" s="37" t="s">
        <v>408</v>
      </c>
      <c r="D1501" s="81" t="s">
        <v>13</v>
      </c>
      <c r="E1501" s="81" t="s">
        <v>220</v>
      </c>
      <c r="F1501" s="99" t="s">
        <v>1083</v>
      </c>
      <c r="G1501" s="99" t="s">
        <v>118</v>
      </c>
      <c r="H1501" s="6">
        <f t="shared" si="119"/>
        <v>-150000</v>
      </c>
      <c r="I1501" s="112">
        <f t="shared" si="120"/>
        <v>60.97560975609756</v>
      </c>
      <c r="J1501" s="33"/>
      <c r="K1501" s="111" t="s">
        <v>403</v>
      </c>
      <c r="L1501" s="21">
        <v>8</v>
      </c>
      <c r="M1501" s="2">
        <v>492</v>
      </c>
    </row>
    <row r="1502" spans="1:13" s="160" customFormat="1" ht="12.75">
      <c r="A1502" s="105"/>
      <c r="B1502" s="492">
        <f>SUM(B1497:B1501)</f>
        <v>150000</v>
      </c>
      <c r="C1502" s="156"/>
      <c r="D1502" s="156"/>
      <c r="E1502" s="156" t="s">
        <v>220</v>
      </c>
      <c r="F1502" s="157"/>
      <c r="G1502" s="158"/>
      <c r="H1502" s="101">
        <v>0</v>
      </c>
      <c r="I1502" s="159">
        <f t="shared" si="115"/>
        <v>304.8780487804878</v>
      </c>
      <c r="M1502" s="2">
        <v>492</v>
      </c>
    </row>
    <row r="1503" spans="8:13" ht="12.75">
      <c r="H1503" s="6">
        <f>H1502-B1503</f>
        <v>0</v>
      </c>
      <c r="I1503" s="112">
        <f t="shared" si="115"/>
        <v>0</v>
      </c>
      <c r="M1503" s="2">
        <v>492</v>
      </c>
    </row>
    <row r="1504" spans="8:13" ht="12.75">
      <c r="H1504" s="6">
        <f>H1503-B1504</f>
        <v>0</v>
      </c>
      <c r="I1504" s="112">
        <f t="shared" si="115"/>
        <v>0</v>
      </c>
      <c r="M1504" s="2">
        <v>492</v>
      </c>
    </row>
    <row r="1505" spans="1:13" s="21" customFormat="1" ht="12.75">
      <c r="A1505" s="37"/>
      <c r="B1505" s="236">
        <v>20000</v>
      </c>
      <c r="C1505" s="37" t="s">
        <v>1097</v>
      </c>
      <c r="D1505" s="37" t="s">
        <v>14</v>
      </c>
      <c r="E1505" s="37" t="s">
        <v>1049</v>
      </c>
      <c r="F1505" s="35" t="s">
        <v>1084</v>
      </c>
      <c r="G1505" s="35" t="s">
        <v>117</v>
      </c>
      <c r="H1505" s="6">
        <f aca="true" t="shared" si="121" ref="H1505:H1510">H1504-B1505</f>
        <v>-20000</v>
      </c>
      <c r="I1505" s="112">
        <f aca="true" t="shared" si="122" ref="I1505:I1510">+B1505/M1505</f>
        <v>40.65040650406504</v>
      </c>
      <c r="J1505" s="111"/>
      <c r="K1505" s="21" t="s">
        <v>524</v>
      </c>
      <c r="L1505" s="111">
        <v>8</v>
      </c>
      <c r="M1505" s="2">
        <v>492</v>
      </c>
    </row>
    <row r="1506" spans="1:13" s="97" customFormat="1" ht="12.75">
      <c r="A1506" s="107"/>
      <c r="B1506" s="488">
        <f>SUM(B1505)</f>
        <v>20000</v>
      </c>
      <c r="C1506" s="107" t="s">
        <v>1097</v>
      </c>
      <c r="D1506" s="107"/>
      <c r="E1506" s="107"/>
      <c r="F1506" s="116"/>
      <c r="G1506" s="116"/>
      <c r="H1506" s="90">
        <v>0</v>
      </c>
      <c r="I1506" s="118">
        <f t="shared" si="122"/>
        <v>40.65040650406504</v>
      </c>
      <c r="J1506" s="121"/>
      <c r="L1506" s="121"/>
      <c r="M1506" s="2">
        <v>492</v>
      </c>
    </row>
    <row r="1507" spans="1:13" s="21" customFormat="1" ht="12.75">
      <c r="A1507" s="37"/>
      <c r="B1507" s="36"/>
      <c r="C1507" s="37"/>
      <c r="D1507" s="37"/>
      <c r="E1507" s="37"/>
      <c r="F1507" s="35"/>
      <c r="G1507" s="35"/>
      <c r="H1507" s="6">
        <f t="shared" si="121"/>
        <v>0</v>
      </c>
      <c r="I1507" s="112">
        <f t="shared" si="122"/>
        <v>0</v>
      </c>
      <c r="J1507" s="111"/>
      <c r="L1507" s="111"/>
      <c r="M1507" s="2">
        <v>492</v>
      </c>
    </row>
    <row r="1508" spans="1:13" s="21" customFormat="1" ht="12.75">
      <c r="A1508" s="37"/>
      <c r="B1508" s="36"/>
      <c r="C1508" s="37"/>
      <c r="D1508" s="37"/>
      <c r="E1508" s="37"/>
      <c r="F1508" s="35"/>
      <c r="G1508" s="35"/>
      <c r="H1508" s="6">
        <f t="shared" si="121"/>
        <v>0</v>
      </c>
      <c r="I1508" s="112">
        <f t="shared" si="122"/>
        <v>0</v>
      </c>
      <c r="J1508" s="111"/>
      <c r="L1508" s="111"/>
      <c r="M1508" s="2">
        <v>492</v>
      </c>
    </row>
    <row r="1509" spans="2:13" ht="12.75">
      <c r="B1509" s="9">
        <v>5000</v>
      </c>
      <c r="C1509" s="1" t="s">
        <v>195</v>
      </c>
      <c r="D1509" s="81" t="s">
        <v>13</v>
      </c>
      <c r="E1509" s="1" t="s">
        <v>196</v>
      </c>
      <c r="F1509" s="30" t="s">
        <v>1085</v>
      </c>
      <c r="G1509" s="30" t="s">
        <v>118</v>
      </c>
      <c r="H1509" s="6">
        <f t="shared" si="121"/>
        <v>-5000</v>
      </c>
      <c r="I1509" s="112">
        <f t="shared" si="122"/>
        <v>10.16260162601626</v>
      </c>
      <c r="K1509" s="85" t="s">
        <v>404</v>
      </c>
      <c r="L1509">
        <v>8</v>
      </c>
      <c r="M1509" s="2">
        <v>492</v>
      </c>
    </row>
    <row r="1510" spans="2:13" ht="12.75">
      <c r="B1510" s="9">
        <v>5000</v>
      </c>
      <c r="C1510" s="1" t="s">
        <v>195</v>
      </c>
      <c r="D1510" s="81" t="s">
        <v>13</v>
      </c>
      <c r="E1510" s="1" t="s">
        <v>196</v>
      </c>
      <c r="F1510" s="30" t="s">
        <v>1086</v>
      </c>
      <c r="G1510" s="30" t="s">
        <v>118</v>
      </c>
      <c r="H1510" s="6">
        <f t="shared" si="121"/>
        <v>-10000</v>
      </c>
      <c r="I1510" s="112">
        <f t="shared" si="122"/>
        <v>10.16260162601626</v>
      </c>
      <c r="K1510" s="85" t="s">
        <v>404</v>
      </c>
      <c r="L1510">
        <v>8</v>
      </c>
      <c r="M1510" s="2">
        <v>492</v>
      </c>
    </row>
    <row r="1511" spans="1:13" s="160" customFormat="1" ht="12.75">
      <c r="A1511" s="100"/>
      <c r="B1511" s="480">
        <f>SUM(B1509:B1510)</f>
        <v>10000</v>
      </c>
      <c r="C1511" s="105"/>
      <c r="D1511" s="100"/>
      <c r="E1511" s="103" t="s">
        <v>196</v>
      </c>
      <c r="F1511" s="102"/>
      <c r="G1511" s="158"/>
      <c r="H1511" s="101">
        <v>0</v>
      </c>
      <c r="I1511" s="159">
        <f t="shared" si="115"/>
        <v>20.32520325203252</v>
      </c>
      <c r="J1511" s="104"/>
      <c r="L1511" s="104"/>
      <c r="M1511" s="2">
        <v>492</v>
      </c>
    </row>
    <row r="1512" spans="8:13" ht="12.75">
      <c r="H1512" s="6">
        <f aca="true" t="shared" si="123" ref="H1512:H1517">H1511-B1512</f>
        <v>0</v>
      </c>
      <c r="I1512" s="112">
        <f t="shared" si="115"/>
        <v>0</v>
      </c>
      <c r="M1512" s="2">
        <v>492</v>
      </c>
    </row>
    <row r="1513" spans="8:13" ht="12.75">
      <c r="H1513" s="6">
        <f t="shared" si="123"/>
        <v>0</v>
      </c>
      <c r="I1513" s="112">
        <f t="shared" si="115"/>
        <v>0</v>
      </c>
      <c r="M1513" s="2">
        <v>492</v>
      </c>
    </row>
    <row r="1514" spans="8:13" ht="12.75">
      <c r="H1514" s="6">
        <f t="shared" si="123"/>
        <v>0</v>
      </c>
      <c r="I1514" s="112">
        <f t="shared" si="115"/>
        <v>0</v>
      </c>
      <c r="M1514" s="2">
        <v>492</v>
      </c>
    </row>
    <row r="1515" spans="1:13" s="85" customFormat="1" ht="12.75">
      <c r="A1515" s="37"/>
      <c r="B1515" s="267">
        <v>90000</v>
      </c>
      <c r="C1515" s="37" t="s">
        <v>77</v>
      </c>
      <c r="D1515" s="19" t="s">
        <v>13</v>
      </c>
      <c r="E1515" s="37"/>
      <c r="F1515" s="60" t="s">
        <v>220</v>
      </c>
      <c r="G1515" s="60" t="s">
        <v>76</v>
      </c>
      <c r="H1515" s="6">
        <f t="shared" si="123"/>
        <v>-90000</v>
      </c>
      <c r="I1515" s="112">
        <f>+B1515/M1515</f>
        <v>182.9268292682927</v>
      </c>
      <c r="J1515" s="111"/>
      <c r="K1515" s="111"/>
      <c r="L1515" s="111"/>
      <c r="M1515" s="2">
        <v>492</v>
      </c>
    </row>
    <row r="1516" spans="1:13" s="85" customFormat="1" ht="12.75">
      <c r="A1516" s="37"/>
      <c r="B1516" s="267">
        <v>180000</v>
      </c>
      <c r="C1516" s="37" t="s">
        <v>134</v>
      </c>
      <c r="D1516" s="19" t="s">
        <v>13</v>
      </c>
      <c r="E1516" s="37"/>
      <c r="F1516" s="60" t="s">
        <v>220</v>
      </c>
      <c r="G1516" s="60" t="s">
        <v>76</v>
      </c>
      <c r="H1516" s="6">
        <f t="shared" si="123"/>
        <v>-270000</v>
      </c>
      <c r="I1516" s="112">
        <f>+B1516/M1516</f>
        <v>365.8536585365854</v>
      </c>
      <c r="J1516" s="111"/>
      <c r="K1516" s="111"/>
      <c r="L1516" s="111"/>
      <c r="M1516" s="2">
        <v>492</v>
      </c>
    </row>
    <row r="1517" spans="1:13" s="85" customFormat="1" ht="12.75">
      <c r="A1517" s="37"/>
      <c r="B1517" s="267">
        <v>100000</v>
      </c>
      <c r="C1517" s="37" t="s">
        <v>134</v>
      </c>
      <c r="D1517" s="19" t="s">
        <v>13</v>
      </c>
      <c r="E1517" s="37"/>
      <c r="F1517" s="60" t="s">
        <v>220</v>
      </c>
      <c r="G1517" s="60" t="s">
        <v>76</v>
      </c>
      <c r="H1517" s="6">
        <f t="shared" si="123"/>
        <v>-370000</v>
      </c>
      <c r="I1517" s="112">
        <f>+B1517/M1517</f>
        <v>203.2520325203252</v>
      </c>
      <c r="J1517" s="111"/>
      <c r="K1517" s="111"/>
      <c r="L1517" s="111"/>
      <c r="M1517" s="2">
        <v>492</v>
      </c>
    </row>
    <row r="1518" spans="1:13" s="121" customFormat="1" ht="12.75">
      <c r="A1518" s="107"/>
      <c r="B1518" s="471">
        <f>SUM(B1515:B1517)</f>
        <v>370000</v>
      </c>
      <c r="C1518" s="107" t="s">
        <v>399</v>
      </c>
      <c r="D1518" s="107"/>
      <c r="E1518" s="107"/>
      <c r="F1518" s="149"/>
      <c r="G1518" s="150"/>
      <c r="H1518" s="117">
        <v>0</v>
      </c>
      <c r="I1518" s="161">
        <f t="shared" si="115"/>
        <v>752.0325203252032</v>
      </c>
      <c r="M1518" s="2">
        <v>492</v>
      </c>
    </row>
    <row r="1519" spans="8:13" ht="12.75">
      <c r="H1519" s="6">
        <f>H1518-B1519</f>
        <v>0</v>
      </c>
      <c r="I1519" s="112">
        <f t="shared" si="115"/>
        <v>0</v>
      </c>
      <c r="M1519" s="2">
        <v>492</v>
      </c>
    </row>
    <row r="1520" spans="8:13" ht="12.75">
      <c r="H1520" s="6">
        <f>H1519-B1520</f>
        <v>0</v>
      </c>
      <c r="I1520" s="112">
        <f t="shared" si="115"/>
        <v>0</v>
      </c>
      <c r="M1520" s="2">
        <v>492</v>
      </c>
    </row>
    <row r="1521" spans="8:13" ht="12.75">
      <c r="H1521" s="6">
        <f>H1520-B1521</f>
        <v>0</v>
      </c>
      <c r="I1521" s="112">
        <f t="shared" si="115"/>
        <v>0</v>
      </c>
      <c r="M1521" s="2">
        <v>492</v>
      </c>
    </row>
    <row r="1522" spans="2:13" ht="12.75">
      <c r="B1522" s="33"/>
      <c r="D1522" s="19"/>
      <c r="G1522" s="35"/>
      <c r="H1522" s="6">
        <f>H1521-B1522</f>
        <v>0</v>
      </c>
      <c r="I1522" s="26">
        <f t="shared" si="115"/>
        <v>0</v>
      </c>
      <c r="M1522" s="2">
        <v>492</v>
      </c>
    </row>
    <row r="1523" spans="1:13" s="85" customFormat="1" ht="13.5" thickBot="1">
      <c r="A1523" s="77"/>
      <c r="B1523" s="74">
        <f>+B1613+B1666+B1785+B1811+B1867+B1883+B1887+B1992+B1965+B1969+B1973</f>
        <v>2429922.5</v>
      </c>
      <c r="C1523" s="77"/>
      <c r="D1523" s="76" t="s">
        <v>14</v>
      </c>
      <c r="E1523" s="162"/>
      <c r="F1523" s="162"/>
      <c r="G1523" s="78"/>
      <c r="H1523" s="163"/>
      <c r="I1523" s="164">
        <f t="shared" si="115"/>
        <v>4938.866869918699</v>
      </c>
      <c r="J1523" s="152"/>
      <c r="K1523" s="152"/>
      <c r="L1523" s="152"/>
      <c r="M1523" s="2">
        <v>492</v>
      </c>
    </row>
    <row r="1524" spans="2:13" ht="12.75">
      <c r="B1524" s="165"/>
      <c r="C1524" s="37"/>
      <c r="D1524" s="19"/>
      <c r="E1524" s="38"/>
      <c r="G1524" s="39"/>
      <c r="H1524" s="6">
        <f>H1523-B1524</f>
        <v>0</v>
      </c>
      <c r="I1524" s="26">
        <f t="shared" si="115"/>
        <v>0</v>
      </c>
      <c r="M1524" s="2">
        <v>492</v>
      </c>
    </row>
    <row r="1525" spans="2:13" ht="12.75">
      <c r="B1525" s="33"/>
      <c r="C1525" s="37"/>
      <c r="D1525" s="19"/>
      <c r="E1525" s="19"/>
      <c r="G1525" s="34"/>
      <c r="H1525" s="6">
        <f>H1524-B1525</f>
        <v>0</v>
      </c>
      <c r="I1525" s="26">
        <f t="shared" si="115"/>
        <v>0</v>
      </c>
      <c r="M1525" s="2">
        <v>492</v>
      </c>
    </row>
    <row r="1526" spans="1:13" s="21" customFormat="1" ht="12.75">
      <c r="A1526" s="1"/>
      <c r="B1526" s="342">
        <v>5000</v>
      </c>
      <c r="C1526" s="1" t="s">
        <v>28</v>
      </c>
      <c r="D1526" s="19" t="s">
        <v>14</v>
      </c>
      <c r="E1526" s="38" t="s">
        <v>401</v>
      </c>
      <c r="F1526" s="30" t="s">
        <v>409</v>
      </c>
      <c r="G1526" s="35" t="s">
        <v>31</v>
      </c>
      <c r="H1526" s="6">
        <f aca="true" t="shared" si="124" ref="H1526:H1589">H1525-B1526</f>
        <v>-5000</v>
      </c>
      <c r="I1526" s="26">
        <f t="shared" si="115"/>
        <v>10.16260162601626</v>
      </c>
      <c r="J1526"/>
      <c r="K1526" t="s">
        <v>28</v>
      </c>
      <c r="L1526"/>
      <c r="M1526" s="2">
        <v>492</v>
      </c>
    </row>
    <row r="1527" spans="2:13" ht="12.75">
      <c r="B1527" s="345">
        <v>5000</v>
      </c>
      <c r="C1527" s="1" t="s">
        <v>28</v>
      </c>
      <c r="D1527" s="19" t="s">
        <v>14</v>
      </c>
      <c r="E1527" s="1" t="s">
        <v>401</v>
      </c>
      <c r="F1527" s="30" t="s">
        <v>410</v>
      </c>
      <c r="G1527" s="30" t="s">
        <v>33</v>
      </c>
      <c r="H1527" s="6">
        <f t="shared" si="124"/>
        <v>-10000</v>
      </c>
      <c r="I1527" s="26">
        <f t="shared" si="115"/>
        <v>10.16260162601626</v>
      </c>
      <c r="K1527" t="s">
        <v>28</v>
      </c>
      <c r="M1527" s="2">
        <v>492</v>
      </c>
    </row>
    <row r="1528" spans="2:13" ht="12.75">
      <c r="B1528" s="345">
        <v>5000</v>
      </c>
      <c r="C1528" s="1" t="s">
        <v>28</v>
      </c>
      <c r="D1528" s="19" t="s">
        <v>14</v>
      </c>
      <c r="E1528" s="1" t="s">
        <v>401</v>
      </c>
      <c r="F1528" s="30" t="s">
        <v>411</v>
      </c>
      <c r="G1528" s="30" t="s">
        <v>55</v>
      </c>
      <c r="H1528" s="6">
        <f t="shared" si="124"/>
        <v>-15000</v>
      </c>
      <c r="I1528" s="26">
        <f t="shared" si="115"/>
        <v>10.16260162601626</v>
      </c>
      <c r="K1528" t="s">
        <v>28</v>
      </c>
      <c r="M1528" s="2">
        <v>492</v>
      </c>
    </row>
    <row r="1529" spans="2:13" ht="12.75">
      <c r="B1529" s="345">
        <v>5000</v>
      </c>
      <c r="C1529" s="1" t="s">
        <v>28</v>
      </c>
      <c r="D1529" s="19" t="s">
        <v>14</v>
      </c>
      <c r="E1529" s="1" t="s">
        <v>401</v>
      </c>
      <c r="F1529" s="30" t="s">
        <v>412</v>
      </c>
      <c r="G1529" s="30" t="s">
        <v>74</v>
      </c>
      <c r="H1529" s="6">
        <f t="shared" si="124"/>
        <v>-20000</v>
      </c>
      <c r="I1529" s="26">
        <f t="shared" si="115"/>
        <v>10.16260162601626</v>
      </c>
      <c r="K1529" t="s">
        <v>28</v>
      </c>
      <c r="M1529" s="2">
        <v>492</v>
      </c>
    </row>
    <row r="1530" spans="2:14" ht="12.75">
      <c r="B1530" s="345">
        <v>5000</v>
      </c>
      <c r="C1530" s="1" t="s">
        <v>28</v>
      </c>
      <c r="D1530" s="19" t="s">
        <v>14</v>
      </c>
      <c r="E1530" s="1" t="s">
        <v>401</v>
      </c>
      <c r="F1530" s="30" t="s">
        <v>413</v>
      </c>
      <c r="G1530" s="30" t="s">
        <v>76</v>
      </c>
      <c r="H1530" s="6">
        <f t="shared" si="124"/>
        <v>-25000</v>
      </c>
      <c r="I1530" s="26">
        <f t="shared" si="115"/>
        <v>10.16260162601626</v>
      </c>
      <c r="K1530" t="s">
        <v>28</v>
      </c>
      <c r="M1530" s="2">
        <v>492</v>
      </c>
      <c r="N1530" s="42"/>
    </row>
    <row r="1531" spans="2:13" ht="12.75">
      <c r="B1531" s="345">
        <v>5000</v>
      </c>
      <c r="C1531" s="1" t="s">
        <v>28</v>
      </c>
      <c r="D1531" s="1" t="s">
        <v>14</v>
      </c>
      <c r="E1531" s="1" t="s">
        <v>401</v>
      </c>
      <c r="F1531" s="30" t="s">
        <v>414</v>
      </c>
      <c r="G1531" s="30" t="s">
        <v>80</v>
      </c>
      <c r="H1531" s="6">
        <f t="shared" si="124"/>
        <v>-30000</v>
      </c>
      <c r="I1531" s="26">
        <f t="shared" si="115"/>
        <v>10.16260162601626</v>
      </c>
      <c r="K1531" t="s">
        <v>28</v>
      </c>
      <c r="M1531" s="2">
        <v>492</v>
      </c>
    </row>
    <row r="1532" spans="2:13" ht="12.75">
      <c r="B1532" s="345">
        <v>5000</v>
      </c>
      <c r="C1532" s="1" t="s">
        <v>28</v>
      </c>
      <c r="D1532" s="1" t="s">
        <v>14</v>
      </c>
      <c r="E1532" s="1" t="s">
        <v>401</v>
      </c>
      <c r="F1532" s="30" t="s">
        <v>415</v>
      </c>
      <c r="G1532" s="30" t="s">
        <v>82</v>
      </c>
      <c r="H1532" s="6">
        <f t="shared" si="124"/>
        <v>-35000</v>
      </c>
      <c r="I1532" s="26">
        <f t="shared" si="115"/>
        <v>10.16260162601626</v>
      </c>
      <c r="K1532" t="s">
        <v>28</v>
      </c>
      <c r="M1532" s="2">
        <v>492</v>
      </c>
    </row>
    <row r="1533" spans="2:13" ht="12.75">
      <c r="B1533" s="345">
        <v>3000</v>
      </c>
      <c r="C1533" s="1" t="s">
        <v>28</v>
      </c>
      <c r="D1533" s="1" t="s">
        <v>14</v>
      </c>
      <c r="E1533" s="1" t="s">
        <v>401</v>
      </c>
      <c r="F1533" s="30" t="s">
        <v>416</v>
      </c>
      <c r="G1533" s="30" t="s">
        <v>343</v>
      </c>
      <c r="H1533" s="6">
        <f t="shared" si="124"/>
        <v>-38000</v>
      </c>
      <c r="I1533" s="26">
        <f t="shared" si="115"/>
        <v>6.097560975609756</v>
      </c>
      <c r="K1533" t="s">
        <v>28</v>
      </c>
      <c r="M1533" s="2">
        <v>492</v>
      </c>
    </row>
    <row r="1534" spans="2:13" ht="12.75">
      <c r="B1534" s="345">
        <v>3000</v>
      </c>
      <c r="C1534" s="1" t="s">
        <v>28</v>
      </c>
      <c r="D1534" s="1" t="s">
        <v>14</v>
      </c>
      <c r="E1534" s="1" t="s">
        <v>401</v>
      </c>
      <c r="F1534" s="30" t="s">
        <v>417</v>
      </c>
      <c r="G1534" s="30" t="s">
        <v>344</v>
      </c>
      <c r="H1534" s="6">
        <f t="shared" si="124"/>
        <v>-41000</v>
      </c>
      <c r="I1534" s="26">
        <f t="shared" si="115"/>
        <v>6.097560975609756</v>
      </c>
      <c r="K1534" t="s">
        <v>28</v>
      </c>
      <c r="M1534" s="2">
        <v>492</v>
      </c>
    </row>
    <row r="1535" spans="2:13" ht="12.75">
      <c r="B1535" s="345">
        <v>5000</v>
      </c>
      <c r="C1535" s="1" t="s">
        <v>28</v>
      </c>
      <c r="D1535" s="1" t="s">
        <v>14</v>
      </c>
      <c r="E1535" s="1" t="s">
        <v>401</v>
      </c>
      <c r="F1535" s="30" t="s">
        <v>418</v>
      </c>
      <c r="G1535" s="30" t="s">
        <v>115</v>
      </c>
      <c r="H1535" s="6">
        <f t="shared" si="124"/>
        <v>-46000</v>
      </c>
      <c r="I1535" s="26">
        <f t="shared" si="115"/>
        <v>10.16260162601626</v>
      </c>
      <c r="K1535" t="s">
        <v>28</v>
      </c>
      <c r="M1535" s="2">
        <v>492</v>
      </c>
    </row>
    <row r="1536" spans="2:13" ht="12.75">
      <c r="B1536" s="345">
        <v>5000</v>
      </c>
      <c r="C1536" s="1" t="s">
        <v>28</v>
      </c>
      <c r="D1536" s="1" t="s">
        <v>14</v>
      </c>
      <c r="E1536" s="1" t="s">
        <v>401</v>
      </c>
      <c r="F1536" s="30" t="s">
        <v>419</v>
      </c>
      <c r="G1536" s="30" t="s">
        <v>116</v>
      </c>
      <c r="H1536" s="6">
        <f t="shared" si="124"/>
        <v>-51000</v>
      </c>
      <c r="I1536" s="26">
        <f t="shared" si="115"/>
        <v>10.16260162601626</v>
      </c>
      <c r="K1536" t="s">
        <v>28</v>
      </c>
      <c r="M1536" s="2">
        <v>492</v>
      </c>
    </row>
    <row r="1537" spans="2:13" ht="12.75">
      <c r="B1537" s="345">
        <v>7500</v>
      </c>
      <c r="C1537" s="1" t="s">
        <v>28</v>
      </c>
      <c r="D1537" s="1" t="s">
        <v>14</v>
      </c>
      <c r="E1537" s="1" t="s">
        <v>401</v>
      </c>
      <c r="F1537" s="49" t="s">
        <v>420</v>
      </c>
      <c r="G1537" s="30" t="s">
        <v>117</v>
      </c>
      <c r="H1537" s="6">
        <f t="shared" si="124"/>
        <v>-58500</v>
      </c>
      <c r="I1537" s="26">
        <f t="shared" si="115"/>
        <v>15.24390243902439</v>
      </c>
      <c r="K1537" t="s">
        <v>28</v>
      </c>
      <c r="M1537" s="2">
        <v>492</v>
      </c>
    </row>
    <row r="1538" spans="2:13" ht="12.75">
      <c r="B1538" s="345">
        <v>5000</v>
      </c>
      <c r="C1538" s="1" t="s">
        <v>28</v>
      </c>
      <c r="D1538" s="1" t="s">
        <v>14</v>
      </c>
      <c r="E1538" s="1" t="s">
        <v>401</v>
      </c>
      <c r="F1538" s="49" t="s">
        <v>421</v>
      </c>
      <c r="G1538" s="30" t="s">
        <v>118</v>
      </c>
      <c r="H1538" s="6">
        <f t="shared" si="124"/>
        <v>-63500</v>
      </c>
      <c r="I1538" s="26">
        <f t="shared" si="115"/>
        <v>10.16260162601626</v>
      </c>
      <c r="K1538" t="s">
        <v>28</v>
      </c>
      <c r="M1538" s="2">
        <v>492</v>
      </c>
    </row>
    <row r="1539" spans="2:13" ht="12.75">
      <c r="B1539" s="345">
        <v>5000</v>
      </c>
      <c r="C1539" s="1" t="s">
        <v>28</v>
      </c>
      <c r="D1539" s="1" t="s">
        <v>14</v>
      </c>
      <c r="E1539" s="1" t="s">
        <v>401</v>
      </c>
      <c r="F1539" s="30" t="s">
        <v>422</v>
      </c>
      <c r="G1539" s="30" t="s">
        <v>119</v>
      </c>
      <c r="H1539" s="6">
        <f t="shared" si="124"/>
        <v>-68500</v>
      </c>
      <c r="I1539" s="26">
        <f t="shared" si="115"/>
        <v>10.16260162601626</v>
      </c>
      <c r="K1539" t="s">
        <v>28</v>
      </c>
      <c r="M1539" s="2">
        <v>492</v>
      </c>
    </row>
    <row r="1540" spans="2:13" ht="12.75">
      <c r="B1540" s="345">
        <v>5000</v>
      </c>
      <c r="C1540" s="1" t="s">
        <v>28</v>
      </c>
      <c r="D1540" s="1" t="s">
        <v>14</v>
      </c>
      <c r="E1540" s="1" t="s">
        <v>401</v>
      </c>
      <c r="F1540" s="30" t="s">
        <v>423</v>
      </c>
      <c r="G1540" s="30" t="s">
        <v>156</v>
      </c>
      <c r="H1540" s="6">
        <f t="shared" si="124"/>
        <v>-73500</v>
      </c>
      <c r="I1540" s="26">
        <f t="shared" si="115"/>
        <v>10.16260162601626</v>
      </c>
      <c r="K1540" t="s">
        <v>28</v>
      </c>
      <c r="M1540" s="2">
        <v>492</v>
      </c>
    </row>
    <row r="1541" spans="2:13" ht="12.75">
      <c r="B1541" s="345">
        <v>5000</v>
      </c>
      <c r="C1541" s="1" t="s">
        <v>28</v>
      </c>
      <c r="D1541" s="1" t="s">
        <v>14</v>
      </c>
      <c r="E1541" s="1" t="s">
        <v>401</v>
      </c>
      <c r="F1541" s="30" t="s">
        <v>424</v>
      </c>
      <c r="G1541" s="30" t="s">
        <v>158</v>
      </c>
      <c r="H1541" s="6">
        <f t="shared" si="124"/>
        <v>-78500</v>
      </c>
      <c r="I1541" s="26">
        <f t="shared" si="115"/>
        <v>10.16260162601626</v>
      </c>
      <c r="K1541" t="s">
        <v>28</v>
      </c>
      <c r="M1541" s="2">
        <v>492</v>
      </c>
    </row>
    <row r="1542" spans="2:13" ht="12.75">
      <c r="B1542" s="345">
        <v>5000</v>
      </c>
      <c r="C1542" s="1" t="s">
        <v>28</v>
      </c>
      <c r="D1542" s="1" t="s">
        <v>14</v>
      </c>
      <c r="E1542" s="1" t="s">
        <v>401</v>
      </c>
      <c r="F1542" s="30" t="s">
        <v>425</v>
      </c>
      <c r="G1542" s="30" t="s">
        <v>188</v>
      </c>
      <c r="H1542" s="6">
        <f t="shared" si="124"/>
        <v>-83500</v>
      </c>
      <c r="I1542" s="26">
        <f t="shared" si="115"/>
        <v>10.16260162601626</v>
      </c>
      <c r="K1542" t="s">
        <v>28</v>
      </c>
      <c r="M1542" s="2">
        <v>492</v>
      </c>
    </row>
    <row r="1543" spans="2:13" ht="12.75">
      <c r="B1543" s="345">
        <v>5000</v>
      </c>
      <c r="C1543" s="1" t="s">
        <v>28</v>
      </c>
      <c r="D1543" s="1" t="s">
        <v>14</v>
      </c>
      <c r="E1543" s="1" t="s">
        <v>401</v>
      </c>
      <c r="F1543" s="30" t="s">
        <v>426</v>
      </c>
      <c r="G1543" s="30" t="s">
        <v>203</v>
      </c>
      <c r="H1543" s="6">
        <f t="shared" si="124"/>
        <v>-88500</v>
      </c>
      <c r="I1543" s="26">
        <f t="shared" si="115"/>
        <v>10.16260162601626</v>
      </c>
      <c r="K1543" t="s">
        <v>28</v>
      </c>
      <c r="M1543" s="2">
        <v>492</v>
      </c>
    </row>
    <row r="1544" spans="2:13" ht="12.75">
      <c r="B1544" s="345">
        <v>5000</v>
      </c>
      <c r="C1544" s="1" t="s">
        <v>28</v>
      </c>
      <c r="D1544" s="1" t="s">
        <v>14</v>
      </c>
      <c r="E1544" s="1" t="s">
        <v>401</v>
      </c>
      <c r="F1544" s="30" t="s">
        <v>427</v>
      </c>
      <c r="G1544" s="30" t="s">
        <v>205</v>
      </c>
      <c r="H1544" s="6">
        <f t="shared" si="124"/>
        <v>-93500</v>
      </c>
      <c r="I1544" s="26">
        <f t="shared" si="115"/>
        <v>10.16260162601626</v>
      </c>
      <c r="K1544" t="s">
        <v>28</v>
      </c>
      <c r="M1544" s="2">
        <v>492</v>
      </c>
    </row>
    <row r="1545" spans="2:13" ht="12.75">
      <c r="B1545" s="345">
        <v>5000</v>
      </c>
      <c r="C1545" s="1" t="s">
        <v>28</v>
      </c>
      <c r="D1545" s="1" t="s">
        <v>14</v>
      </c>
      <c r="E1545" s="1" t="s">
        <v>401</v>
      </c>
      <c r="F1545" s="30" t="s">
        <v>428</v>
      </c>
      <c r="G1545" s="30" t="s">
        <v>207</v>
      </c>
      <c r="H1545" s="6">
        <f t="shared" si="124"/>
        <v>-98500</v>
      </c>
      <c r="I1545" s="26">
        <f t="shared" si="115"/>
        <v>10.16260162601626</v>
      </c>
      <c r="K1545" t="s">
        <v>28</v>
      </c>
      <c r="M1545" s="2">
        <v>492</v>
      </c>
    </row>
    <row r="1546" spans="2:13" ht="12.75">
      <c r="B1546" s="345">
        <v>5000</v>
      </c>
      <c r="C1546" s="1" t="s">
        <v>28</v>
      </c>
      <c r="D1546" s="1" t="s">
        <v>14</v>
      </c>
      <c r="E1546" s="1" t="s">
        <v>401</v>
      </c>
      <c r="F1546" s="30" t="s">
        <v>429</v>
      </c>
      <c r="G1546" s="30" t="s">
        <v>276</v>
      </c>
      <c r="H1546" s="6">
        <f t="shared" si="124"/>
        <v>-103500</v>
      </c>
      <c r="I1546" s="26">
        <f t="shared" si="115"/>
        <v>10.16260162601626</v>
      </c>
      <c r="K1546" t="s">
        <v>28</v>
      </c>
      <c r="M1546" s="2">
        <v>492</v>
      </c>
    </row>
    <row r="1547" spans="2:13" ht="12.75">
      <c r="B1547" s="345">
        <v>5000</v>
      </c>
      <c r="C1547" s="1" t="s">
        <v>28</v>
      </c>
      <c r="D1547" s="1" t="s">
        <v>14</v>
      </c>
      <c r="E1547" s="1" t="s">
        <v>401</v>
      </c>
      <c r="F1547" s="30" t="s">
        <v>430</v>
      </c>
      <c r="G1547" s="30" t="s">
        <v>279</v>
      </c>
      <c r="H1547" s="6">
        <f t="shared" si="124"/>
        <v>-108500</v>
      </c>
      <c r="I1547" s="26">
        <f t="shared" si="115"/>
        <v>10.16260162601626</v>
      </c>
      <c r="K1547" t="s">
        <v>28</v>
      </c>
      <c r="M1547" s="2">
        <v>492</v>
      </c>
    </row>
    <row r="1548" spans="2:13" ht="12.75">
      <c r="B1548" s="345">
        <v>5000</v>
      </c>
      <c r="C1548" s="1" t="s">
        <v>28</v>
      </c>
      <c r="D1548" s="1" t="s">
        <v>14</v>
      </c>
      <c r="E1548" s="1" t="s">
        <v>401</v>
      </c>
      <c r="F1548" s="30" t="s">
        <v>431</v>
      </c>
      <c r="G1548" s="30" t="s">
        <v>281</v>
      </c>
      <c r="H1548" s="6">
        <f t="shared" si="124"/>
        <v>-113500</v>
      </c>
      <c r="I1548" s="26">
        <f t="shared" si="115"/>
        <v>10.16260162601626</v>
      </c>
      <c r="K1548" t="s">
        <v>28</v>
      </c>
      <c r="M1548" s="2">
        <v>492</v>
      </c>
    </row>
    <row r="1549" spans="2:13" ht="12.75">
      <c r="B1549" s="345">
        <v>5000</v>
      </c>
      <c r="C1549" s="1" t="s">
        <v>28</v>
      </c>
      <c r="D1549" s="1" t="s">
        <v>14</v>
      </c>
      <c r="E1549" s="1" t="s">
        <v>401</v>
      </c>
      <c r="F1549" s="30" t="s">
        <v>432</v>
      </c>
      <c r="G1549" s="30" t="s">
        <v>283</v>
      </c>
      <c r="H1549" s="6">
        <f t="shared" si="124"/>
        <v>-118500</v>
      </c>
      <c r="I1549" s="26">
        <f t="shared" si="115"/>
        <v>10.16260162601626</v>
      </c>
      <c r="K1549" t="s">
        <v>28</v>
      </c>
      <c r="M1549" s="2">
        <v>492</v>
      </c>
    </row>
    <row r="1550" spans="2:13" ht="12.75">
      <c r="B1550" s="345">
        <v>2500</v>
      </c>
      <c r="C1550" s="1" t="s">
        <v>28</v>
      </c>
      <c r="D1550" s="19" t="s">
        <v>14</v>
      </c>
      <c r="E1550" s="1" t="s">
        <v>433</v>
      </c>
      <c r="F1550" s="30" t="s">
        <v>434</v>
      </c>
      <c r="G1550" s="35" t="s">
        <v>31</v>
      </c>
      <c r="H1550" s="6">
        <f t="shared" si="124"/>
        <v>-121000</v>
      </c>
      <c r="I1550" s="26">
        <f t="shared" si="115"/>
        <v>5.08130081300813</v>
      </c>
      <c r="K1550" t="s">
        <v>28</v>
      </c>
      <c r="M1550" s="2">
        <v>492</v>
      </c>
    </row>
    <row r="1551" spans="2:13" ht="12.75">
      <c r="B1551" s="345">
        <v>2500</v>
      </c>
      <c r="C1551" s="1" t="s">
        <v>28</v>
      </c>
      <c r="D1551" s="19" t="s">
        <v>14</v>
      </c>
      <c r="E1551" s="1" t="s">
        <v>433</v>
      </c>
      <c r="F1551" s="30" t="s">
        <v>435</v>
      </c>
      <c r="G1551" s="30" t="s">
        <v>74</v>
      </c>
      <c r="H1551" s="6">
        <f t="shared" si="124"/>
        <v>-123500</v>
      </c>
      <c r="I1551" s="26">
        <f t="shared" si="115"/>
        <v>5.08130081300813</v>
      </c>
      <c r="K1551" t="s">
        <v>28</v>
      </c>
      <c r="M1551" s="2">
        <v>492</v>
      </c>
    </row>
    <row r="1552" spans="2:13" ht="12.75">
      <c r="B1552" s="345">
        <v>2500</v>
      </c>
      <c r="C1552" s="1" t="s">
        <v>28</v>
      </c>
      <c r="D1552" s="19" t="s">
        <v>14</v>
      </c>
      <c r="E1552" s="1" t="s">
        <v>433</v>
      </c>
      <c r="F1552" s="30" t="s">
        <v>436</v>
      </c>
      <c r="G1552" s="30" t="s">
        <v>76</v>
      </c>
      <c r="H1552" s="6">
        <f t="shared" si="124"/>
        <v>-126000</v>
      </c>
      <c r="I1552" s="26">
        <f t="shared" si="115"/>
        <v>5.08130081300813</v>
      </c>
      <c r="K1552" t="s">
        <v>28</v>
      </c>
      <c r="M1552" s="2">
        <v>492</v>
      </c>
    </row>
    <row r="1553" spans="2:13" ht="12.75">
      <c r="B1553" s="345">
        <v>2500</v>
      </c>
      <c r="C1553" s="1" t="s">
        <v>28</v>
      </c>
      <c r="D1553" s="1" t="s">
        <v>14</v>
      </c>
      <c r="E1553" s="1" t="s">
        <v>433</v>
      </c>
      <c r="F1553" s="30" t="s">
        <v>437</v>
      </c>
      <c r="G1553" s="30" t="s">
        <v>80</v>
      </c>
      <c r="H1553" s="6">
        <f t="shared" si="124"/>
        <v>-128500</v>
      </c>
      <c r="I1553" s="26">
        <f t="shared" si="115"/>
        <v>5.08130081300813</v>
      </c>
      <c r="K1553" t="s">
        <v>28</v>
      </c>
      <c r="M1553" s="2">
        <v>492</v>
      </c>
    </row>
    <row r="1554" spans="2:13" ht="12.75">
      <c r="B1554" s="345">
        <v>2500</v>
      </c>
      <c r="C1554" s="1" t="s">
        <v>28</v>
      </c>
      <c r="D1554" s="1" t="s">
        <v>14</v>
      </c>
      <c r="E1554" s="1" t="s">
        <v>433</v>
      </c>
      <c r="F1554" s="30" t="s">
        <v>438</v>
      </c>
      <c r="G1554" s="30" t="s">
        <v>82</v>
      </c>
      <c r="H1554" s="6">
        <f t="shared" si="124"/>
        <v>-131000</v>
      </c>
      <c r="I1554" s="26">
        <f aca="true" t="shared" si="125" ref="I1554:I1617">+B1554/M1554</f>
        <v>5.08130081300813</v>
      </c>
      <c r="K1554" t="s">
        <v>28</v>
      </c>
      <c r="M1554" s="2">
        <v>492</v>
      </c>
    </row>
    <row r="1555" spans="2:13" ht="12.75">
      <c r="B1555" s="502">
        <v>2500</v>
      </c>
      <c r="C1555" s="1" t="s">
        <v>28</v>
      </c>
      <c r="D1555" s="1" t="s">
        <v>14</v>
      </c>
      <c r="E1555" s="1" t="s">
        <v>433</v>
      </c>
      <c r="F1555" s="30" t="s">
        <v>439</v>
      </c>
      <c r="G1555" s="30" t="s">
        <v>115</v>
      </c>
      <c r="H1555" s="6">
        <f t="shared" si="124"/>
        <v>-133500</v>
      </c>
      <c r="I1555" s="26">
        <f t="shared" si="125"/>
        <v>5.08130081300813</v>
      </c>
      <c r="K1555" t="s">
        <v>28</v>
      </c>
      <c r="M1555" s="2">
        <v>492</v>
      </c>
    </row>
    <row r="1556" spans="2:13" ht="12.75">
      <c r="B1556" s="345">
        <v>2500</v>
      </c>
      <c r="C1556" s="1" t="s">
        <v>28</v>
      </c>
      <c r="D1556" s="1" t="s">
        <v>14</v>
      </c>
      <c r="E1556" s="1" t="s">
        <v>433</v>
      </c>
      <c r="F1556" s="30" t="s">
        <v>440</v>
      </c>
      <c r="G1556" s="30" t="s">
        <v>116</v>
      </c>
      <c r="H1556" s="6">
        <f t="shared" si="124"/>
        <v>-136000</v>
      </c>
      <c r="I1556" s="26">
        <f t="shared" si="125"/>
        <v>5.08130081300813</v>
      </c>
      <c r="K1556" t="s">
        <v>28</v>
      </c>
      <c r="M1556" s="2">
        <v>492</v>
      </c>
    </row>
    <row r="1557" spans="2:13" ht="12.75">
      <c r="B1557" s="345">
        <v>2500</v>
      </c>
      <c r="C1557" s="1" t="s">
        <v>28</v>
      </c>
      <c r="D1557" s="1" t="s">
        <v>14</v>
      </c>
      <c r="E1557" s="1" t="s">
        <v>433</v>
      </c>
      <c r="F1557" s="30" t="s">
        <v>441</v>
      </c>
      <c r="G1557" s="30" t="s">
        <v>117</v>
      </c>
      <c r="H1557" s="6">
        <f t="shared" si="124"/>
        <v>-138500</v>
      </c>
      <c r="I1557" s="26">
        <f t="shared" si="125"/>
        <v>5.08130081300813</v>
      </c>
      <c r="K1557" t="s">
        <v>28</v>
      </c>
      <c r="M1557" s="2">
        <v>492</v>
      </c>
    </row>
    <row r="1558" spans="2:13" ht="12.75">
      <c r="B1558" s="345">
        <v>2500</v>
      </c>
      <c r="C1558" s="1" t="s">
        <v>28</v>
      </c>
      <c r="D1558" s="1" t="s">
        <v>14</v>
      </c>
      <c r="E1558" s="1" t="s">
        <v>433</v>
      </c>
      <c r="F1558" s="30" t="s">
        <v>442</v>
      </c>
      <c r="G1558" s="30" t="s">
        <v>118</v>
      </c>
      <c r="H1558" s="6">
        <f t="shared" si="124"/>
        <v>-141000</v>
      </c>
      <c r="I1558" s="26">
        <f t="shared" si="125"/>
        <v>5.08130081300813</v>
      </c>
      <c r="K1558" t="s">
        <v>28</v>
      </c>
      <c r="M1558" s="2">
        <v>492</v>
      </c>
    </row>
    <row r="1559" spans="2:13" ht="12.75">
      <c r="B1559" s="345">
        <v>2500</v>
      </c>
      <c r="C1559" s="1" t="s">
        <v>28</v>
      </c>
      <c r="D1559" s="1" t="s">
        <v>14</v>
      </c>
      <c r="E1559" s="1" t="s">
        <v>433</v>
      </c>
      <c r="F1559" s="30" t="s">
        <v>443</v>
      </c>
      <c r="G1559" s="30" t="s">
        <v>119</v>
      </c>
      <c r="H1559" s="6">
        <f t="shared" si="124"/>
        <v>-143500</v>
      </c>
      <c r="I1559" s="26">
        <f t="shared" si="125"/>
        <v>5.08130081300813</v>
      </c>
      <c r="K1559" t="s">
        <v>28</v>
      </c>
      <c r="M1559" s="2">
        <v>492</v>
      </c>
    </row>
    <row r="1560" spans="2:13" ht="12.75">
      <c r="B1560" s="345">
        <v>2500</v>
      </c>
      <c r="C1560" s="1" t="s">
        <v>28</v>
      </c>
      <c r="D1560" s="1" t="s">
        <v>14</v>
      </c>
      <c r="E1560" s="1" t="s">
        <v>433</v>
      </c>
      <c r="F1560" s="30" t="s">
        <v>444</v>
      </c>
      <c r="G1560" s="30" t="s">
        <v>156</v>
      </c>
      <c r="H1560" s="6">
        <f t="shared" si="124"/>
        <v>-146000</v>
      </c>
      <c r="I1560" s="26">
        <f t="shared" si="125"/>
        <v>5.08130081300813</v>
      </c>
      <c r="K1560" t="s">
        <v>28</v>
      </c>
      <c r="M1560" s="2">
        <v>492</v>
      </c>
    </row>
    <row r="1561" spans="2:13" ht="12.75">
      <c r="B1561" s="345">
        <v>2500</v>
      </c>
      <c r="C1561" s="1" t="s">
        <v>28</v>
      </c>
      <c r="D1561" s="1" t="s">
        <v>14</v>
      </c>
      <c r="E1561" s="1" t="s">
        <v>433</v>
      </c>
      <c r="F1561" s="30" t="s">
        <v>445</v>
      </c>
      <c r="G1561" s="30" t="s">
        <v>158</v>
      </c>
      <c r="H1561" s="6">
        <f t="shared" si="124"/>
        <v>-148500</v>
      </c>
      <c r="I1561" s="26">
        <f t="shared" si="125"/>
        <v>5.08130081300813</v>
      </c>
      <c r="K1561" t="s">
        <v>28</v>
      </c>
      <c r="M1561" s="2">
        <v>492</v>
      </c>
    </row>
    <row r="1562" spans="2:13" ht="12.75">
      <c r="B1562" s="345">
        <v>2500</v>
      </c>
      <c r="C1562" s="1" t="s">
        <v>28</v>
      </c>
      <c r="D1562" s="1" t="s">
        <v>14</v>
      </c>
      <c r="E1562" s="1" t="s">
        <v>433</v>
      </c>
      <c r="F1562" s="30" t="s">
        <v>446</v>
      </c>
      <c r="G1562" s="30" t="s">
        <v>188</v>
      </c>
      <c r="H1562" s="6">
        <f t="shared" si="124"/>
        <v>-151000</v>
      </c>
      <c r="I1562" s="26">
        <f t="shared" si="125"/>
        <v>5.08130081300813</v>
      </c>
      <c r="K1562" t="s">
        <v>28</v>
      </c>
      <c r="M1562" s="2">
        <v>492</v>
      </c>
    </row>
    <row r="1563" spans="2:13" ht="12.75">
      <c r="B1563" s="345">
        <v>2500</v>
      </c>
      <c r="C1563" s="1" t="s">
        <v>28</v>
      </c>
      <c r="D1563" s="1" t="s">
        <v>14</v>
      </c>
      <c r="E1563" s="1" t="s">
        <v>433</v>
      </c>
      <c r="F1563" s="30" t="s">
        <v>447</v>
      </c>
      <c r="G1563" s="30" t="s">
        <v>203</v>
      </c>
      <c r="H1563" s="6">
        <f t="shared" si="124"/>
        <v>-153500</v>
      </c>
      <c r="I1563" s="26">
        <f t="shared" si="125"/>
        <v>5.08130081300813</v>
      </c>
      <c r="K1563" t="s">
        <v>28</v>
      </c>
      <c r="M1563" s="2">
        <v>492</v>
      </c>
    </row>
    <row r="1564" spans="2:13" ht="12.75">
      <c r="B1564" s="345">
        <v>2500</v>
      </c>
      <c r="C1564" s="1" t="s">
        <v>28</v>
      </c>
      <c r="D1564" s="1" t="s">
        <v>14</v>
      </c>
      <c r="E1564" s="1" t="s">
        <v>433</v>
      </c>
      <c r="F1564" s="30" t="s">
        <v>448</v>
      </c>
      <c r="G1564" s="30" t="s">
        <v>205</v>
      </c>
      <c r="H1564" s="6">
        <f t="shared" si="124"/>
        <v>-156000</v>
      </c>
      <c r="I1564" s="26">
        <f t="shared" si="125"/>
        <v>5.08130081300813</v>
      </c>
      <c r="K1564" t="s">
        <v>28</v>
      </c>
      <c r="M1564" s="2">
        <v>492</v>
      </c>
    </row>
    <row r="1565" spans="2:13" ht="12.75">
      <c r="B1565" s="345">
        <v>2500</v>
      </c>
      <c r="C1565" s="1" t="s">
        <v>28</v>
      </c>
      <c r="D1565" s="1" t="s">
        <v>14</v>
      </c>
      <c r="E1565" s="1" t="s">
        <v>433</v>
      </c>
      <c r="F1565" s="30" t="s">
        <v>449</v>
      </c>
      <c r="G1565" s="30" t="s">
        <v>276</v>
      </c>
      <c r="H1565" s="6">
        <f t="shared" si="124"/>
        <v>-158500</v>
      </c>
      <c r="I1565" s="26">
        <f t="shared" si="125"/>
        <v>5.08130081300813</v>
      </c>
      <c r="K1565" t="s">
        <v>28</v>
      </c>
      <c r="M1565" s="2">
        <v>492</v>
      </c>
    </row>
    <row r="1566" spans="2:13" ht="12.75">
      <c r="B1566" s="345">
        <v>2500</v>
      </c>
      <c r="C1566" s="1" t="s">
        <v>28</v>
      </c>
      <c r="D1566" s="1" t="s">
        <v>14</v>
      </c>
      <c r="E1566" s="1" t="s">
        <v>433</v>
      </c>
      <c r="F1566" s="30" t="s">
        <v>450</v>
      </c>
      <c r="G1566" s="30" t="s">
        <v>279</v>
      </c>
      <c r="H1566" s="6">
        <f t="shared" si="124"/>
        <v>-161000</v>
      </c>
      <c r="I1566" s="26">
        <f t="shared" si="125"/>
        <v>5.08130081300813</v>
      </c>
      <c r="K1566" t="s">
        <v>28</v>
      </c>
      <c r="M1566" s="2">
        <v>492</v>
      </c>
    </row>
    <row r="1567" spans="2:13" ht="12.75">
      <c r="B1567" s="345">
        <v>2500</v>
      </c>
      <c r="C1567" s="1" t="s">
        <v>28</v>
      </c>
      <c r="D1567" s="1" t="s">
        <v>14</v>
      </c>
      <c r="E1567" s="1" t="s">
        <v>433</v>
      </c>
      <c r="F1567" s="30" t="s">
        <v>451</v>
      </c>
      <c r="G1567" s="30" t="s">
        <v>281</v>
      </c>
      <c r="H1567" s="6">
        <f t="shared" si="124"/>
        <v>-163500</v>
      </c>
      <c r="I1567" s="26">
        <f t="shared" si="125"/>
        <v>5.08130081300813</v>
      </c>
      <c r="K1567" t="s">
        <v>28</v>
      </c>
      <c r="M1567" s="2">
        <v>492</v>
      </c>
    </row>
    <row r="1568" spans="2:13" ht="12.75">
      <c r="B1568" s="345">
        <v>2500</v>
      </c>
      <c r="C1568" s="1" t="s">
        <v>28</v>
      </c>
      <c r="D1568" s="1" t="s">
        <v>14</v>
      </c>
      <c r="E1568" s="1" t="s">
        <v>433</v>
      </c>
      <c r="F1568" s="30" t="s">
        <v>452</v>
      </c>
      <c r="G1568" s="30" t="s">
        <v>283</v>
      </c>
      <c r="H1568" s="6">
        <f t="shared" si="124"/>
        <v>-166000</v>
      </c>
      <c r="I1568" s="26">
        <f t="shared" si="125"/>
        <v>5.08130081300813</v>
      </c>
      <c r="K1568" t="s">
        <v>28</v>
      </c>
      <c r="M1568" s="2">
        <v>492</v>
      </c>
    </row>
    <row r="1569" spans="2:13" ht="12.75">
      <c r="B1569" s="345">
        <v>2500</v>
      </c>
      <c r="C1569" s="1" t="s">
        <v>28</v>
      </c>
      <c r="D1569" s="19" t="s">
        <v>14</v>
      </c>
      <c r="E1569" s="1" t="s">
        <v>453</v>
      </c>
      <c r="F1569" s="30" t="s">
        <v>454</v>
      </c>
      <c r="G1569" s="35" t="s">
        <v>31</v>
      </c>
      <c r="H1569" s="6">
        <f t="shared" si="124"/>
        <v>-168500</v>
      </c>
      <c r="I1569" s="26">
        <f t="shared" si="125"/>
        <v>5.08130081300813</v>
      </c>
      <c r="K1569" t="s">
        <v>28</v>
      </c>
      <c r="M1569" s="2">
        <v>492</v>
      </c>
    </row>
    <row r="1570" spans="2:13" ht="12.75">
      <c r="B1570" s="345">
        <v>2500</v>
      </c>
      <c r="C1570" s="1" t="s">
        <v>28</v>
      </c>
      <c r="D1570" s="19" t="s">
        <v>14</v>
      </c>
      <c r="E1570" s="1" t="s">
        <v>453</v>
      </c>
      <c r="F1570" s="30" t="s">
        <v>455</v>
      </c>
      <c r="G1570" s="30" t="s">
        <v>33</v>
      </c>
      <c r="H1570" s="6">
        <f t="shared" si="124"/>
        <v>-171000</v>
      </c>
      <c r="I1570" s="26">
        <f t="shared" si="125"/>
        <v>5.08130081300813</v>
      </c>
      <c r="K1570" t="s">
        <v>28</v>
      </c>
      <c r="M1570" s="2">
        <v>492</v>
      </c>
    </row>
    <row r="1571" spans="2:13" ht="12.75">
      <c r="B1571" s="345">
        <v>2500</v>
      </c>
      <c r="C1571" s="1" t="s">
        <v>28</v>
      </c>
      <c r="D1571" s="19" t="s">
        <v>14</v>
      </c>
      <c r="E1571" s="1" t="s">
        <v>453</v>
      </c>
      <c r="F1571" s="30" t="s">
        <v>456</v>
      </c>
      <c r="G1571" s="30" t="s">
        <v>55</v>
      </c>
      <c r="H1571" s="6">
        <f t="shared" si="124"/>
        <v>-173500</v>
      </c>
      <c r="I1571" s="26">
        <f t="shared" si="125"/>
        <v>5.08130081300813</v>
      </c>
      <c r="K1571" t="s">
        <v>28</v>
      </c>
      <c r="M1571" s="2">
        <v>492</v>
      </c>
    </row>
    <row r="1572" spans="2:13" ht="12.75">
      <c r="B1572" s="345">
        <v>2500</v>
      </c>
      <c r="C1572" s="1" t="s">
        <v>28</v>
      </c>
      <c r="D1572" s="19" t="s">
        <v>14</v>
      </c>
      <c r="E1572" s="1" t="s">
        <v>453</v>
      </c>
      <c r="F1572" s="30" t="s">
        <v>457</v>
      </c>
      <c r="G1572" s="30" t="s">
        <v>55</v>
      </c>
      <c r="H1572" s="6">
        <f t="shared" si="124"/>
        <v>-176000</v>
      </c>
      <c r="I1572" s="26">
        <f t="shared" si="125"/>
        <v>5.08130081300813</v>
      </c>
      <c r="K1572" t="s">
        <v>28</v>
      </c>
      <c r="M1572" s="2">
        <v>492</v>
      </c>
    </row>
    <row r="1573" spans="2:13" ht="12.75">
      <c r="B1573" s="345">
        <v>2500</v>
      </c>
      <c r="C1573" s="1" t="s">
        <v>28</v>
      </c>
      <c r="D1573" s="19" t="s">
        <v>14</v>
      </c>
      <c r="E1573" s="1" t="s">
        <v>453</v>
      </c>
      <c r="F1573" s="30" t="s">
        <v>458</v>
      </c>
      <c r="G1573" s="30" t="s">
        <v>74</v>
      </c>
      <c r="H1573" s="6">
        <f t="shared" si="124"/>
        <v>-178500</v>
      </c>
      <c r="I1573" s="26">
        <f t="shared" si="125"/>
        <v>5.08130081300813</v>
      </c>
      <c r="K1573" t="s">
        <v>28</v>
      </c>
      <c r="M1573" s="2">
        <v>492</v>
      </c>
    </row>
    <row r="1574" spans="1:13" s="46" customFormat="1" ht="12.75">
      <c r="A1574" s="1"/>
      <c r="B1574" s="345">
        <v>2500</v>
      </c>
      <c r="C1574" s="1" t="s">
        <v>28</v>
      </c>
      <c r="D1574" s="19" t="s">
        <v>14</v>
      </c>
      <c r="E1574" s="1" t="s">
        <v>453</v>
      </c>
      <c r="F1574" s="30" t="s">
        <v>459</v>
      </c>
      <c r="G1574" s="30" t="s">
        <v>76</v>
      </c>
      <c r="H1574" s="6">
        <f t="shared" si="124"/>
        <v>-181000</v>
      </c>
      <c r="I1574" s="26">
        <f t="shared" si="125"/>
        <v>5.08130081300813</v>
      </c>
      <c r="J1574"/>
      <c r="K1574" t="s">
        <v>28</v>
      </c>
      <c r="L1574"/>
      <c r="M1574" s="2">
        <v>492</v>
      </c>
    </row>
    <row r="1575" spans="2:13" ht="12.75">
      <c r="B1575" s="345">
        <v>2500</v>
      </c>
      <c r="C1575" s="1" t="s">
        <v>28</v>
      </c>
      <c r="D1575" s="1" t="s">
        <v>14</v>
      </c>
      <c r="E1575" s="1" t="s">
        <v>453</v>
      </c>
      <c r="F1575" s="30" t="s">
        <v>460</v>
      </c>
      <c r="G1575" s="30" t="s">
        <v>80</v>
      </c>
      <c r="H1575" s="6">
        <f t="shared" si="124"/>
        <v>-183500</v>
      </c>
      <c r="I1575" s="26">
        <f t="shared" si="125"/>
        <v>5.08130081300813</v>
      </c>
      <c r="K1575" t="s">
        <v>28</v>
      </c>
      <c r="M1575" s="2">
        <v>492</v>
      </c>
    </row>
    <row r="1576" spans="2:13" ht="12.75">
      <c r="B1576" s="345">
        <v>2500</v>
      </c>
      <c r="C1576" s="1" t="s">
        <v>28</v>
      </c>
      <c r="D1576" s="1" t="s">
        <v>14</v>
      </c>
      <c r="E1576" s="1" t="s">
        <v>453</v>
      </c>
      <c r="F1576" s="30" t="s">
        <v>461</v>
      </c>
      <c r="G1576" s="30" t="s">
        <v>82</v>
      </c>
      <c r="H1576" s="6">
        <f t="shared" si="124"/>
        <v>-186000</v>
      </c>
      <c r="I1576" s="26">
        <f t="shared" si="125"/>
        <v>5.08130081300813</v>
      </c>
      <c r="K1576" t="s">
        <v>28</v>
      </c>
      <c r="M1576" s="2">
        <v>492</v>
      </c>
    </row>
    <row r="1577" spans="2:13" ht="12.75">
      <c r="B1577" s="502">
        <v>2500</v>
      </c>
      <c r="C1577" s="1" t="s">
        <v>28</v>
      </c>
      <c r="D1577" s="1" t="s">
        <v>14</v>
      </c>
      <c r="E1577" s="1" t="s">
        <v>453</v>
      </c>
      <c r="F1577" s="30" t="s">
        <v>462</v>
      </c>
      <c r="G1577" s="30" t="s">
        <v>115</v>
      </c>
      <c r="H1577" s="6">
        <f t="shared" si="124"/>
        <v>-188500</v>
      </c>
      <c r="I1577" s="26">
        <f t="shared" si="125"/>
        <v>5.08130081300813</v>
      </c>
      <c r="K1577" t="s">
        <v>28</v>
      </c>
      <c r="M1577" s="2">
        <v>492</v>
      </c>
    </row>
    <row r="1578" spans="2:13" ht="12.75">
      <c r="B1578" s="345">
        <v>2500</v>
      </c>
      <c r="C1578" s="1" t="s">
        <v>28</v>
      </c>
      <c r="D1578" s="1" t="s">
        <v>14</v>
      </c>
      <c r="E1578" s="1" t="s">
        <v>453</v>
      </c>
      <c r="F1578" s="30" t="s">
        <v>463</v>
      </c>
      <c r="G1578" s="30" t="s">
        <v>116</v>
      </c>
      <c r="H1578" s="6">
        <f t="shared" si="124"/>
        <v>-191000</v>
      </c>
      <c r="I1578" s="26">
        <f t="shared" si="125"/>
        <v>5.08130081300813</v>
      </c>
      <c r="K1578" t="s">
        <v>28</v>
      </c>
      <c r="M1578" s="2">
        <v>492</v>
      </c>
    </row>
    <row r="1579" spans="2:13" ht="12.75">
      <c r="B1579" s="345">
        <v>2500</v>
      </c>
      <c r="C1579" s="1" t="s">
        <v>28</v>
      </c>
      <c r="D1579" s="1" t="s">
        <v>14</v>
      </c>
      <c r="E1579" s="1" t="s">
        <v>453</v>
      </c>
      <c r="F1579" s="30" t="s">
        <v>464</v>
      </c>
      <c r="G1579" s="30" t="s">
        <v>117</v>
      </c>
      <c r="H1579" s="6">
        <f t="shared" si="124"/>
        <v>-193500</v>
      </c>
      <c r="I1579" s="26">
        <f t="shared" si="125"/>
        <v>5.08130081300813</v>
      </c>
      <c r="K1579" t="s">
        <v>28</v>
      </c>
      <c r="M1579" s="2">
        <v>492</v>
      </c>
    </row>
    <row r="1580" spans="2:13" ht="12.75">
      <c r="B1580" s="345">
        <v>2500</v>
      </c>
      <c r="C1580" s="1" t="s">
        <v>28</v>
      </c>
      <c r="D1580" s="1" t="s">
        <v>14</v>
      </c>
      <c r="E1580" s="1" t="s">
        <v>453</v>
      </c>
      <c r="F1580" s="30" t="s">
        <v>465</v>
      </c>
      <c r="G1580" s="30" t="s">
        <v>118</v>
      </c>
      <c r="H1580" s="6">
        <f t="shared" si="124"/>
        <v>-196000</v>
      </c>
      <c r="I1580" s="26">
        <f t="shared" si="125"/>
        <v>5.08130081300813</v>
      </c>
      <c r="K1580" t="s">
        <v>28</v>
      </c>
      <c r="M1580" s="2">
        <v>492</v>
      </c>
    </row>
    <row r="1581" spans="2:13" ht="12.75">
      <c r="B1581" s="345">
        <v>2500</v>
      </c>
      <c r="C1581" s="1" t="s">
        <v>28</v>
      </c>
      <c r="D1581" s="1" t="s">
        <v>14</v>
      </c>
      <c r="E1581" s="1" t="s">
        <v>453</v>
      </c>
      <c r="F1581" s="30" t="s">
        <v>466</v>
      </c>
      <c r="G1581" s="30" t="s">
        <v>119</v>
      </c>
      <c r="H1581" s="6">
        <f t="shared" si="124"/>
        <v>-198500</v>
      </c>
      <c r="I1581" s="26">
        <f t="shared" si="125"/>
        <v>5.08130081300813</v>
      </c>
      <c r="K1581" t="s">
        <v>28</v>
      </c>
      <c r="M1581" s="2">
        <v>492</v>
      </c>
    </row>
    <row r="1582" spans="2:13" ht="12.75">
      <c r="B1582" s="345">
        <v>2500</v>
      </c>
      <c r="C1582" s="1" t="s">
        <v>28</v>
      </c>
      <c r="D1582" s="1" t="s">
        <v>14</v>
      </c>
      <c r="E1582" s="1" t="s">
        <v>453</v>
      </c>
      <c r="F1582" s="30" t="s">
        <v>467</v>
      </c>
      <c r="G1582" s="30" t="s">
        <v>156</v>
      </c>
      <c r="H1582" s="6">
        <f t="shared" si="124"/>
        <v>-201000</v>
      </c>
      <c r="I1582" s="26">
        <f t="shared" si="125"/>
        <v>5.08130081300813</v>
      </c>
      <c r="K1582" t="s">
        <v>28</v>
      </c>
      <c r="M1582" s="2">
        <v>492</v>
      </c>
    </row>
    <row r="1583" spans="2:13" ht="12.75">
      <c r="B1583" s="345">
        <v>2500</v>
      </c>
      <c r="C1583" s="1" t="s">
        <v>28</v>
      </c>
      <c r="D1583" s="1" t="s">
        <v>14</v>
      </c>
      <c r="E1583" s="1" t="s">
        <v>453</v>
      </c>
      <c r="F1583" s="30" t="s">
        <v>468</v>
      </c>
      <c r="G1583" s="30" t="s">
        <v>158</v>
      </c>
      <c r="H1583" s="6">
        <f t="shared" si="124"/>
        <v>-203500</v>
      </c>
      <c r="I1583" s="26">
        <f t="shared" si="125"/>
        <v>5.08130081300813</v>
      </c>
      <c r="K1583" t="s">
        <v>28</v>
      </c>
      <c r="M1583" s="2">
        <v>492</v>
      </c>
    </row>
    <row r="1584" spans="2:13" ht="12.75">
      <c r="B1584" s="345">
        <v>2500</v>
      </c>
      <c r="C1584" s="1" t="s">
        <v>28</v>
      </c>
      <c r="D1584" s="1" t="s">
        <v>14</v>
      </c>
      <c r="E1584" s="1" t="s">
        <v>453</v>
      </c>
      <c r="F1584" s="30" t="s">
        <v>469</v>
      </c>
      <c r="G1584" s="30" t="s">
        <v>188</v>
      </c>
      <c r="H1584" s="6">
        <f t="shared" si="124"/>
        <v>-206000</v>
      </c>
      <c r="I1584" s="26">
        <f t="shared" si="125"/>
        <v>5.08130081300813</v>
      </c>
      <c r="K1584" t="s">
        <v>28</v>
      </c>
      <c r="M1584" s="2">
        <v>492</v>
      </c>
    </row>
    <row r="1585" spans="2:13" ht="12.75">
      <c r="B1585" s="345">
        <v>2500</v>
      </c>
      <c r="C1585" s="1" t="s">
        <v>28</v>
      </c>
      <c r="D1585" s="1" t="s">
        <v>14</v>
      </c>
      <c r="E1585" s="1" t="s">
        <v>453</v>
      </c>
      <c r="F1585" s="30" t="s">
        <v>470</v>
      </c>
      <c r="G1585" s="30" t="s">
        <v>203</v>
      </c>
      <c r="H1585" s="6">
        <f t="shared" si="124"/>
        <v>-208500</v>
      </c>
      <c r="I1585" s="26">
        <f t="shared" si="125"/>
        <v>5.08130081300813</v>
      </c>
      <c r="K1585" t="s">
        <v>28</v>
      </c>
      <c r="M1585" s="2">
        <v>492</v>
      </c>
    </row>
    <row r="1586" spans="2:13" ht="12.75">
      <c r="B1586" s="345">
        <v>2500</v>
      </c>
      <c r="C1586" s="1" t="s">
        <v>28</v>
      </c>
      <c r="D1586" s="1" t="s">
        <v>14</v>
      </c>
      <c r="E1586" s="1" t="s">
        <v>453</v>
      </c>
      <c r="F1586" s="30" t="s">
        <v>471</v>
      </c>
      <c r="G1586" s="30" t="s">
        <v>205</v>
      </c>
      <c r="H1586" s="6">
        <f t="shared" si="124"/>
        <v>-211000</v>
      </c>
      <c r="I1586" s="26">
        <f t="shared" si="125"/>
        <v>5.08130081300813</v>
      </c>
      <c r="K1586" t="s">
        <v>28</v>
      </c>
      <c r="M1586" s="2">
        <v>492</v>
      </c>
    </row>
    <row r="1587" spans="2:13" ht="12.75">
      <c r="B1587" s="345">
        <v>2500</v>
      </c>
      <c r="C1587" s="1" t="s">
        <v>28</v>
      </c>
      <c r="D1587" s="1" t="s">
        <v>14</v>
      </c>
      <c r="E1587" s="1" t="s">
        <v>453</v>
      </c>
      <c r="F1587" s="30" t="s">
        <v>472</v>
      </c>
      <c r="G1587" s="30" t="s">
        <v>207</v>
      </c>
      <c r="H1587" s="6">
        <f t="shared" si="124"/>
        <v>-213500</v>
      </c>
      <c r="I1587" s="26">
        <f t="shared" si="125"/>
        <v>5.08130081300813</v>
      </c>
      <c r="K1587" t="s">
        <v>28</v>
      </c>
      <c r="M1587" s="2">
        <v>492</v>
      </c>
    </row>
    <row r="1588" spans="2:13" ht="12.75">
      <c r="B1588" s="345">
        <v>2500</v>
      </c>
      <c r="C1588" s="1" t="s">
        <v>28</v>
      </c>
      <c r="D1588" s="1" t="s">
        <v>14</v>
      </c>
      <c r="E1588" s="1" t="s">
        <v>453</v>
      </c>
      <c r="F1588" s="30" t="s">
        <v>473</v>
      </c>
      <c r="G1588" s="30" t="s">
        <v>276</v>
      </c>
      <c r="H1588" s="6">
        <f t="shared" si="124"/>
        <v>-216000</v>
      </c>
      <c r="I1588" s="26">
        <f t="shared" si="125"/>
        <v>5.08130081300813</v>
      </c>
      <c r="K1588" t="s">
        <v>28</v>
      </c>
      <c r="M1588" s="2">
        <v>492</v>
      </c>
    </row>
    <row r="1589" spans="2:13" ht="12.75">
      <c r="B1589" s="345">
        <v>2500</v>
      </c>
      <c r="C1589" s="1" t="s">
        <v>28</v>
      </c>
      <c r="D1589" s="1" t="s">
        <v>14</v>
      </c>
      <c r="E1589" s="1" t="s">
        <v>453</v>
      </c>
      <c r="F1589" s="30" t="s">
        <v>474</v>
      </c>
      <c r="G1589" s="30" t="s">
        <v>279</v>
      </c>
      <c r="H1589" s="6">
        <f t="shared" si="124"/>
        <v>-218500</v>
      </c>
      <c r="I1589" s="26">
        <f t="shared" si="125"/>
        <v>5.08130081300813</v>
      </c>
      <c r="K1589" t="s">
        <v>28</v>
      </c>
      <c r="M1589" s="2">
        <v>492</v>
      </c>
    </row>
    <row r="1590" spans="2:13" ht="12.75">
      <c r="B1590" s="345">
        <v>2500</v>
      </c>
      <c r="C1590" s="1" t="s">
        <v>28</v>
      </c>
      <c r="D1590" s="1" t="s">
        <v>14</v>
      </c>
      <c r="E1590" s="1" t="s">
        <v>453</v>
      </c>
      <c r="F1590" s="30" t="s">
        <v>475</v>
      </c>
      <c r="G1590" s="30" t="s">
        <v>281</v>
      </c>
      <c r="H1590" s="6">
        <f aca="true" t="shared" si="126" ref="H1590:H1653">H1589-B1590</f>
        <v>-221000</v>
      </c>
      <c r="I1590" s="26">
        <f t="shared" si="125"/>
        <v>5.08130081300813</v>
      </c>
      <c r="K1590" t="s">
        <v>28</v>
      </c>
      <c r="M1590" s="2">
        <v>492</v>
      </c>
    </row>
    <row r="1591" spans="2:13" ht="12.75">
      <c r="B1591" s="345">
        <v>2500</v>
      </c>
      <c r="C1591" s="1" t="s">
        <v>28</v>
      </c>
      <c r="D1591" s="1" t="s">
        <v>14</v>
      </c>
      <c r="E1591" s="1" t="s">
        <v>453</v>
      </c>
      <c r="F1591" s="30" t="s">
        <v>476</v>
      </c>
      <c r="G1591" s="30" t="s">
        <v>283</v>
      </c>
      <c r="H1591" s="6">
        <f t="shared" si="126"/>
        <v>-223500</v>
      </c>
      <c r="I1591" s="26">
        <f t="shared" si="125"/>
        <v>5.08130081300813</v>
      </c>
      <c r="K1591" t="s">
        <v>28</v>
      </c>
      <c r="M1591" s="2">
        <v>492</v>
      </c>
    </row>
    <row r="1592" spans="2:13" ht="12.75">
      <c r="B1592" s="345">
        <v>2500</v>
      </c>
      <c r="C1592" s="1" t="s">
        <v>28</v>
      </c>
      <c r="D1592" s="19" t="s">
        <v>14</v>
      </c>
      <c r="E1592" s="41" t="s">
        <v>477</v>
      </c>
      <c r="F1592" s="30" t="s">
        <v>478</v>
      </c>
      <c r="G1592" s="35" t="s">
        <v>31</v>
      </c>
      <c r="H1592" s="6">
        <f t="shared" si="126"/>
        <v>-226000</v>
      </c>
      <c r="I1592" s="26">
        <f t="shared" si="125"/>
        <v>5.08130081300813</v>
      </c>
      <c r="J1592" s="40"/>
      <c r="K1592" t="s">
        <v>28</v>
      </c>
      <c r="L1592" s="40"/>
      <c r="M1592" s="2">
        <v>492</v>
      </c>
    </row>
    <row r="1593" spans="2:13" ht="12.75">
      <c r="B1593" s="345">
        <v>2500</v>
      </c>
      <c r="C1593" s="1" t="s">
        <v>28</v>
      </c>
      <c r="D1593" s="19" t="s">
        <v>14</v>
      </c>
      <c r="E1593" s="1" t="s">
        <v>477</v>
      </c>
      <c r="F1593" s="30" t="s">
        <v>479</v>
      </c>
      <c r="G1593" s="30" t="s">
        <v>55</v>
      </c>
      <c r="H1593" s="6">
        <f t="shared" si="126"/>
        <v>-228500</v>
      </c>
      <c r="I1593" s="26">
        <f t="shared" si="125"/>
        <v>5.08130081300813</v>
      </c>
      <c r="K1593" t="s">
        <v>28</v>
      </c>
      <c r="M1593" s="2">
        <v>492</v>
      </c>
    </row>
    <row r="1594" spans="2:13" ht="12.75">
      <c r="B1594" s="345">
        <v>2500</v>
      </c>
      <c r="C1594" s="1" t="s">
        <v>28</v>
      </c>
      <c r="D1594" s="19" t="s">
        <v>14</v>
      </c>
      <c r="E1594" s="1" t="s">
        <v>477</v>
      </c>
      <c r="F1594" s="30" t="s">
        <v>480</v>
      </c>
      <c r="G1594" s="30" t="s">
        <v>74</v>
      </c>
      <c r="H1594" s="6">
        <f t="shared" si="126"/>
        <v>-231000</v>
      </c>
      <c r="I1594" s="26">
        <f t="shared" si="125"/>
        <v>5.08130081300813</v>
      </c>
      <c r="K1594" t="s">
        <v>28</v>
      </c>
      <c r="M1594" s="2">
        <v>492</v>
      </c>
    </row>
    <row r="1595" spans="2:13" ht="12.75">
      <c r="B1595" s="345">
        <v>5000</v>
      </c>
      <c r="C1595" s="1" t="s">
        <v>28</v>
      </c>
      <c r="D1595" s="19" t="s">
        <v>14</v>
      </c>
      <c r="E1595" s="1" t="s">
        <v>477</v>
      </c>
      <c r="F1595" s="30" t="s">
        <v>481</v>
      </c>
      <c r="G1595" s="30" t="s">
        <v>76</v>
      </c>
      <c r="H1595" s="6">
        <f t="shared" si="126"/>
        <v>-236000</v>
      </c>
      <c r="I1595" s="26">
        <f t="shared" si="125"/>
        <v>10.16260162601626</v>
      </c>
      <c r="K1595" t="s">
        <v>28</v>
      </c>
      <c r="M1595" s="2">
        <v>492</v>
      </c>
    </row>
    <row r="1596" spans="2:13" ht="12.75">
      <c r="B1596" s="345">
        <v>2500</v>
      </c>
      <c r="C1596" s="1" t="s">
        <v>28</v>
      </c>
      <c r="D1596" s="1" t="s">
        <v>14</v>
      </c>
      <c r="E1596" s="1" t="s">
        <v>477</v>
      </c>
      <c r="F1596" s="30" t="s">
        <v>482</v>
      </c>
      <c r="G1596" s="30" t="s">
        <v>82</v>
      </c>
      <c r="H1596" s="6">
        <f t="shared" si="126"/>
        <v>-238500</v>
      </c>
      <c r="I1596" s="26">
        <f t="shared" si="125"/>
        <v>5.08130081300813</v>
      </c>
      <c r="K1596" t="s">
        <v>28</v>
      </c>
      <c r="M1596" s="2">
        <v>492</v>
      </c>
    </row>
    <row r="1597" spans="2:13" ht="12.75">
      <c r="B1597" s="345">
        <v>2500</v>
      </c>
      <c r="C1597" s="1" t="s">
        <v>28</v>
      </c>
      <c r="D1597" s="1" t="s">
        <v>14</v>
      </c>
      <c r="E1597" s="1" t="s">
        <v>477</v>
      </c>
      <c r="F1597" s="30" t="s">
        <v>483</v>
      </c>
      <c r="G1597" s="30" t="s">
        <v>344</v>
      </c>
      <c r="H1597" s="6">
        <f t="shared" si="126"/>
        <v>-241000</v>
      </c>
      <c r="I1597" s="26">
        <f t="shared" si="125"/>
        <v>5.08130081300813</v>
      </c>
      <c r="K1597" t="s">
        <v>28</v>
      </c>
      <c r="M1597" s="2">
        <v>492</v>
      </c>
    </row>
    <row r="1598" spans="2:13" ht="12.75">
      <c r="B1598" s="502">
        <v>2500</v>
      </c>
      <c r="C1598" s="1" t="s">
        <v>28</v>
      </c>
      <c r="D1598" s="1" t="s">
        <v>14</v>
      </c>
      <c r="E1598" s="1" t="s">
        <v>477</v>
      </c>
      <c r="F1598" s="30" t="s">
        <v>484</v>
      </c>
      <c r="G1598" s="30" t="s">
        <v>115</v>
      </c>
      <c r="H1598" s="6">
        <f t="shared" si="126"/>
        <v>-243500</v>
      </c>
      <c r="I1598" s="26">
        <f t="shared" si="125"/>
        <v>5.08130081300813</v>
      </c>
      <c r="K1598" t="s">
        <v>28</v>
      </c>
      <c r="M1598" s="2">
        <v>492</v>
      </c>
    </row>
    <row r="1599" spans="2:13" ht="12.75">
      <c r="B1599" s="345">
        <v>2500</v>
      </c>
      <c r="C1599" s="1" t="s">
        <v>28</v>
      </c>
      <c r="D1599" s="1" t="s">
        <v>14</v>
      </c>
      <c r="E1599" s="1" t="s">
        <v>477</v>
      </c>
      <c r="F1599" s="30" t="s">
        <v>485</v>
      </c>
      <c r="G1599" s="30" t="s">
        <v>116</v>
      </c>
      <c r="H1599" s="6">
        <f t="shared" si="126"/>
        <v>-246000</v>
      </c>
      <c r="I1599" s="26">
        <f t="shared" si="125"/>
        <v>5.08130081300813</v>
      </c>
      <c r="K1599" t="s">
        <v>28</v>
      </c>
      <c r="M1599" s="2">
        <v>492</v>
      </c>
    </row>
    <row r="1600" spans="2:13" ht="12.75">
      <c r="B1600" s="345">
        <v>2500</v>
      </c>
      <c r="C1600" s="1" t="s">
        <v>28</v>
      </c>
      <c r="D1600" s="1" t="s">
        <v>14</v>
      </c>
      <c r="E1600" s="1" t="s">
        <v>477</v>
      </c>
      <c r="F1600" s="30" t="s">
        <v>486</v>
      </c>
      <c r="G1600" s="30" t="s">
        <v>117</v>
      </c>
      <c r="H1600" s="6">
        <f t="shared" si="126"/>
        <v>-248500</v>
      </c>
      <c r="I1600" s="26">
        <f t="shared" si="125"/>
        <v>5.08130081300813</v>
      </c>
      <c r="K1600" t="s">
        <v>28</v>
      </c>
      <c r="M1600" s="2">
        <v>492</v>
      </c>
    </row>
    <row r="1601" spans="2:13" ht="12.75">
      <c r="B1601" s="345">
        <v>2500</v>
      </c>
      <c r="C1601" s="1" t="s">
        <v>28</v>
      </c>
      <c r="D1601" s="1" t="s">
        <v>14</v>
      </c>
      <c r="E1601" s="1" t="s">
        <v>477</v>
      </c>
      <c r="F1601" s="30" t="s">
        <v>487</v>
      </c>
      <c r="G1601" s="30" t="s">
        <v>118</v>
      </c>
      <c r="H1601" s="6">
        <f t="shared" si="126"/>
        <v>-251000</v>
      </c>
      <c r="I1601" s="26">
        <f t="shared" si="125"/>
        <v>5.08130081300813</v>
      </c>
      <c r="K1601" t="s">
        <v>28</v>
      </c>
      <c r="M1601" s="2">
        <v>492</v>
      </c>
    </row>
    <row r="1602" spans="2:13" ht="12.75">
      <c r="B1602" s="345">
        <v>2500</v>
      </c>
      <c r="C1602" s="1" t="s">
        <v>28</v>
      </c>
      <c r="D1602" s="1" t="s">
        <v>14</v>
      </c>
      <c r="E1602" s="1" t="s">
        <v>477</v>
      </c>
      <c r="F1602" s="30" t="s">
        <v>488</v>
      </c>
      <c r="G1602" s="30" t="s">
        <v>156</v>
      </c>
      <c r="H1602" s="6">
        <f t="shared" si="126"/>
        <v>-253500</v>
      </c>
      <c r="I1602" s="26">
        <f t="shared" si="125"/>
        <v>5.08130081300813</v>
      </c>
      <c r="K1602" t="s">
        <v>28</v>
      </c>
      <c r="M1602" s="2">
        <v>492</v>
      </c>
    </row>
    <row r="1603" spans="2:13" ht="12.75">
      <c r="B1603" s="345">
        <v>2500</v>
      </c>
      <c r="C1603" s="1" t="s">
        <v>28</v>
      </c>
      <c r="D1603" s="1" t="s">
        <v>14</v>
      </c>
      <c r="E1603" s="1" t="s">
        <v>477</v>
      </c>
      <c r="F1603" s="30" t="s">
        <v>489</v>
      </c>
      <c r="G1603" s="30" t="s">
        <v>158</v>
      </c>
      <c r="H1603" s="6">
        <f t="shared" si="126"/>
        <v>-256000</v>
      </c>
      <c r="I1603" s="26">
        <f t="shared" si="125"/>
        <v>5.08130081300813</v>
      </c>
      <c r="K1603" t="s">
        <v>28</v>
      </c>
      <c r="M1603" s="2">
        <v>492</v>
      </c>
    </row>
    <row r="1604" spans="2:13" ht="12.75">
      <c r="B1604" s="345">
        <v>2500</v>
      </c>
      <c r="C1604" s="1" t="s">
        <v>28</v>
      </c>
      <c r="D1604" s="1" t="s">
        <v>14</v>
      </c>
      <c r="E1604" s="1" t="s">
        <v>477</v>
      </c>
      <c r="F1604" s="30" t="s">
        <v>490</v>
      </c>
      <c r="G1604" s="30" t="s">
        <v>188</v>
      </c>
      <c r="H1604" s="6">
        <f t="shared" si="126"/>
        <v>-258500</v>
      </c>
      <c r="I1604" s="26">
        <f t="shared" si="125"/>
        <v>5.08130081300813</v>
      </c>
      <c r="K1604" t="s">
        <v>28</v>
      </c>
      <c r="M1604" s="2">
        <v>492</v>
      </c>
    </row>
    <row r="1605" spans="2:13" ht="12.75">
      <c r="B1605" s="345">
        <v>2500</v>
      </c>
      <c r="C1605" s="1" t="s">
        <v>28</v>
      </c>
      <c r="D1605" s="1" t="s">
        <v>14</v>
      </c>
      <c r="E1605" s="1" t="s">
        <v>477</v>
      </c>
      <c r="F1605" s="30" t="s">
        <v>491</v>
      </c>
      <c r="G1605" s="30" t="s">
        <v>203</v>
      </c>
      <c r="H1605" s="6">
        <f t="shared" si="126"/>
        <v>-261000</v>
      </c>
      <c r="I1605" s="26">
        <f t="shared" si="125"/>
        <v>5.08130081300813</v>
      </c>
      <c r="K1605" t="s">
        <v>28</v>
      </c>
      <c r="M1605" s="2">
        <v>492</v>
      </c>
    </row>
    <row r="1606" spans="2:13" ht="12.75">
      <c r="B1606" s="345">
        <v>2500</v>
      </c>
      <c r="C1606" s="1" t="s">
        <v>28</v>
      </c>
      <c r="D1606" s="1" t="s">
        <v>14</v>
      </c>
      <c r="E1606" s="1" t="s">
        <v>477</v>
      </c>
      <c r="F1606" s="30" t="s">
        <v>492</v>
      </c>
      <c r="G1606" s="30" t="s">
        <v>207</v>
      </c>
      <c r="H1606" s="6">
        <f t="shared" si="126"/>
        <v>-263500</v>
      </c>
      <c r="I1606" s="26">
        <f t="shared" si="125"/>
        <v>5.08130081300813</v>
      </c>
      <c r="K1606" t="s">
        <v>28</v>
      </c>
      <c r="M1606" s="2">
        <v>492</v>
      </c>
    </row>
    <row r="1607" spans="2:13" ht="12.75">
      <c r="B1607" s="345">
        <v>2500</v>
      </c>
      <c r="C1607" s="1" t="s">
        <v>28</v>
      </c>
      <c r="D1607" s="1" t="s">
        <v>14</v>
      </c>
      <c r="E1607" s="1" t="s">
        <v>477</v>
      </c>
      <c r="F1607" s="30" t="s">
        <v>493</v>
      </c>
      <c r="G1607" s="30" t="s">
        <v>276</v>
      </c>
      <c r="H1607" s="6">
        <f t="shared" si="126"/>
        <v>-266000</v>
      </c>
      <c r="I1607" s="26">
        <f t="shared" si="125"/>
        <v>5.08130081300813</v>
      </c>
      <c r="K1607" t="s">
        <v>28</v>
      </c>
      <c r="M1607" s="2">
        <v>492</v>
      </c>
    </row>
    <row r="1608" spans="2:13" ht="12.75">
      <c r="B1608" s="345">
        <v>2500</v>
      </c>
      <c r="C1608" s="1" t="s">
        <v>28</v>
      </c>
      <c r="D1608" s="1" t="s">
        <v>14</v>
      </c>
      <c r="E1608" s="1" t="s">
        <v>477</v>
      </c>
      <c r="F1608" s="30" t="s">
        <v>494</v>
      </c>
      <c r="G1608" s="30" t="s">
        <v>279</v>
      </c>
      <c r="H1608" s="6">
        <f t="shared" si="126"/>
        <v>-268500</v>
      </c>
      <c r="I1608" s="26">
        <f t="shared" si="125"/>
        <v>5.08130081300813</v>
      </c>
      <c r="K1608" t="s">
        <v>28</v>
      </c>
      <c r="M1608" s="2">
        <v>492</v>
      </c>
    </row>
    <row r="1609" spans="2:13" ht="12.75">
      <c r="B1609" s="345">
        <v>2500</v>
      </c>
      <c r="C1609" s="1" t="s">
        <v>28</v>
      </c>
      <c r="D1609" s="1" t="s">
        <v>14</v>
      </c>
      <c r="E1609" s="1" t="s">
        <v>495</v>
      </c>
      <c r="F1609" s="30" t="s">
        <v>496</v>
      </c>
      <c r="G1609" s="30" t="s">
        <v>76</v>
      </c>
      <c r="H1609" s="6">
        <f t="shared" si="126"/>
        <v>-271000</v>
      </c>
      <c r="I1609" s="26">
        <f t="shared" si="125"/>
        <v>5.08130081300813</v>
      </c>
      <c r="K1609" t="s">
        <v>28</v>
      </c>
      <c r="M1609" s="2">
        <v>492</v>
      </c>
    </row>
    <row r="1610" spans="2:13" ht="12.75">
      <c r="B1610" s="345">
        <v>2500</v>
      </c>
      <c r="C1610" s="1" t="s">
        <v>28</v>
      </c>
      <c r="D1610" s="1" t="s">
        <v>14</v>
      </c>
      <c r="E1610" s="1" t="s">
        <v>497</v>
      </c>
      <c r="F1610" s="30" t="s">
        <v>498</v>
      </c>
      <c r="G1610" s="30" t="s">
        <v>118</v>
      </c>
      <c r="H1610" s="6">
        <f t="shared" si="126"/>
        <v>-273500</v>
      </c>
      <c r="I1610" s="26">
        <f t="shared" si="125"/>
        <v>5.08130081300813</v>
      </c>
      <c r="K1610" t="s">
        <v>28</v>
      </c>
      <c r="M1610" s="2">
        <v>492</v>
      </c>
    </row>
    <row r="1611" spans="2:13" ht="12.75">
      <c r="B1611" s="345">
        <v>2500</v>
      </c>
      <c r="C1611" s="1" t="s">
        <v>28</v>
      </c>
      <c r="D1611" s="1" t="s">
        <v>14</v>
      </c>
      <c r="E1611" s="1" t="s">
        <v>497</v>
      </c>
      <c r="F1611" s="30" t="s">
        <v>499</v>
      </c>
      <c r="G1611" s="30" t="s">
        <v>205</v>
      </c>
      <c r="H1611" s="6">
        <f t="shared" si="126"/>
        <v>-276000</v>
      </c>
      <c r="I1611" s="26">
        <f t="shared" si="125"/>
        <v>5.08130081300813</v>
      </c>
      <c r="K1611" t="s">
        <v>28</v>
      </c>
      <c r="M1611" s="2">
        <v>492</v>
      </c>
    </row>
    <row r="1612" spans="2:13" ht="12.75">
      <c r="B1612" s="345">
        <v>2500</v>
      </c>
      <c r="C1612" s="1" t="s">
        <v>28</v>
      </c>
      <c r="D1612" s="1" t="s">
        <v>14</v>
      </c>
      <c r="E1612" s="1" t="s">
        <v>497</v>
      </c>
      <c r="F1612" s="30" t="s">
        <v>500</v>
      </c>
      <c r="G1612" s="30" t="s">
        <v>283</v>
      </c>
      <c r="H1612" s="6">
        <f t="shared" si="126"/>
        <v>-278500</v>
      </c>
      <c r="I1612" s="26">
        <f t="shared" si="125"/>
        <v>5.08130081300813</v>
      </c>
      <c r="K1612" t="s">
        <v>28</v>
      </c>
      <c r="M1612" s="2">
        <v>492</v>
      </c>
    </row>
    <row r="1613" spans="1:13" s="97" customFormat="1" ht="12.75">
      <c r="A1613" s="18"/>
      <c r="B1613" s="349">
        <f>SUM(B1526:B1612)</f>
        <v>278500</v>
      </c>
      <c r="C1613" s="18" t="s">
        <v>28</v>
      </c>
      <c r="D1613" s="18"/>
      <c r="E1613" s="18"/>
      <c r="F1613" s="24"/>
      <c r="G1613" s="24"/>
      <c r="H1613" s="90">
        <v>0</v>
      </c>
      <c r="I1613" s="91">
        <f t="shared" si="125"/>
        <v>566.0569105691056</v>
      </c>
      <c r="M1613" s="2">
        <v>492</v>
      </c>
    </row>
    <row r="1614" spans="2:13" ht="12.75">
      <c r="B1614" s="496"/>
      <c r="H1614" s="6">
        <f t="shared" si="126"/>
        <v>0</v>
      </c>
      <c r="I1614" s="26">
        <f t="shared" si="125"/>
        <v>0</v>
      </c>
      <c r="M1614" s="2">
        <v>492</v>
      </c>
    </row>
    <row r="1615" spans="2:13" ht="12.75">
      <c r="B1615" s="499"/>
      <c r="H1615" s="6">
        <f t="shared" si="126"/>
        <v>0</v>
      </c>
      <c r="I1615" s="26">
        <f t="shared" si="125"/>
        <v>0</v>
      </c>
      <c r="M1615" s="2">
        <v>492</v>
      </c>
    </row>
    <row r="1616" spans="2:13" ht="12.75">
      <c r="B1616" s="496">
        <v>3000</v>
      </c>
      <c r="C1616" s="1" t="s">
        <v>501</v>
      </c>
      <c r="D1616" s="19" t="s">
        <v>14</v>
      </c>
      <c r="E1616" s="81" t="s">
        <v>190</v>
      </c>
      <c r="F1616" s="30" t="s">
        <v>502</v>
      </c>
      <c r="G1616" s="30" t="s">
        <v>55</v>
      </c>
      <c r="H1616" s="44">
        <f t="shared" si="126"/>
        <v>-3000</v>
      </c>
      <c r="I1616" s="110">
        <f t="shared" si="125"/>
        <v>6.097560975609756</v>
      </c>
      <c r="K1616" s="85" t="s">
        <v>503</v>
      </c>
      <c r="M1616" s="2">
        <v>492</v>
      </c>
    </row>
    <row r="1617" spans="2:13" ht="12.75">
      <c r="B1617" s="496">
        <v>3000</v>
      </c>
      <c r="C1617" s="1" t="s">
        <v>504</v>
      </c>
      <c r="D1617" s="19" t="s">
        <v>14</v>
      </c>
      <c r="E1617" s="1" t="s">
        <v>190</v>
      </c>
      <c r="F1617" s="30" t="s">
        <v>505</v>
      </c>
      <c r="G1617" s="30" t="s">
        <v>74</v>
      </c>
      <c r="H1617" s="44">
        <f t="shared" si="126"/>
        <v>-6000</v>
      </c>
      <c r="I1617" s="110">
        <f t="shared" si="125"/>
        <v>6.097560975609756</v>
      </c>
      <c r="K1617" s="85" t="s">
        <v>503</v>
      </c>
      <c r="M1617" s="2">
        <v>492</v>
      </c>
    </row>
    <row r="1618" spans="1:13" s="85" customFormat="1" ht="12.75">
      <c r="A1618" s="81"/>
      <c r="B1618" s="495">
        <v>3500</v>
      </c>
      <c r="C1618" s="37" t="s">
        <v>880</v>
      </c>
      <c r="D1618" s="37" t="s">
        <v>14</v>
      </c>
      <c r="E1618" s="37" t="s">
        <v>190</v>
      </c>
      <c r="F1618" s="35" t="s">
        <v>506</v>
      </c>
      <c r="G1618" s="99" t="s">
        <v>55</v>
      </c>
      <c r="H1618" s="44">
        <f t="shared" si="126"/>
        <v>-9500</v>
      </c>
      <c r="I1618" s="110">
        <f aca="true" t="shared" si="127" ref="I1618:I1681">+B1618/M1618</f>
        <v>7.1138211382113825</v>
      </c>
      <c r="K1618" s="85" t="s">
        <v>507</v>
      </c>
      <c r="M1618" s="2">
        <v>492</v>
      </c>
    </row>
    <row r="1619" spans="1:13" s="111" customFormat="1" ht="12.75">
      <c r="A1619" s="37"/>
      <c r="B1619" s="495">
        <v>10000</v>
      </c>
      <c r="C1619" s="37" t="s">
        <v>909</v>
      </c>
      <c r="D1619" s="37" t="s">
        <v>14</v>
      </c>
      <c r="E1619" s="37" t="s">
        <v>190</v>
      </c>
      <c r="F1619" s="35" t="s">
        <v>508</v>
      </c>
      <c r="G1619" s="35" t="s">
        <v>74</v>
      </c>
      <c r="H1619" s="44">
        <f t="shared" si="126"/>
        <v>-19500</v>
      </c>
      <c r="I1619" s="110">
        <f t="shared" si="127"/>
        <v>20.32520325203252</v>
      </c>
      <c r="K1619" s="85" t="s">
        <v>507</v>
      </c>
      <c r="M1619" s="2">
        <v>492</v>
      </c>
    </row>
    <row r="1620" spans="1:13" s="111" customFormat="1" ht="12.75">
      <c r="A1620" s="37"/>
      <c r="B1620" s="495">
        <v>1000</v>
      </c>
      <c r="C1620" s="37" t="s">
        <v>542</v>
      </c>
      <c r="D1620" s="37" t="s">
        <v>14</v>
      </c>
      <c r="E1620" s="37" t="s">
        <v>190</v>
      </c>
      <c r="F1620" s="35" t="s">
        <v>509</v>
      </c>
      <c r="G1620" s="35" t="s">
        <v>74</v>
      </c>
      <c r="H1620" s="44">
        <f t="shared" si="126"/>
        <v>-20500</v>
      </c>
      <c r="I1620" s="110">
        <f t="shared" si="127"/>
        <v>2.032520325203252</v>
      </c>
      <c r="K1620" s="85" t="s">
        <v>507</v>
      </c>
      <c r="M1620" s="2">
        <v>492</v>
      </c>
    </row>
    <row r="1621" spans="1:13" s="111" customFormat="1" ht="12.75">
      <c r="A1621" s="37"/>
      <c r="B1621" s="495">
        <v>1000</v>
      </c>
      <c r="C1621" s="37" t="s">
        <v>368</v>
      </c>
      <c r="D1621" s="37" t="s">
        <v>14</v>
      </c>
      <c r="E1621" s="37" t="s">
        <v>190</v>
      </c>
      <c r="F1621" s="35" t="s">
        <v>509</v>
      </c>
      <c r="G1621" s="35" t="s">
        <v>74</v>
      </c>
      <c r="H1621" s="44">
        <f t="shared" si="126"/>
        <v>-21500</v>
      </c>
      <c r="I1621" s="110">
        <f t="shared" si="127"/>
        <v>2.032520325203252</v>
      </c>
      <c r="K1621" s="85" t="s">
        <v>507</v>
      </c>
      <c r="M1621" s="2">
        <v>492</v>
      </c>
    </row>
    <row r="1622" spans="1:13" s="111" customFormat="1" ht="12.75">
      <c r="A1622" s="37"/>
      <c r="B1622" s="495">
        <v>15000</v>
      </c>
      <c r="C1622" s="81" t="s">
        <v>510</v>
      </c>
      <c r="D1622" s="37" t="s">
        <v>14</v>
      </c>
      <c r="E1622" s="37" t="s">
        <v>190</v>
      </c>
      <c r="F1622" s="35" t="s">
        <v>511</v>
      </c>
      <c r="G1622" s="35" t="s">
        <v>76</v>
      </c>
      <c r="H1622" s="44">
        <f t="shared" si="126"/>
        <v>-36500</v>
      </c>
      <c r="I1622" s="110">
        <f t="shared" si="127"/>
        <v>30.48780487804878</v>
      </c>
      <c r="K1622" s="85" t="s">
        <v>507</v>
      </c>
      <c r="M1622" s="2">
        <v>492</v>
      </c>
    </row>
    <row r="1623" spans="1:13" s="111" customFormat="1" ht="12.75">
      <c r="A1623" s="37"/>
      <c r="B1623" s="495">
        <v>1000</v>
      </c>
      <c r="C1623" s="81" t="s">
        <v>372</v>
      </c>
      <c r="D1623" s="37" t="s">
        <v>14</v>
      </c>
      <c r="E1623" s="37" t="s">
        <v>190</v>
      </c>
      <c r="F1623" s="35" t="s">
        <v>509</v>
      </c>
      <c r="G1623" s="35" t="s">
        <v>76</v>
      </c>
      <c r="H1623" s="44">
        <f t="shared" si="126"/>
        <v>-37500</v>
      </c>
      <c r="I1623" s="110">
        <f t="shared" si="127"/>
        <v>2.032520325203252</v>
      </c>
      <c r="K1623" s="85" t="s">
        <v>507</v>
      </c>
      <c r="M1623" s="2">
        <v>492</v>
      </c>
    </row>
    <row r="1624" spans="1:13" s="111" customFormat="1" ht="12.75">
      <c r="A1624" s="37"/>
      <c r="B1624" s="495">
        <v>4000</v>
      </c>
      <c r="C1624" s="81" t="s">
        <v>910</v>
      </c>
      <c r="D1624" s="37" t="s">
        <v>14</v>
      </c>
      <c r="E1624" s="37" t="s">
        <v>190</v>
      </c>
      <c r="F1624" s="35" t="s">
        <v>512</v>
      </c>
      <c r="G1624" s="35" t="s">
        <v>76</v>
      </c>
      <c r="H1624" s="44">
        <f t="shared" si="126"/>
        <v>-41500</v>
      </c>
      <c r="I1624" s="110">
        <f t="shared" si="127"/>
        <v>8.130081300813009</v>
      </c>
      <c r="K1624" s="85" t="s">
        <v>507</v>
      </c>
      <c r="M1624" s="2">
        <v>492</v>
      </c>
    </row>
    <row r="1625" spans="1:13" s="111" customFormat="1" ht="12.75">
      <c r="A1625" s="37"/>
      <c r="B1625" s="495">
        <v>4000</v>
      </c>
      <c r="C1625" s="37" t="s">
        <v>881</v>
      </c>
      <c r="D1625" s="37" t="s">
        <v>14</v>
      </c>
      <c r="E1625" s="37" t="s">
        <v>190</v>
      </c>
      <c r="F1625" s="35" t="s">
        <v>513</v>
      </c>
      <c r="G1625" s="35" t="s">
        <v>344</v>
      </c>
      <c r="H1625" s="44">
        <f t="shared" si="126"/>
        <v>-45500</v>
      </c>
      <c r="I1625" s="110">
        <f t="shared" si="127"/>
        <v>8.130081300813009</v>
      </c>
      <c r="K1625" s="85" t="s">
        <v>507</v>
      </c>
      <c r="M1625" s="2">
        <v>492</v>
      </c>
    </row>
    <row r="1626" spans="1:13" s="111" customFormat="1" ht="12.75">
      <c r="A1626" s="37"/>
      <c r="B1626" s="495">
        <v>3000</v>
      </c>
      <c r="C1626" s="37" t="s">
        <v>882</v>
      </c>
      <c r="D1626" s="37" t="s">
        <v>14</v>
      </c>
      <c r="E1626" s="37" t="s">
        <v>190</v>
      </c>
      <c r="F1626" s="35" t="s">
        <v>514</v>
      </c>
      <c r="G1626" s="35" t="s">
        <v>115</v>
      </c>
      <c r="H1626" s="44">
        <f t="shared" si="126"/>
        <v>-48500</v>
      </c>
      <c r="I1626" s="110">
        <f t="shared" si="127"/>
        <v>6.097560975609756</v>
      </c>
      <c r="K1626" s="111" t="s">
        <v>507</v>
      </c>
      <c r="M1626" s="2">
        <v>492</v>
      </c>
    </row>
    <row r="1627" spans="1:13" s="111" customFormat="1" ht="12.75">
      <c r="A1627" s="37"/>
      <c r="B1627" s="495">
        <v>1500</v>
      </c>
      <c r="C1627" s="37" t="s">
        <v>860</v>
      </c>
      <c r="D1627" s="37" t="s">
        <v>14</v>
      </c>
      <c r="E1627" s="37" t="s">
        <v>190</v>
      </c>
      <c r="F1627" s="35" t="s">
        <v>515</v>
      </c>
      <c r="G1627" s="35" t="s">
        <v>124</v>
      </c>
      <c r="H1627" s="44">
        <f t="shared" si="126"/>
        <v>-50000</v>
      </c>
      <c r="I1627" s="110">
        <f t="shared" si="127"/>
        <v>3.048780487804878</v>
      </c>
      <c r="K1627" s="111" t="s">
        <v>507</v>
      </c>
      <c r="M1627" s="2">
        <v>492</v>
      </c>
    </row>
    <row r="1628" spans="1:13" s="111" customFormat="1" ht="12.75">
      <c r="A1628" s="37"/>
      <c r="B1628" s="495">
        <v>1500</v>
      </c>
      <c r="C1628" s="37" t="s">
        <v>861</v>
      </c>
      <c r="D1628" s="37" t="s">
        <v>14</v>
      </c>
      <c r="E1628" s="37" t="s">
        <v>190</v>
      </c>
      <c r="F1628" s="35" t="s">
        <v>516</v>
      </c>
      <c r="G1628" s="35" t="s">
        <v>156</v>
      </c>
      <c r="H1628" s="44">
        <f t="shared" si="126"/>
        <v>-51500</v>
      </c>
      <c r="I1628" s="110">
        <f t="shared" si="127"/>
        <v>3.048780487804878</v>
      </c>
      <c r="K1628" s="111" t="s">
        <v>507</v>
      </c>
      <c r="M1628" s="2">
        <v>492</v>
      </c>
    </row>
    <row r="1629" spans="1:13" s="21" customFormat="1" ht="12.75">
      <c r="A1629" s="19"/>
      <c r="B1629" s="495">
        <v>3000</v>
      </c>
      <c r="C1629" s="19" t="s">
        <v>36</v>
      </c>
      <c r="D1629" s="19" t="s">
        <v>14</v>
      </c>
      <c r="E1629" s="19" t="s">
        <v>190</v>
      </c>
      <c r="F1629" s="34" t="s">
        <v>517</v>
      </c>
      <c r="G1629" s="34" t="s">
        <v>55</v>
      </c>
      <c r="H1629" s="44">
        <f t="shared" si="126"/>
        <v>-54500</v>
      </c>
      <c r="I1629" s="110">
        <f t="shared" si="127"/>
        <v>6.097560975609756</v>
      </c>
      <c r="J1629" s="33"/>
      <c r="K1629" s="111" t="s">
        <v>403</v>
      </c>
      <c r="M1629" s="2">
        <v>492</v>
      </c>
    </row>
    <row r="1630" spans="1:13" s="21" customFormat="1" ht="12.75">
      <c r="A1630" s="19"/>
      <c r="B1630" s="496">
        <v>2000</v>
      </c>
      <c r="C1630" s="19" t="s">
        <v>888</v>
      </c>
      <c r="D1630" s="1" t="s">
        <v>14</v>
      </c>
      <c r="E1630" s="1" t="s">
        <v>190</v>
      </c>
      <c r="F1630" s="30" t="s">
        <v>405</v>
      </c>
      <c r="G1630" s="30" t="s">
        <v>76</v>
      </c>
      <c r="H1630" s="44">
        <f t="shared" si="126"/>
        <v>-56500</v>
      </c>
      <c r="I1630" s="110">
        <f t="shared" si="127"/>
        <v>4.065040650406504</v>
      </c>
      <c r="J1630" s="33"/>
      <c r="K1630" s="111" t="s">
        <v>403</v>
      </c>
      <c r="M1630" s="2">
        <v>492</v>
      </c>
    </row>
    <row r="1631" spans="1:13" s="21" customFormat="1" ht="12.75">
      <c r="A1631" s="19"/>
      <c r="B1631" s="496">
        <v>2000</v>
      </c>
      <c r="C1631" s="19" t="s">
        <v>889</v>
      </c>
      <c r="D1631" s="1" t="s">
        <v>14</v>
      </c>
      <c r="E1631" s="1" t="s">
        <v>190</v>
      </c>
      <c r="F1631" s="30" t="s">
        <v>405</v>
      </c>
      <c r="G1631" s="30" t="s">
        <v>76</v>
      </c>
      <c r="H1631" s="44">
        <f t="shared" si="126"/>
        <v>-58500</v>
      </c>
      <c r="I1631" s="110">
        <f t="shared" si="127"/>
        <v>4.065040650406504</v>
      </c>
      <c r="J1631" s="33"/>
      <c r="K1631" s="111" t="s">
        <v>403</v>
      </c>
      <c r="M1631" s="2">
        <v>492</v>
      </c>
    </row>
    <row r="1632" spans="1:13" s="21" customFormat="1" ht="12.75">
      <c r="A1632" s="19"/>
      <c r="B1632" s="496">
        <v>3000</v>
      </c>
      <c r="C1632" s="19" t="s">
        <v>38</v>
      </c>
      <c r="D1632" s="1" t="s">
        <v>14</v>
      </c>
      <c r="E1632" s="1" t="s">
        <v>190</v>
      </c>
      <c r="F1632" s="30" t="s">
        <v>518</v>
      </c>
      <c r="G1632" s="30" t="s">
        <v>76</v>
      </c>
      <c r="H1632" s="44">
        <f t="shared" si="126"/>
        <v>-61500</v>
      </c>
      <c r="I1632" s="110">
        <f t="shared" si="127"/>
        <v>6.097560975609756</v>
      </c>
      <c r="J1632" s="33"/>
      <c r="K1632" s="111" t="s">
        <v>403</v>
      </c>
      <c r="M1632" s="2">
        <v>492</v>
      </c>
    </row>
    <row r="1633" spans="1:13" s="21" customFormat="1" ht="12.75">
      <c r="A1633" s="19"/>
      <c r="B1633" s="496">
        <v>3000</v>
      </c>
      <c r="C1633" s="37" t="s">
        <v>36</v>
      </c>
      <c r="D1633" s="81" t="s">
        <v>14</v>
      </c>
      <c r="E1633" s="81" t="s">
        <v>190</v>
      </c>
      <c r="F1633" s="99" t="s">
        <v>519</v>
      </c>
      <c r="G1633" s="99" t="s">
        <v>158</v>
      </c>
      <c r="H1633" s="44">
        <f t="shared" si="126"/>
        <v>-64500</v>
      </c>
      <c r="I1633" s="110">
        <f t="shared" si="127"/>
        <v>6.097560975609756</v>
      </c>
      <c r="J1633" s="33"/>
      <c r="K1633" s="111" t="s">
        <v>403</v>
      </c>
      <c r="M1633" s="2">
        <v>492</v>
      </c>
    </row>
    <row r="1634" spans="1:13" s="21" customFormat="1" ht="12.75">
      <c r="A1634" s="19"/>
      <c r="B1634" s="496">
        <v>2000</v>
      </c>
      <c r="C1634" s="37" t="s">
        <v>890</v>
      </c>
      <c r="D1634" s="81" t="s">
        <v>14</v>
      </c>
      <c r="E1634" s="81" t="s">
        <v>190</v>
      </c>
      <c r="F1634" s="99" t="s">
        <v>405</v>
      </c>
      <c r="G1634" s="99" t="s">
        <v>158</v>
      </c>
      <c r="H1634" s="44">
        <f t="shared" si="126"/>
        <v>-66500</v>
      </c>
      <c r="I1634" s="110">
        <f t="shared" si="127"/>
        <v>4.065040650406504</v>
      </c>
      <c r="J1634" s="33"/>
      <c r="K1634" s="111" t="s">
        <v>403</v>
      </c>
      <c r="M1634" s="2">
        <v>492</v>
      </c>
    </row>
    <row r="1635" spans="1:13" s="21" customFormat="1" ht="12.75">
      <c r="A1635" s="19"/>
      <c r="B1635" s="496">
        <v>2000</v>
      </c>
      <c r="C1635" s="37" t="s">
        <v>1020</v>
      </c>
      <c r="D1635" s="81" t="s">
        <v>14</v>
      </c>
      <c r="E1635" s="81" t="s">
        <v>190</v>
      </c>
      <c r="F1635" s="99" t="s">
        <v>405</v>
      </c>
      <c r="G1635" s="99" t="s">
        <v>203</v>
      </c>
      <c r="H1635" s="44">
        <f t="shared" si="126"/>
        <v>-68500</v>
      </c>
      <c r="I1635" s="110">
        <f t="shared" si="127"/>
        <v>4.065040650406504</v>
      </c>
      <c r="J1635" s="33"/>
      <c r="K1635" s="111" t="s">
        <v>403</v>
      </c>
      <c r="M1635" s="2">
        <v>492</v>
      </c>
    </row>
    <row r="1636" spans="1:13" s="21" customFormat="1" ht="12.75">
      <c r="A1636" s="19"/>
      <c r="B1636" s="496">
        <v>3000</v>
      </c>
      <c r="C1636" s="81" t="s">
        <v>38</v>
      </c>
      <c r="D1636" s="81" t="s">
        <v>14</v>
      </c>
      <c r="E1636" s="81" t="s">
        <v>190</v>
      </c>
      <c r="F1636" s="99" t="s">
        <v>520</v>
      </c>
      <c r="G1636" s="99" t="s">
        <v>203</v>
      </c>
      <c r="H1636" s="44">
        <f t="shared" si="126"/>
        <v>-71500</v>
      </c>
      <c r="I1636" s="110">
        <f t="shared" si="127"/>
        <v>6.097560975609756</v>
      </c>
      <c r="J1636" s="33"/>
      <c r="K1636" s="111" t="s">
        <v>403</v>
      </c>
      <c r="M1636" s="2">
        <v>492</v>
      </c>
    </row>
    <row r="1637" spans="1:13" s="21" customFormat="1" ht="12.75">
      <c r="A1637" s="19"/>
      <c r="B1637" s="496">
        <v>3000</v>
      </c>
      <c r="C1637" s="81" t="s">
        <v>36</v>
      </c>
      <c r="D1637" s="81" t="s">
        <v>14</v>
      </c>
      <c r="E1637" s="81" t="s">
        <v>190</v>
      </c>
      <c r="F1637" s="99" t="s">
        <v>521</v>
      </c>
      <c r="G1637" s="99" t="s">
        <v>279</v>
      </c>
      <c r="H1637" s="44">
        <f t="shared" si="126"/>
        <v>-74500</v>
      </c>
      <c r="I1637" s="110">
        <f t="shared" si="127"/>
        <v>6.097560975609756</v>
      </c>
      <c r="J1637" s="33"/>
      <c r="K1637" s="111" t="s">
        <v>403</v>
      </c>
      <c r="M1637" s="2">
        <v>492</v>
      </c>
    </row>
    <row r="1638" spans="1:13" s="21" customFormat="1" ht="12.75">
      <c r="A1638" s="19"/>
      <c r="B1638" s="496">
        <v>3000</v>
      </c>
      <c r="C1638" s="81" t="s">
        <v>38</v>
      </c>
      <c r="D1638" s="81" t="s">
        <v>14</v>
      </c>
      <c r="E1638" s="81" t="s">
        <v>190</v>
      </c>
      <c r="F1638" s="99" t="s">
        <v>522</v>
      </c>
      <c r="G1638" s="99" t="s">
        <v>283</v>
      </c>
      <c r="H1638" s="44">
        <f t="shared" si="126"/>
        <v>-77500</v>
      </c>
      <c r="I1638" s="110">
        <f t="shared" si="127"/>
        <v>6.097560975609756</v>
      </c>
      <c r="J1638" s="33"/>
      <c r="K1638" s="111" t="s">
        <v>403</v>
      </c>
      <c r="M1638" s="2">
        <v>492</v>
      </c>
    </row>
    <row r="1639" spans="1:13" s="85" customFormat="1" ht="12.75">
      <c r="A1639" s="81"/>
      <c r="B1639" s="495">
        <v>2500</v>
      </c>
      <c r="C1639" s="81" t="s">
        <v>883</v>
      </c>
      <c r="D1639" s="37" t="s">
        <v>14</v>
      </c>
      <c r="E1639" s="81" t="s">
        <v>898</v>
      </c>
      <c r="F1639" s="99" t="s">
        <v>523</v>
      </c>
      <c r="G1639" s="35" t="s">
        <v>55</v>
      </c>
      <c r="H1639" s="44">
        <f t="shared" si="126"/>
        <v>-80000</v>
      </c>
      <c r="I1639" s="110">
        <f t="shared" si="127"/>
        <v>5.08130081300813</v>
      </c>
      <c r="K1639" t="s">
        <v>524</v>
      </c>
      <c r="M1639" s="2">
        <v>492</v>
      </c>
    </row>
    <row r="1640" spans="1:13" s="85" customFormat="1" ht="12.75">
      <c r="A1640" s="81"/>
      <c r="B1640" s="495">
        <v>2500</v>
      </c>
      <c r="C1640" s="37" t="s">
        <v>884</v>
      </c>
      <c r="D1640" s="37" t="s">
        <v>14</v>
      </c>
      <c r="E1640" s="37" t="s">
        <v>898</v>
      </c>
      <c r="F1640" s="99" t="s">
        <v>525</v>
      </c>
      <c r="G1640" s="35" t="s">
        <v>74</v>
      </c>
      <c r="H1640" s="44">
        <f t="shared" si="126"/>
        <v>-82500</v>
      </c>
      <c r="I1640" s="110">
        <f t="shared" si="127"/>
        <v>5.08130081300813</v>
      </c>
      <c r="K1640" t="s">
        <v>524</v>
      </c>
      <c r="M1640" s="2">
        <v>492</v>
      </c>
    </row>
    <row r="1641" spans="1:13" s="111" customFormat="1" ht="12.75">
      <c r="A1641" s="37"/>
      <c r="B1641" s="495">
        <v>3000</v>
      </c>
      <c r="C1641" s="37" t="s">
        <v>36</v>
      </c>
      <c r="D1641" s="37" t="s">
        <v>14</v>
      </c>
      <c r="E1641" s="37" t="s">
        <v>898</v>
      </c>
      <c r="F1641" s="35" t="s">
        <v>526</v>
      </c>
      <c r="G1641" s="35" t="s">
        <v>80</v>
      </c>
      <c r="H1641" s="44">
        <f t="shared" si="126"/>
        <v>-85500</v>
      </c>
      <c r="I1641" s="110">
        <f t="shared" si="127"/>
        <v>6.097560975609756</v>
      </c>
      <c r="K1641" t="s">
        <v>524</v>
      </c>
      <c r="M1641" s="2">
        <v>492</v>
      </c>
    </row>
    <row r="1642" spans="1:13" s="111" customFormat="1" ht="12.75">
      <c r="A1642" s="37"/>
      <c r="B1642" s="495">
        <v>3000</v>
      </c>
      <c r="C1642" s="37" t="s">
        <v>38</v>
      </c>
      <c r="D1642" s="37" t="s">
        <v>14</v>
      </c>
      <c r="E1642" s="37" t="s">
        <v>898</v>
      </c>
      <c r="F1642" s="198" t="s">
        <v>527</v>
      </c>
      <c r="G1642" s="35" t="s">
        <v>82</v>
      </c>
      <c r="H1642" s="44">
        <f t="shared" si="126"/>
        <v>-88500</v>
      </c>
      <c r="I1642" s="110">
        <f t="shared" si="127"/>
        <v>6.097560975609756</v>
      </c>
      <c r="K1642" t="s">
        <v>524</v>
      </c>
      <c r="M1642" s="2">
        <v>492</v>
      </c>
    </row>
    <row r="1643" spans="1:13" s="111" customFormat="1" ht="12.75">
      <c r="A1643" s="37"/>
      <c r="B1643" s="495">
        <v>2000</v>
      </c>
      <c r="C1643" s="37" t="s">
        <v>885</v>
      </c>
      <c r="D1643" s="37" t="s">
        <v>14</v>
      </c>
      <c r="E1643" s="37" t="s">
        <v>898</v>
      </c>
      <c r="F1643" s="35" t="s">
        <v>528</v>
      </c>
      <c r="G1643" s="35" t="s">
        <v>344</v>
      </c>
      <c r="H1643" s="44">
        <f t="shared" si="126"/>
        <v>-90500</v>
      </c>
      <c r="I1643" s="110">
        <f t="shared" si="127"/>
        <v>4.065040650406504</v>
      </c>
      <c r="K1643" t="s">
        <v>524</v>
      </c>
      <c r="M1643" s="2">
        <v>492</v>
      </c>
    </row>
    <row r="1644" spans="1:13" s="111" customFormat="1" ht="12.75">
      <c r="A1644" s="37"/>
      <c r="B1644" s="495">
        <v>2000</v>
      </c>
      <c r="C1644" s="37" t="s">
        <v>886</v>
      </c>
      <c r="D1644" s="37" t="s">
        <v>14</v>
      </c>
      <c r="E1644" s="37" t="s">
        <v>898</v>
      </c>
      <c r="F1644" s="35" t="s">
        <v>529</v>
      </c>
      <c r="G1644" s="35" t="s">
        <v>115</v>
      </c>
      <c r="H1644" s="44">
        <f t="shared" si="126"/>
        <v>-92500</v>
      </c>
      <c r="I1644" s="110">
        <f t="shared" si="127"/>
        <v>4.065040650406504</v>
      </c>
      <c r="K1644" t="s">
        <v>524</v>
      </c>
      <c r="M1644" s="2">
        <v>492</v>
      </c>
    </row>
    <row r="1645" spans="1:13" s="111" customFormat="1" ht="12.75">
      <c r="A1645" s="37"/>
      <c r="B1645" s="495">
        <v>10000</v>
      </c>
      <c r="C1645" s="37" t="s">
        <v>530</v>
      </c>
      <c r="D1645" s="37" t="s">
        <v>14</v>
      </c>
      <c r="E1645" s="37" t="s">
        <v>898</v>
      </c>
      <c r="F1645" s="35" t="s">
        <v>531</v>
      </c>
      <c r="G1645" s="35" t="s">
        <v>115</v>
      </c>
      <c r="H1645" s="44">
        <f t="shared" si="126"/>
        <v>-102500</v>
      </c>
      <c r="I1645" s="110">
        <f t="shared" si="127"/>
        <v>20.32520325203252</v>
      </c>
      <c r="K1645" t="s">
        <v>524</v>
      </c>
      <c r="M1645" s="2">
        <v>492</v>
      </c>
    </row>
    <row r="1646" spans="1:13" s="111" customFormat="1" ht="12.75">
      <c r="A1646" s="37"/>
      <c r="B1646" s="495">
        <v>2000</v>
      </c>
      <c r="C1646" s="37" t="s">
        <v>885</v>
      </c>
      <c r="D1646" s="37" t="s">
        <v>14</v>
      </c>
      <c r="E1646" s="37" t="s">
        <v>898</v>
      </c>
      <c r="F1646" s="35" t="s">
        <v>532</v>
      </c>
      <c r="G1646" s="35" t="s">
        <v>156</v>
      </c>
      <c r="H1646" s="44">
        <f t="shared" si="126"/>
        <v>-104500</v>
      </c>
      <c r="I1646" s="110">
        <f t="shared" si="127"/>
        <v>4.065040650406504</v>
      </c>
      <c r="K1646" t="s">
        <v>524</v>
      </c>
      <c r="M1646" s="2">
        <v>492</v>
      </c>
    </row>
    <row r="1647" spans="1:13" s="111" customFormat="1" ht="12.75">
      <c r="A1647" s="37"/>
      <c r="B1647" s="495">
        <v>2500</v>
      </c>
      <c r="C1647" s="37" t="s">
        <v>533</v>
      </c>
      <c r="D1647" s="37" t="s">
        <v>14</v>
      </c>
      <c r="E1647" s="37" t="s">
        <v>898</v>
      </c>
      <c r="F1647" s="35" t="s">
        <v>534</v>
      </c>
      <c r="G1647" s="35" t="s">
        <v>156</v>
      </c>
      <c r="H1647" s="44">
        <f t="shared" si="126"/>
        <v>-107000</v>
      </c>
      <c r="I1647" s="110">
        <f t="shared" si="127"/>
        <v>5.08130081300813</v>
      </c>
      <c r="K1647" t="s">
        <v>524</v>
      </c>
      <c r="M1647" s="2">
        <v>492</v>
      </c>
    </row>
    <row r="1648" spans="1:13" s="111" customFormat="1" ht="12.75">
      <c r="A1648" s="37"/>
      <c r="B1648" s="495">
        <v>2500</v>
      </c>
      <c r="C1648" s="37" t="s">
        <v>535</v>
      </c>
      <c r="D1648" s="37" t="s">
        <v>14</v>
      </c>
      <c r="E1648" s="37" t="s">
        <v>898</v>
      </c>
      <c r="F1648" s="35" t="s">
        <v>536</v>
      </c>
      <c r="G1648" s="35" t="s">
        <v>158</v>
      </c>
      <c r="H1648" s="44">
        <f t="shared" si="126"/>
        <v>-109500</v>
      </c>
      <c r="I1648" s="110">
        <f t="shared" si="127"/>
        <v>5.08130081300813</v>
      </c>
      <c r="K1648" t="s">
        <v>524</v>
      </c>
      <c r="M1648" s="2">
        <v>492</v>
      </c>
    </row>
    <row r="1649" spans="1:13" s="111" customFormat="1" ht="12.75">
      <c r="A1649" s="37"/>
      <c r="B1649" s="495">
        <v>2000</v>
      </c>
      <c r="C1649" s="37" t="s">
        <v>886</v>
      </c>
      <c r="D1649" s="37" t="s">
        <v>14</v>
      </c>
      <c r="E1649" s="37" t="s">
        <v>898</v>
      </c>
      <c r="F1649" s="35" t="s">
        <v>537</v>
      </c>
      <c r="G1649" s="35" t="s">
        <v>188</v>
      </c>
      <c r="H1649" s="44">
        <f t="shared" si="126"/>
        <v>-111500</v>
      </c>
      <c r="I1649" s="110">
        <f t="shared" si="127"/>
        <v>4.065040650406504</v>
      </c>
      <c r="K1649" t="s">
        <v>524</v>
      </c>
      <c r="M1649" s="2">
        <v>492</v>
      </c>
    </row>
    <row r="1650" spans="1:13" s="111" customFormat="1" ht="12.75">
      <c r="A1650" s="37"/>
      <c r="B1650" s="495">
        <v>2000</v>
      </c>
      <c r="C1650" s="37" t="s">
        <v>885</v>
      </c>
      <c r="D1650" s="37" t="s">
        <v>14</v>
      </c>
      <c r="E1650" s="37" t="s">
        <v>898</v>
      </c>
      <c r="F1650" s="35" t="s">
        <v>538</v>
      </c>
      <c r="G1650" s="35" t="s">
        <v>276</v>
      </c>
      <c r="H1650" s="44">
        <f t="shared" si="126"/>
        <v>-113500</v>
      </c>
      <c r="I1650" s="110">
        <f t="shared" si="127"/>
        <v>4.065040650406504</v>
      </c>
      <c r="K1650" t="s">
        <v>524</v>
      </c>
      <c r="M1650" s="2">
        <v>492</v>
      </c>
    </row>
    <row r="1651" spans="1:13" s="111" customFormat="1" ht="12.75">
      <c r="A1651" s="37"/>
      <c r="B1651" s="495">
        <v>2000</v>
      </c>
      <c r="C1651" s="37" t="s">
        <v>886</v>
      </c>
      <c r="D1651" s="37" t="s">
        <v>14</v>
      </c>
      <c r="E1651" s="37" t="s">
        <v>898</v>
      </c>
      <c r="F1651" s="35" t="s">
        <v>539</v>
      </c>
      <c r="G1651" s="35" t="s">
        <v>279</v>
      </c>
      <c r="H1651" s="44">
        <f t="shared" si="126"/>
        <v>-115500</v>
      </c>
      <c r="I1651" s="110">
        <f t="shared" si="127"/>
        <v>4.065040650406504</v>
      </c>
      <c r="K1651" t="s">
        <v>524</v>
      </c>
      <c r="M1651" s="2">
        <v>492</v>
      </c>
    </row>
    <row r="1652" spans="1:13" s="111" customFormat="1" ht="12.75">
      <c r="A1652" s="37"/>
      <c r="B1652" s="495">
        <v>10000</v>
      </c>
      <c r="C1652" s="37" t="s">
        <v>530</v>
      </c>
      <c r="D1652" s="37" t="s">
        <v>14</v>
      </c>
      <c r="E1652" s="37" t="s">
        <v>898</v>
      </c>
      <c r="F1652" s="35" t="s">
        <v>540</v>
      </c>
      <c r="G1652" s="35" t="s">
        <v>279</v>
      </c>
      <c r="H1652" s="44">
        <f t="shared" si="126"/>
        <v>-125500</v>
      </c>
      <c r="I1652" s="110">
        <f t="shared" si="127"/>
        <v>20.32520325203252</v>
      </c>
      <c r="K1652" t="s">
        <v>524</v>
      </c>
      <c r="M1652" s="2">
        <v>492</v>
      </c>
    </row>
    <row r="1653" spans="1:13" s="111" customFormat="1" ht="12.75">
      <c r="A1653" s="37"/>
      <c r="B1653" s="495">
        <v>3500</v>
      </c>
      <c r="C1653" s="37" t="s">
        <v>880</v>
      </c>
      <c r="D1653" s="37" t="s">
        <v>14</v>
      </c>
      <c r="E1653" s="37" t="s">
        <v>190</v>
      </c>
      <c r="F1653" s="35" t="s">
        <v>541</v>
      </c>
      <c r="G1653" s="35" t="s">
        <v>55</v>
      </c>
      <c r="H1653" s="44">
        <f t="shared" si="126"/>
        <v>-129000</v>
      </c>
      <c r="I1653" s="110">
        <f t="shared" si="127"/>
        <v>7.1138211382113825</v>
      </c>
      <c r="K1653" s="111" t="s">
        <v>899</v>
      </c>
      <c r="M1653" s="2">
        <v>492</v>
      </c>
    </row>
    <row r="1654" spans="1:13" s="111" customFormat="1" ht="12.75">
      <c r="A1654" s="37"/>
      <c r="B1654" s="495">
        <v>1000</v>
      </c>
      <c r="C1654" s="37" t="s">
        <v>912</v>
      </c>
      <c r="D1654" s="37" t="s">
        <v>14</v>
      </c>
      <c r="E1654" s="37" t="s">
        <v>190</v>
      </c>
      <c r="F1654" s="35" t="s">
        <v>543</v>
      </c>
      <c r="G1654" s="35" t="s">
        <v>74</v>
      </c>
      <c r="H1654" s="44">
        <f aca="true" t="shared" si="128" ref="H1654:H1717">H1653-B1654</f>
        <v>-130000</v>
      </c>
      <c r="I1654" s="110">
        <f t="shared" si="127"/>
        <v>2.032520325203252</v>
      </c>
      <c r="K1654" s="111" t="s">
        <v>899</v>
      </c>
      <c r="M1654" s="2">
        <v>492</v>
      </c>
    </row>
    <row r="1655" spans="1:13" s="111" customFormat="1" ht="12.75">
      <c r="A1655" s="37"/>
      <c r="B1655" s="495">
        <v>1000</v>
      </c>
      <c r="C1655" s="37" t="s">
        <v>368</v>
      </c>
      <c r="D1655" s="37" t="s">
        <v>14</v>
      </c>
      <c r="E1655" s="37" t="s">
        <v>190</v>
      </c>
      <c r="F1655" s="35" t="s">
        <v>543</v>
      </c>
      <c r="G1655" s="35" t="s">
        <v>74</v>
      </c>
      <c r="H1655" s="44">
        <f t="shared" si="128"/>
        <v>-131000</v>
      </c>
      <c r="I1655" s="110">
        <f t="shared" si="127"/>
        <v>2.032520325203252</v>
      </c>
      <c r="K1655" s="111" t="s">
        <v>899</v>
      </c>
      <c r="M1655" s="2">
        <v>492</v>
      </c>
    </row>
    <row r="1656" spans="1:13" s="111" customFormat="1" ht="12.75">
      <c r="A1656" s="37"/>
      <c r="B1656" s="495">
        <v>1000</v>
      </c>
      <c r="C1656" s="37" t="s">
        <v>372</v>
      </c>
      <c r="D1656" s="37" t="s">
        <v>14</v>
      </c>
      <c r="E1656" s="37" t="s">
        <v>190</v>
      </c>
      <c r="F1656" s="35" t="s">
        <v>543</v>
      </c>
      <c r="G1656" s="35" t="s">
        <v>76</v>
      </c>
      <c r="H1656" s="44">
        <f t="shared" si="128"/>
        <v>-132000</v>
      </c>
      <c r="I1656" s="110">
        <f t="shared" si="127"/>
        <v>2.032520325203252</v>
      </c>
      <c r="K1656" s="111" t="s">
        <v>899</v>
      </c>
      <c r="M1656" s="2">
        <v>492</v>
      </c>
    </row>
    <row r="1657" spans="1:13" s="111" customFormat="1" ht="12.75">
      <c r="A1657" s="37"/>
      <c r="B1657" s="495">
        <v>4000</v>
      </c>
      <c r="C1657" s="37" t="s">
        <v>544</v>
      </c>
      <c r="D1657" s="37" t="s">
        <v>14</v>
      </c>
      <c r="E1657" s="37" t="s">
        <v>190</v>
      </c>
      <c r="F1657" s="35" t="s">
        <v>545</v>
      </c>
      <c r="G1657" s="35" t="s">
        <v>76</v>
      </c>
      <c r="H1657" s="44">
        <f t="shared" si="128"/>
        <v>-136000</v>
      </c>
      <c r="I1657" s="110">
        <f t="shared" si="127"/>
        <v>8.130081300813009</v>
      </c>
      <c r="K1657" s="111" t="s">
        <v>899</v>
      </c>
      <c r="M1657" s="2">
        <v>492</v>
      </c>
    </row>
    <row r="1658" spans="1:13" s="111" customFormat="1" ht="12.75">
      <c r="A1658" s="37"/>
      <c r="B1658" s="495">
        <v>2000</v>
      </c>
      <c r="C1658" s="37" t="s">
        <v>885</v>
      </c>
      <c r="D1658" s="37" t="s">
        <v>14</v>
      </c>
      <c r="E1658" s="37" t="s">
        <v>190</v>
      </c>
      <c r="F1658" s="35" t="s">
        <v>546</v>
      </c>
      <c r="G1658" s="35" t="s">
        <v>344</v>
      </c>
      <c r="H1658" s="44">
        <f t="shared" si="128"/>
        <v>-138000</v>
      </c>
      <c r="I1658" s="110">
        <f t="shared" si="127"/>
        <v>4.065040650406504</v>
      </c>
      <c r="K1658" s="111" t="s">
        <v>899</v>
      </c>
      <c r="M1658" s="2">
        <v>492</v>
      </c>
    </row>
    <row r="1659" spans="1:13" s="111" customFormat="1" ht="12.75">
      <c r="A1659" s="37"/>
      <c r="B1659" s="495">
        <v>2000</v>
      </c>
      <c r="C1659" s="37" t="s">
        <v>1021</v>
      </c>
      <c r="D1659" s="37" t="s">
        <v>14</v>
      </c>
      <c r="E1659" s="37" t="s">
        <v>190</v>
      </c>
      <c r="F1659" s="35" t="s">
        <v>547</v>
      </c>
      <c r="G1659" s="35" t="s">
        <v>115</v>
      </c>
      <c r="H1659" s="44">
        <f t="shared" si="128"/>
        <v>-140000</v>
      </c>
      <c r="I1659" s="110">
        <f t="shared" si="127"/>
        <v>4.065040650406504</v>
      </c>
      <c r="K1659" s="111" t="s">
        <v>899</v>
      </c>
      <c r="M1659" s="2">
        <v>492</v>
      </c>
    </row>
    <row r="1660" spans="2:13" ht="12.75">
      <c r="B1660" s="496">
        <v>3000</v>
      </c>
      <c r="C1660" s="1" t="s">
        <v>501</v>
      </c>
      <c r="D1660" s="19" t="s">
        <v>14</v>
      </c>
      <c r="E1660" s="81" t="s">
        <v>190</v>
      </c>
      <c r="F1660" s="30" t="s">
        <v>548</v>
      </c>
      <c r="G1660" s="30" t="s">
        <v>55</v>
      </c>
      <c r="H1660" s="44">
        <f t="shared" si="128"/>
        <v>-143000</v>
      </c>
      <c r="I1660" s="110">
        <f t="shared" si="127"/>
        <v>6.097560975609756</v>
      </c>
      <c r="K1660" s="85" t="s">
        <v>404</v>
      </c>
      <c r="M1660" s="2">
        <v>492</v>
      </c>
    </row>
    <row r="1661" spans="2:13" ht="12.75">
      <c r="B1661" s="496">
        <v>3000</v>
      </c>
      <c r="C1661" s="1" t="s">
        <v>504</v>
      </c>
      <c r="D1661" s="19" t="s">
        <v>14</v>
      </c>
      <c r="E1661" s="1" t="s">
        <v>190</v>
      </c>
      <c r="F1661" s="30" t="s">
        <v>549</v>
      </c>
      <c r="G1661" s="30" t="s">
        <v>74</v>
      </c>
      <c r="H1661" s="44">
        <f t="shared" si="128"/>
        <v>-146000</v>
      </c>
      <c r="I1661" s="110">
        <f t="shared" si="127"/>
        <v>6.097560975609756</v>
      </c>
      <c r="K1661" s="85" t="s">
        <v>404</v>
      </c>
      <c r="M1661" s="2">
        <v>492</v>
      </c>
    </row>
    <row r="1662" spans="2:13" ht="12.75">
      <c r="B1662" s="496">
        <v>6000</v>
      </c>
      <c r="C1662" s="81" t="s">
        <v>550</v>
      </c>
      <c r="D1662" s="81" t="s">
        <v>14</v>
      </c>
      <c r="E1662" s="81" t="s">
        <v>190</v>
      </c>
      <c r="F1662" s="99" t="s">
        <v>551</v>
      </c>
      <c r="G1662" s="99" t="s">
        <v>276</v>
      </c>
      <c r="H1662" s="44">
        <f t="shared" si="128"/>
        <v>-152000</v>
      </c>
      <c r="I1662" s="110">
        <f t="shared" si="127"/>
        <v>12.195121951219512</v>
      </c>
      <c r="K1662" s="85" t="s">
        <v>404</v>
      </c>
      <c r="M1662" s="2">
        <v>492</v>
      </c>
    </row>
    <row r="1663" spans="1:13" s="21" customFormat="1" ht="12.75">
      <c r="A1663" s="19"/>
      <c r="B1663" s="496">
        <v>10000</v>
      </c>
      <c r="C1663" s="1" t="s">
        <v>552</v>
      </c>
      <c r="D1663" s="1" t="s">
        <v>14</v>
      </c>
      <c r="E1663" s="1" t="s">
        <v>190</v>
      </c>
      <c r="F1663" s="99" t="s">
        <v>553</v>
      </c>
      <c r="G1663" s="30" t="s">
        <v>279</v>
      </c>
      <c r="H1663" s="44">
        <f t="shared" si="128"/>
        <v>-162000</v>
      </c>
      <c r="I1663" s="110">
        <f t="shared" si="127"/>
        <v>20.32520325203252</v>
      </c>
      <c r="K1663" s="85" t="s">
        <v>404</v>
      </c>
      <c r="M1663" s="2">
        <v>492</v>
      </c>
    </row>
    <row r="1664" spans="1:13" s="21" customFormat="1" ht="12.75">
      <c r="A1664" s="19"/>
      <c r="B1664" s="496">
        <v>10000</v>
      </c>
      <c r="C1664" s="1" t="s">
        <v>554</v>
      </c>
      <c r="D1664" s="1" t="s">
        <v>14</v>
      </c>
      <c r="E1664" s="1" t="s">
        <v>190</v>
      </c>
      <c r="F1664" s="99" t="s">
        <v>555</v>
      </c>
      <c r="G1664" s="30" t="s">
        <v>281</v>
      </c>
      <c r="H1664" s="44">
        <f t="shared" si="128"/>
        <v>-172000</v>
      </c>
      <c r="I1664" s="110">
        <f t="shared" si="127"/>
        <v>20.32520325203252</v>
      </c>
      <c r="K1664" s="85" t="s">
        <v>404</v>
      </c>
      <c r="M1664" s="2">
        <v>492</v>
      </c>
    </row>
    <row r="1665" spans="1:13" s="21" customFormat="1" ht="12.75">
      <c r="A1665" s="19"/>
      <c r="B1665" s="496">
        <v>6000</v>
      </c>
      <c r="C1665" s="81" t="s">
        <v>556</v>
      </c>
      <c r="D1665" s="81" t="s">
        <v>14</v>
      </c>
      <c r="E1665" s="81" t="s">
        <v>190</v>
      </c>
      <c r="F1665" s="99" t="s">
        <v>557</v>
      </c>
      <c r="G1665" s="99" t="s">
        <v>283</v>
      </c>
      <c r="H1665" s="44">
        <f t="shared" si="128"/>
        <v>-178000</v>
      </c>
      <c r="I1665" s="110">
        <f t="shared" si="127"/>
        <v>12.195121951219512</v>
      </c>
      <c r="K1665" s="85" t="s">
        <v>404</v>
      </c>
      <c r="M1665" s="2">
        <v>492</v>
      </c>
    </row>
    <row r="1666" spans="1:13" s="104" customFormat="1" ht="12.75">
      <c r="A1666" s="100"/>
      <c r="B1666" s="500">
        <f>SUM(B1616:B1665)</f>
        <v>178000</v>
      </c>
      <c r="C1666" s="105" t="s">
        <v>876</v>
      </c>
      <c r="D1666" s="100"/>
      <c r="E1666" s="103"/>
      <c r="F1666" s="158"/>
      <c r="G1666" s="158"/>
      <c r="H1666" s="101">
        <v>0</v>
      </c>
      <c r="I1666" s="159">
        <f t="shared" si="127"/>
        <v>361.7886178861789</v>
      </c>
      <c r="K1666" s="160"/>
      <c r="M1666" s="2">
        <v>492</v>
      </c>
    </row>
    <row r="1667" spans="1:13" s="21" customFormat="1" ht="12.75">
      <c r="A1667" s="19"/>
      <c r="B1667" s="495"/>
      <c r="C1667" s="37"/>
      <c r="D1667" s="19"/>
      <c r="E1667" s="19"/>
      <c r="F1667" s="35"/>
      <c r="G1667" s="34"/>
      <c r="H1667" s="44">
        <f t="shared" si="128"/>
        <v>0</v>
      </c>
      <c r="I1667" s="110">
        <f t="shared" si="127"/>
        <v>0</v>
      </c>
      <c r="K1667" s="111"/>
      <c r="M1667" s="2">
        <v>492</v>
      </c>
    </row>
    <row r="1668" spans="1:13" s="21" customFormat="1" ht="12.75">
      <c r="A1668" s="19"/>
      <c r="B1668" s="495"/>
      <c r="C1668" s="37"/>
      <c r="D1668" s="37"/>
      <c r="E1668" s="37"/>
      <c r="F1668" s="35"/>
      <c r="G1668" s="35"/>
      <c r="H1668" s="44">
        <f t="shared" si="128"/>
        <v>0</v>
      </c>
      <c r="I1668" s="110">
        <f t="shared" si="127"/>
        <v>0</v>
      </c>
      <c r="K1668" s="111"/>
      <c r="M1668" s="2">
        <v>492</v>
      </c>
    </row>
    <row r="1669" spans="1:13" s="21" customFormat="1" ht="12.75">
      <c r="A1669" s="1"/>
      <c r="B1669" s="496">
        <v>1000</v>
      </c>
      <c r="C1669" s="1" t="s">
        <v>40</v>
      </c>
      <c r="D1669" s="19" t="s">
        <v>14</v>
      </c>
      <c r="E1669" s="1" t="s">
        <v>41</v>
      </c>
      <c r="F1669" s="35" t="s">
        <v>900</v>
      </c>
      <c r="G1669" s="30" t="s">
        <v>31</v>
      </c>
      <c r="H1669" s="44">
        <f t="shared" si="128"/>
        <v>-1000</v>
      </c>
      <c r="I1669" s="110">
        <f t="shared" si="127"/>
        <v>2.032520325203252</v>
      </c>
      <c r="J1669"/>
      <c r="K1669" s="85" t="s">
        <v>503</v>
      </c>
      <c r="L1669"/>
      <c r="M1669" s="2">
        <v>492</v>
      </c>
    </row>
    <row r="1670" spans="1:13" s="21" customFormat="1" ht="12.75">
      <c r="A1670" s="1"/>
      <c r="B1670" s="496">
        <v>1000</v>
      </c>
      <c r="C1670" s="81" t="s">
        <v>40</v>
      </c>
      <c r="D1670" s="19" t="s">
        <v>14</v>
      </c>
      <c r="E1670" s="1" t="s">
        <v>41</v>
      </c>
      <c r="F1670" s="35" t="s">
        <v>900</v>
      </c>
      <c r="G1670" s="30" t="s">
        <v>33</v>
      </c>
      <c r="H1670" s="44">
        <f t="shared" si="128"/>
        <v>-2000</v>
      </c>
      <c r="I1670" s="110">
        <f t="shared" si="127"/>
        <v>2.032520325203252</v>
      </c>
      <c r="J1670"/>
      <c r="K1670" s="85" t="s">
        <v>503</v>
      </c>
      <c r="L1670"/>
      <c r="M1670" s="2">
        <v>492</v>
      </c>
    </row>
    <row r="1671" spans="1:13" s="21" customFormat="1" ht="12.75">
      <c r="A1671" s="19"/>
      <c r="B1671" s="496">
        <v>1500</v>
      </c>
      <c r="C1671" s="1" t="s">
        <v>40</v>
      </c>
      <c r="D1671" s="19" t="s">
        <v>14</v>
      </c>
      <c r="E1671" s="1" t="s">
        <v>41</v>
      </c>
      <c r="F1671" s="35" t="s">
        <v>900</v>
      </c>
      <c r="G1671" s="30" t="s">
        <v>55</v>
      </c>
      <c r="H1671" s="44">
        <f t="shared" si="128"/>
        <v>-3500</v>
      </c>
      <c r="I1671" s="110">
        <f t="shared" si="127"/>
        <v>3.048780487804878</v>
      </c>
      <c r="K1671" s="85" t="s">
        <v>503</v>
      </c>
      <c r="M1671" s="2">
        <v>492</v>
      </c>
    </row>
    <row r="1672" spans="1:13" s="21" customFormat="1" ht="12.75">
      <c r="A1672" s="1"/>
      <c r="B1672" s="496">
        <v>1500</v>
      </c>
      <c r="C1672" s="1" t="s">
        <v>40</v>
      </c>
      <c r="D1672" s="19" t="s">
        <v>14</v>
      </c>
      <c r="E1672" s="1" t="s">
        <v>41</v>
      </c>
      <c r="F1672" s="35" t="s">
        <v>900</v>
      </c>
      <c r="G1672" s="30" t="s">
        <v>74</v>
      </c>
      <c r="H1672" s="44">
        <f t="shared" si="128"/>
        <v>-5000</v>
      </c>
      <c r="I1672" s="110">
        <f t="shared" si="127"/>
        <v>3.048780487804878</v>
      </c>
      <c r="J1672"/>
      <c r="K1672" s="85" t="s">
        <v>503</v>
      </c>
      <c r="L1672"/>
      <c r="M1672" s="2">
        <v>492</v>
      </c>
    </row>
    <row r="1673" spans="1:13" s="21" customFormat="1" ht="12.75">
      <c r="A1673" s="37"/>
      <c r="B1673" s="495">
        <v>1000</v>
      </c>
      <c r="C1673" s="37" t="s">
        <v>40</v>
      </c>
      <c r="D1673" s="37" t="s">
        <v>14</v>
      </c>
      <c r="E1673" s="37" t="s">
        <v>41</v>
      </c>
      <c r="F1673" s="35" t="s">
        <v>900</v>
      </c>
      <c r="G1673" s="35" t="s">
        <v>76</v>
      </c>
      <c r="H1673" s="44">
        <f t="shared" si="128"/>
        <v>-6000</v>
      </c>
      <c r="I1673" s="110">
        <f t="shared" si="127"/>
        <v>2.032520325203252</v>
      </c>
      <c r="J1673" s="111"/>
      <c r="K1673" s="111" t="s">
        <v>503</v>
      </c>
      <c r="L1673" s="111"/>
      <c r="M1673" s="2">
        <v>492</v>
      </c>
    </row>
    <row r="1674" spans="1:13" s="21" customFormat="1" ht="12.75">
      <c r="A1674" s="81"/>
      <c r="B1674" s="495">
        <v>1000</v>
      </c>
      <c r="C1674" s="37" t="s">
        <v>40</v>
      </c>
      <c r="D1674" s="37" t="s">
        <v>14</v>
      </c>
      <c r="E1674" s="37" t="s">
        <v>41</v>
      </c>
      <c r="F1674" s="35" t="s">
        <v>509</v>
      </c>
      <c r="G1674" s="99" t="s">
        <v>33</v>
      </c>
      <c r="H1674" s="44">
        <f t="shared" si="128"/>
        <v>-7000</v>
      </c>
      <c r="I1674" s="110">
        <f t="shared" si="127"/>
        <v>2.032520325203252</v>
      </c>
      <c r="J1674" s="85"/>
      <c r="K1674" s="85" t="s">
        <v>507</v>
      </c>
      <c r="L1674" s="85"/>
      <c r="M1674" s="2">
        <v>492</v>
      </c>
    </row>
    <row r="1675" spans="1:13" s="21" customFormat="1" ht="12.75">
      <c r="A1675" s="37"/>
      <c r="B1675" s="495">
        <v>1500</v>
      </c>
      <c r="C1675" s="37" t="s">
        <v>40</v>
      </c>
      <c r="D1675" s="37" t="s">
        <v>14</v>
      </c>
      <c r="E1675" s="37" t="s">
        <v>41</v>
      </c>
      <c r="F1675" s="35" t="s">
        <v>509</v>
      </c>
      <c r="G1675" s="35" t="s">
        <v>55</v>
      </c>
      <c r="H1675" s="44">
        <f t="shared" si="128"/>
        <v>-8500</v>
      </c>
      <c r="I1675" s="110">
        <f t="shared" si="127"/>
        <v>3.048780487804878</v>
      </c>
      <c r="J1675" s="111"/>
      <c r="K1675" s="111" t="s">
        <v>507</v>
      </c>
      <c r="L1675" s="111"/>
      <c r="M1675" s="2">
        <v>492</v>
      </c>
    </row>
    <row r="1676" spans="1:13" s="21" customFormat="1" ht="12.75">
      <c r="A1676" s="37"/>
      <c r="B1676" s="495">
        <v>1500</v>
      </c>
      <c r="C1676" s="37" t="s">
        <v>40</v>
      </c>
      <c r="D1676" s="37" t="s">
        <v>14</v>
      </c>
      <c r="E1676" s="37" t="s">
        <v>41</v>
      </c>
      <c r="F1676" s="35" t="s">
        <v>509</v>
      </c>
      <c r="G1676" s="35" t="s">
        <v>74</v>
      </c>
      <c r="H1676" s="44">
        <f t="shared" si="128"/>
        <v>-10000</v>
      </c>
      <c r="I1676" s="110">
        <f t="shared" si="127"/>
        <v>3.048780487804878</v>
      </c>
      <c r="J1676" s="111"/>
      <c r="K1676" s="85" t="s">
        <v>507</v>
      </c>
      <c r="L1676" s="111"/>
      <c r="M1676" s="2">
        <v>492</v>
      </c>
    </row>
    <row r="1677" spans="1:13" s="21" customFormat="1" ht="12.75">
      <c r="A1677" s="37"/>
      <c r="B1677" s="495">
        <v>1500</v>
      </c>
      <c r="C1677" s="37" t="s">
        <v>40</v>
      </c>
      <c r="D1677" s="37" t="s">
        <v>14</v>
      </c>
      <c r="E1677" s="37" t="s">
        <v>41</v>
      </c>
      <c r="F1677" s="35" t="s">
        <v>509</v>
      </c>
      <c r="G1677" s="35" t="s">
        <v>76</v>
      </c>
      <c r="H1677" s="44">
        <f t="shared" si="128"/>
        <v>-11500</v>
      </c>
      <c r="I1677" s="110">
        <f t="shared" si="127"/>
        <v>3.048780487804878</v>
      </c>
      <c r="J1677" s="111"/>
      <c r="K1677" s="85" t="s">
        <v>507</v>
      </c>
      <c r="L1677" s="111"/>
      <c r="M1677" s="2">
        <v>492</v>
      </c>
    </row>
    <row r="1678" spans="1:13" s="21" customFormat="1" ht="12.75">
      <c r="A1678" s="37"/>
      <c r="B1678" s="495">
        <v>1200</v>
      </c>
      <c r="C1678" s="37" t="s">
        <v>40</v>
      </c>
      <c r="D1678" s="37" t="s">
        <v>14</v>
      </c>
      <c r="E1678" s="37" t="s">
        <v>41</v>
      </c>
      <c r="F1678" s="35" t="s">
        <v>509</v>
      </c>
      <c r="G1678" s="35" t="s">
        <v>80</v>
      </c>
      <c r="H1678" s="44">
        <f t="shared" si="128"/>
        <v>-12700</v>
      </c>
      <c r="I1678" s="110">
        <f t="shared" si="127"/>
        <v>2.4390243902439024</v>
      </c>
      <c r="J1678" s="111"/>
      <c r="K1678" s="85" t="s">
        <v>507</v>
      </c>
      <c r="L1678" s="111"/>
      <c r="M1678" s="2">
        <v>492</v>
      </c>
    </row>
    <row r="1679" spans="1:13" s="21" customFormat="1" ht="12.75">
      <c r="A1679" s="37"/>
      <c r="B1679" s="495">
        <v>1000</v>
      </c>
      <c r="C1679" s="37" t="s">
        <v>40</v>
      </c>
      <c r="D1679" s="37" t="s">
        <v>14</v>
      </c>
      <c r="E1679" s="37" t="s">
        <v>41</v>
      </c>
      <c r="F1679" s="35" t="s">
        <v>509</v>
      </c>
      <c r="G1679" s="35" t="s">
        <v>82</v>
      </c>
      <c r="H1679" s="44">
        <f t="shared" si="128"/>
        <v>-13700</v>
      </c>
      <c r="I1679" s="110">
        <f t="shared" si="127"/>
        <v>2.032520325203252</v>
      </c>
      <c r="J1679" s="111"/>
      <c r="K1679" s="85" t="s">
        <v>507</v>
      </c>
      <c r="L1679" s="111"/>
      <c r="M1679" s="2">
        <v>492</v>
      </c>
    </row>
    <row r="1680" spans="1:13" s="21" customFormat="1" ht="12.75">
      <c r="A1680" s="37"/>
      <c r="B1680" s="495">
        <v>1500</v>
      </c>
      <c r="C1680" s="37" t="s">
        <v>40</v>
      </c>
      <c r="D1680" s="37" t="s">
        <v>14</v>
      </c>
      <c r="E1680" s="37" t="s">
        <v>41</v>
      </c>
      <c r="F1680" s="35" t="s">
        <v>509</v>
      </c>
      <c r="G1680" s="35" t="s">
        <v>344</v>
      </c>
      <c r="H1680" s="44">
        <f t="shared" si="128"/>
        <v>-15200</v>
      </c>
      <c r="I1680" s="110">
        <f t="shared" si="127"/>
        <v>3.048780487804878</v>
      </c>
      <c r="J1680" s="111"/>
      <c r="K1680" s="85" t="s">
        <v>507</v>
      </c>
      <c r="L1680" s="111"/>
      <c r="M1680" s="2">
        <v>492</v>
      </c>
    </row>
    <row r="1681" spans="1:13" s="21" customFormat="1" ht="12.75">
      <c r="A1681" s="37"/>
      <c r="B1681" s="495">
        <v>1500</v>
      </c>
      <c r="C1681" s="37" t="s">
        <v>40</v>
      </c>
      <c r="D1681" s="37" t="s">
        <v>14</v>
      </c>
      <c r="E1681" s="37" t="s">
        <v>41</v>
      </c>
      <c r="F1681" s="35" t="s">
        <v>509</v>
      </c>
      <c r="G1681" s="35" t="s">
        <v>115</v>
      </c>
      <c r="H1681" s="44">
        <f t="shared" si="128"/>
        <v>-16700</v>
      </c>
      <c r="I1681" s="110">
        <f t="shared" si="127"/>
        <v>3.048780487804878</v>
      </c>
      <c r="J1681" s="111"/>
      <c r="K1681" s="111" t="s">
        <v>507</v>
      </c>
      <c r="L1681" s="111"/>
      <c r="M1681" s="2">
        <v>492</v>
      </c>
    </row>
    <row r="1682" spans="1:14" s="21" customFormat="1" ht="12.75">
      <c r="A1682" s="37"/>
      <c r="B1682" s="495">
        <v>1400</v>
      </c>
      <c r="C1682" s="37" t="s">
        <v>40</v>
      </c>
      <c r="D1682" s="37" t="s">
        <v>14</v>
      </c>
      <c r="E1682" s="37" t="s">
        <v>41</v>
      </c>
      <c r="F1682" s="35" t="s">
        <v>509</v>
      </c>
      <c r="G1682" s="35" t="s">
        <v>117</v>
      </c>
      <c r="H1682" s="44">
        <f t="shared" si="128"/>
        <v>-18100</v>
      </c>
      <c r="I1682" s="110">
        <f aca="true" t="shared" si="129" ref="I1682:I1745">+B1682/M1682</f>
        <v>2.845528455284553</v>
      </c>
      <c r="J1682" s="111"/>
      <c r="K1682" s="111" t="s">
        <v>507</v>
      </c>
      <c r="L1682" s="111"/>
      <c r="M1682" s="2">
        <v>492</v>
      </c>
      <c r="N1682" s="167"/>
    </row>
    <row r="1683" spans="1:13" s="21" customFormat="1" ht="12.75">
      <c r="A1683" s="37"/>
      <c r="B1683" s="495">
        <v>1000</v>
      </c>
      <c r="C1683" s="37" t="s">
        <v>40</v>
      </c>
      <c r="D1683" s="37" t="s">
        <v>14</v>
      </c>
      <c r="E1683" s="37" t="s">
        <v>41</v>
      </c>
      <c r="F1683" s="35" t="s">
        <v>509</v>
      </c>
      <c r="G1683" s="35" t="s">
        <v>118</v>
      </c>
      <c r="H1683" s="44">
        <f t="shared" si="128"/>
        <v>-19100</v>
      </c>
      <c r="I1683" s="110">
        <f t="shared" si="129"/>
        <v>2.032520325203252</v>
      </c>
      <c r="J1683" s="111"/>
      <c r="K1683" s="111" t="s">
        <v>507</v>
      </c>
      <c r="L1683" s="111"/>
      <c r="M1683" s="2">
        <v>492</v>
      </c>
    </row>
    <row r="1684" spans="1:13" s="21" customFormat="1" ht="12.75">
      <c r="A1684" s="37"/>
      <c r="B1684" s="495">
        <v>1000</v>
      </c>
      <c r="C1684" s="37" t="s">
        <v>40</v>
      </c>
      <c r="D1684" s="37" t="s">
        <v>14</v>
      </c>
      <c r="E1684" s="37" t="s">
        <v>41</v>
      </c>
      <c r="F1684" s="35" t="s">
        <v>509</v>
      </c>
      <c r="G1684" s="35" t="s">
        <v>119</v>
      </c>
      <c r="H1684" s="44">
        <f t="shared" si="128"/>
        <v>-20100</v>
      </c>
      <c r="I1684" s="110">
        <f t="shared" si="129"/>
        <v>2.032520325203252</v>
      </c>
      <c r="J1684" s="111"/>
      <c r="K1684" s="111" t="s">
        <v>507</v>
      </c>
      <c r="L1684" s="111"/>
      <c r="M1684" s="2">
        <v>492</v>
      </c>
    </row>
    <row r="1685" spans="1:13" s="21" customFormat="1" ht="12.75">
      <c r="A1685" s="37"/>
      <c r="B1685" s="495">
        <v>1500</v>
      </c>
      <c r="C1685" s="37" t="s">
        <v>40</v>
      </c>
      <c r="D1685" s="37" t="s">
        <v>14</v>
      </c>
      <c r="E1685" s="37" t="s">
        <v>41</v>
      </c>
      <c r="F1685" s="35" t="s">
        <v>509</v>
      </c>
      <c r="G1685" s="35" t="s">
        <v>124</v>
      </c>
      <c r="H1685" s="44">
        <f t="shared" si="128"/>
        <v>-21600</v>
      </c>
      <c r="I1685" s="110">
        <f t="shared" si="129"/>
        <v>3.048780487804878</v>
      </c>
      <c r="J1685" s="111"/>
      <c r="K1685" s="111" t="s">
        <v>507</v>
      </c>
      <c r="L1685" s="111"/>
      <c r="M1685" s="2">
        <v>492</v>
      </c>
    </row>
    <row r="1686" spans="1:13" s="21" customFormat="1" ht="12.75">
      <c r="A1686" s="37"/>
      <c r="B1686" s="495">
        <v>1400</v>
      </c>
      <c r="C1686" s="37" t="s">
        <v>40</v>
      </c>
      <c r="D1686" s="37" t="s">
        <v>14</v>
      </c>
      <c r="E1686" s="37" t="s">
        <v>41</v>
      </c>
      <c r="F1686" s="35" t="s">
        <v>509</v>
      </c>
      <c r="G1686" s="35" t="s">
        <v>158</v>
      </c>
      <c r="H1686" s="44">
        <f t="shared" si="128"/>
        <v>-23000</v>
      </c>
      <c r="I1686" s="110">
        <f t="shared" si="129"/>
        <v>2.845528455284553</v>
      </c>
      <c r="J1686" s="111"/>
      <c r="K1686" s="111" t="s">
        <v>507</v>
      </c>
      <c r="L1686" s="111"/>
      <c r="M1686" s="2">
        <v>492</v>
      </c>
    </row>
    <row r="1687" spans="1:13" s="21" customFormat="1" ht="12.75">
      <c r="A1687" s="37"/>
      <c r="B1687" s="495">
        <v>1000</v>
      </c>
      <c r="C1687" s="37" t="s">
        <v>40</v>
      </c>
      <c r="D1687" s="37" t="s">
        <v>14</v>
      </c>
      <c r="E1687" s="37" t="s">
        <v>41</v>
      </c>
      <c r="F1687" s="35" t="s">
        <v>509</v>
      </c>
      <c r="G1687" s="35" t="s">
        <v>188</v>
      </c>
      <c r="H1687" s="44">
        <f t="shared" si="128"/>
        <v>-24000</v>
      </c>
      <c r="I1687" s="110">
        <f t="shared" si="129"/>
        <v>2.032520325203252</v>
      </c>
      <c r="J1687" s="111"/>
      <c r="K1687" s="111" t="s">
        <v>507</v>
      </c>
      <c r="L1687" s="111"/>
      <c r="M1687" s="2">
        <v>492</v>
      </c>
    </row>
    <row r="1688" spans="1:13" s="21" customFormat="1" ht="12.75">
      <c r="A1688" s="37"/>
      <c r="B1688" s="495">
        <v>1400</v>
      </c>
      <c r="C1688" s="37" t="s">
        <v>40</v>
      </c>
      <c r="D1688" s="37" t="s">
        <v>14</v>
      </c>
      <c r="E1688" s="37" t="s">
        <v>41</v>
      </c>
      <c r="F1688" s="35" t="s">
        <v>509</v>
      </c>
      <c r="G1688" s="35" t="s">
        <v>203</v>
      </c>
      <c r="H1688" s="44">
        <f t="shared" si="128"/>
        <v>-25400</v>
      </c>
      <c r="I1688" s="110">
        <f t="shared" si="129"/>
        <v>2.845528455284553</v>
      </c>
      <c r="J1688" s="111"/>
      <c r="K1688" s="111" t="s">
        <v>507</v>
      </c>
      <c r="L1688" s="111"/>
      <c r="M1688" s="2">
        <v>492</v>
      </c>
    </row>
    <row r="1689" spans="1:13" s="21" customFormat="1" ht="12.75">
      <c r="A1689" s="37"/>
      <c r="B1689" s="495">
        <v>1400</v>
      </c>
      <c r="C1689" s="37" t="s">
        <v>40</v>
      </c>
      <c r="D1689" s="37" t="s">
        <v>14</v>
      </c>
      <c r="E1689" s="37" t="s">
        <v>41</v>
      </c>
      <c r="F1689" s="35" t="s">
        <v>509</v>
      </c>
      <c r="G1689" s="35" t="s">
        <v>205</v>
      </c>
      <c r="H1689" s="44">
        <f t="shared" si="128"/>
        <v>-26800</v>
      </c>
      <c r="I1689" s="110">
        <f t="shared" si="129"/>
        <v>2.845528455284553</v>
      </c>
      <c r="J1689" s="111"/>
      <c r="K1689" s="111" t="s">
        <v>507</v>
      </c>
      <c r="L1689" s="111"/>
      <c r="M1689" s="2">
        <v>492</v>
      </c>
    </row>
    <row r="1690" spans="1:13" s="21" customFormat="1" ht="12.75">
      <c r="A1690" s="37"/>
      <c r="B1690" s="495">
        <v>1000</v>
      </c>
      <c r="C1690" s="37" t="s">
        <v>40</v>
      </c>
      <c r="D1690" s="37" t="s">
        <v>14</v>
      </c>
      <c r="E1690" s="37" t="s">
        <v>41</v>
      </c>
      <c r="F1690" s="35" t="s">
        <v>509</v>
      </c>
      <c r="G1690" s="35" t="s">
        <v>207</v>
      </c>
      <c r="H1690" s="44">
        <f t="shared" si="128"/>
        <v>-27800</v>
      </c>
      <c r="I1690" s="110">
        <f t="shared" si="129"/>
        <v>2.032520325203252</v>
      </c>
      <c r="J1690" s="111"/>
      <c r="K1690" s="111" t="s">
        <v>507</v>
      </c>
      <c r="L1690" s="111"/>
      <c r="M1690" s="2">
        <v>492</v>
      </c>
    </row>
    <row r="1691" spans="1:13" s="21" customFormat="1" ht="12.75">
      <c r="A1691" s="37"/>
      <c r="B1691" s="495">
        <v>1000</v>
      </c>
      <c r="C1691" s="37" t="s">
        <v>40</v>
      </c>
      <c r="D1691" s="37" t="s">
        <v>14</v>
      </c>
      <c r="E1691" s="37" t="s">
        <v>41</v>
      </c>
      <c r="F1691" s="35" t="s">
        <v>509</v>
      </c>
      <c r="G1691" s="35" t="s">
        <v>276</v>
      </c>
      <c r="H1691" s="44">
        <f t="shared" si="128"/>
        <v>-28800</v>
      </c>
      <c r="I1691" s="110">
        <f t="shared" si="129"/>
        <v>2.032520325203252</v>
      </c>
      <c r="J1691" s="111"/>
      <c r="K1691" s="111" t="s">
        <v>507</v>
      </c>
      <c r="L1691" s="111"/>
      <c r="M1691" s="2">
        <v>492</v>
      </c>
    </row>
    <row r="1692" spans="1:13" s="21" customFormat="1" ht="12.75">
      <c r="A1692" s="37"/>
      <c r="B1692" s="495">
        <v>1000</v>
      </c>
      <c r="C1692" s="37" t="s">
        <v>40</v>
      </c>
      <c r="D1692" s="37" t="s">
        <v>14</v>
      </c>
      <c r="E1692" s="37" t="s">
        <v>41</v>
      </c>
      <c r="F1692" s="35" t="s">
        <v>509</v>
      </c>
      <c r="G1692" s="35" t="s">
        <v>279</v>
      </c>
      <c r="H1692" s="44">
        <f t="shared" si="128"/>
        <v>-29800</v>
      </c>
      <c r="I1692" s="110">
        <f t="shared" si="129"/>
        <v>2.032520325203252</v>
      </c>
      <c r="J1692" s="111"/>
      <c r="K1692" s="111" t="s">
        <v>507</v>
      </c>
      <c r="L1692" s="111"/>
      <c r="M1692" s="2">
        <v>492</v>
      </c>
    </row>
    <row r="1693" spans="1:13" s="21" customFormat="1" ht="12.75">
      <c r="A1693" s="37"/>
      <c r="B1693" s="495">
        <v>1400</v>
      </c>
      <c r="C1693" s="37" t="s">
        <v>40</v>
      </c>
      <c r="D1693" s="37" t="s">
        <v>14</v>
      </c>
      <c r="E1693" s="37" t="s">
        <v>41</v>
      </c>
      <c r="F1693" s="35" t="s">
        <v>509</v>
      </c>
      <c r="G1693" s="35" t="s">
        <v>281</v>
      </c>
      <c r="H1693" s="44">
        <f t="shared" si="128"/>
        <v>-31200</v>
      </c>
      <c r="I1693" s="110">
        <f t="shared" si="129"/>
        <v>2.845528455284553</v>
      </c>
      <c r="J1693" s="111"/>
      <c r="K1693" s="111" t="s">
        <v>507</v>
      </c>
      <c r="L1693" s="111"/>
      <c r="M1693" s="2">
        <v>492</v>
      </c>
    </row>
    <row r="1694" spans="1:13" s="21" customFormat="1" ht="12.75">
      <c r="A1694" s="37"/>
      <c r="B1694" s="495">
        <v>1400</v>
      </c>
      <c r="C1694" s="37" t="s">
        <v>40</v>
      </c>
      <c r="D1694" s="37" t="s">
        <v>14</v>
      </c>
      <c r="E1694" s="37" t="s">
        <v>41</v>
      </c>
      <c r="F1694" s="35" t="s">
        <v>509</v>
      </c>
      <c r="G1694" s="35" t="s">
        <v>283</v>
      </c>
      <c r="H1694" s="44">
        <f t="shared" si="128"/>
        <v>-32600</v>
      </c>
      <c r="I1694" s="110">
        <f t="shared" si="129"/>
        <v>2.845528455284553</v>
      </c>
      <c r="J1694" s="111"/>
      <c r="K1694" s="111" t="s">
        <v>507</v>
      </c>
      <c r="L1694" s="111"/>
      <c r="M1694" s="2">
        <v>492</v>
      </c>
    </row>
    <row r="1695" spans="1:13" s="21" customFormat="1" ht="12.75">
      <c r="A1695" s="1"/>
      <c r="B1695" s="495">
        <v>1450</v>
      </c>
      <c r="C1695" s="19" t="s">
        <v>40</v>
      </c>
      <c r="D1695" s="19" t="s">
        <v>14</v>
      </c>
      <c r="E1695" s="19" t="s">
        <v>41</v>
      </c>
      <c r="F1695" s="34" t="s">
        <v>405</v>
      </c>
      <c r="G1695" s="30" t="s">
        <v>31</v>
      </c>
      <c r="H1695" s="44">
        <f t="shared" si="128"/>
        <v>-34050</v>
      </c>
      <c r="I1695" s="110">
        <f t="shared" si="129"/>
        <v>2.9471544715447155</v>
      </c>
      <c r="J1695" s="6"/>
      <c r="K1695" s="85" t="s">
        <v>403</v>
      </c>
      <c r="L1695"/>
      <c r="M1695" s="2">
        <v>492</v>
      </c>
    </row>
    <row r="1696" spans="1:13" s="21" customFormat="1" ht="12.75">
      <c r="A1696" s="1"/>
      <c r="B1696" s="495">
        <v>1200</v>
      </c>
      <c r="C1696" s="19" t="s">
        <v>40</v>
      </c>
      <c r="D1696" s="19" t="s">
        <v>14</v>
      </c>
      <c r="E1696" s="19" t="s">
        <v>41</v>
      </c>
      <c r="F1696" s="34" t="s">
        <v>405</v>
      </c>
      <c r="G1696" s="30" t="s">
        <v>33</v>
      </c>
      <c r="H1696" s="44">
        <f t="shared" si="128"/>
        <v>-35250</v>
      </c>
      <c r="I1696" s="110">
        <f t="shared" si="129"/>
        <v>2.4390243902439024</v>
      </c>
      <c r="J1696" s="6"/>
      <c r="K1696" s="85" t="s">
        <v>403</v>
      </c>
      <c r="L1696"/>
      <c r="M1696" s="2">
        <v>492</v>
      </c>
    </row>
    <row r="1697" spans="1:13" s="111" customFormat="1" ht="12.75">
      <c r="A1697" s="19"/>
      <c r="B1697" s="495">
        <v>1500</v>
      </c>
      <c r="C1697" s="19" t="s">
        <v>40</v>
      </c>
      <c r="D1697" s="19" t="s">
        <v>14</v>
      </c>
      <c r="E1697" s="19" t="s">
        <v>41</v>
      </c>
      <c r="F1697" s="34" t="s">
        <v>405</v>
      </c>
      <c r="G1697" s="34" t="s">
        <v>55</v>
      </c>
      <c r="H1697" s="44">
        <f t="shared" si="128"/>
        <v>-36750</v>
      </c>
      <c r="I1697" s="110">
        <f t="shared" si="129"/>
        <v>3.048780487804878</v>
      </c>
      <c r="J1697" s="33"/>
      <c r="K1697" s="111" t="s">
        <v>403</v>
      </c>
      <c r="L1697" s="21"/>
      <c r="M1697" s="2">
        <v>492</v>
      </c>
    </row>
    <row r="1698" spans="1:13" s="111" customFormat="1" ht="12.75">
      <c r="A1698" s="19"/>
      <c r="B1698" s="496">
        <v>1500</v>
      </c>
      <c r="C1698" s="1" t="s">
        <v>40</v>
      </c>
      <c r="D1698" s="1" t="s">
        <v>14</v>
      </c>
      <c r="E1698" s="1" t="s">
        <v>41</v>
      </c>
      <c r="F1698" s="30" t="s">
        <v>405</v>
      </c>
      <c r="G1698" s="30" t="s">
        <v>74</v>
      </c>
      <c r="H1698" s="44">
        <f t="shared" si="128"/>
        <v>-38250</v>
      </c>
      <c r="I1698" s="110">
        <f t="shared" si="129"/>
        <v>3.048780487804878</v>
      </c>
      <c r="J1698" s="33"/>
      <c r="K1698" s="111" t="s">
        <v>403</v>
      </c>
      <c r="L1698" s="21"/>
      <c r="M1698" s="2">
        <v>492</v>
      </c>
    </row>
    <row r="1699" spans="1:13" s="21" customFormat="1" ht="12.75">
      <c r="A1699" s="19"/>
      <c r="B1699" s="496">
        <v>1500</v>
      </c>
      <c r="C1699" s="1" t="s">
        <v>40</v>
      </c>
      <c r="D1699" s="1" t="s">
        <v>14</v>
      </c>
      <c r="E1699" s="1" t="s">
        <v>41</v>
      </c>
      <c r="F1699" s="30" t="s">
        <v>405</v>
      </c>
      <c r="G1699" s="30" t="s">
        <v>76</v>
      </c>
      <c r="H1699" s="44">
        <f t="shared" si="128"/>
        <v>-39750</v>
      </c>
      <c r="I1699" s="110">
        <f t="shared" si="129"/>
        <v>3.048780487804878</v>
      </c>
      <c r="J1699" s="33"/>
      <c r="K1699" s="111" t="s">
        <v>403</v>
      </c>
      <c r="M1699" s="2">
        <v>492</v>
      </c>
    </row>
    <row r="1700" spans="1:13" s="111" customFormat="1" ht="12.75">
      <c r="A1700" s="19"/>
      <c r="B1700" s="496">
        <v>1400</v>
      </c>
      <c r="C1700" s="81" t="s">
        <v>40</v>
      </c>
      <c r="D1700" s="81" t="s">
        <v>14</v>
      </c>
      <c r="E1700" s="81" t="s">
        <v>41</v>
      </c>
      <c r="F1700" s="99" t="s">
        <v>405</v>
      </c>
      <c r="G1700" s="99" t="s">
        <v>80</v>
      </c>
      <c r="H1700" s="44">
        <f t="shared" si="128"/>
        <v>-41150</v>
      </c>
      <c r="I1700" s="110">
        <f t="shared" si="129"/>
        <v>2.845528455284553</v>
      </c>
      <c r="J1700" s="41"/>
      <c r="K1700" s="111" t="s">
        <v>403</v>
      </c>
      <c r="L1700" s="41"/>
      <c r="M1700" s="2">
        <v>492</v>
      </c>
    </row>
    <row r="1701" spans="1:13" s="111" customFormat="1" ht="12.75">
      <c r="A1701" s="19"/>
      <c r="B1701" s="496">
        <v>1500</v>
      </c>
      <c r="C1701" s="81" t="s">
        <v>40</v>
      </c>
      <c r="D1701" s="81" t="s">
        <v>14</v>
      </c>
      <c r="E1701" s="81" t="s">
        <v>41</v>
      </c>
      <c r="F1701" s="99" t="s">
        <v>405</v>
      </c>
      <c r="G1701" s="99" t="s">
        <v>115</v>
      </c>
      <c r="H1701" s="44">
        <f t="shared" si="128"/>
        <v>-42650</v>
      </c>
      <c r="I1701" s="110">
        <f t="shared" si="129"/>
        <v>3.048780487804878</v>
      </c>
      <c r="J1701" s="33"/>
      <c r="K1701" s="111" t="s">
        <v>403</v>
      </c>
      <c r="L1701" s="21"/>
      <c r="M1701" s="2">
        <v>492</v>
      </c>
    </row>
    <row r="1702" spans="1:13" s="21" customFormat="1" ht="12.75">
      <c r="A1702" s="19"/>
      <c r="B1702" s="496">
        <v>1500</v>
      </c>
      <c r="C1702" s="37" t="s">
        <v>40</v>
      </c>
      <c r="D1702" s="81" t="s">
        <v>14</v>
      </c>
      <c r="E1702" s="81" t="s">
        <v>41</v>
      </c>
      <c r="F1702" s="99" t="s">
        <v>405</v>
      </c>
      <c r="G1702" s="99" t="s">
        <v>117</v>
      </c>
      <c r="H1702" s="44">
        <f t="shared" si="128"/>
        <v>-44150</v>
      </c>
      <c r="I1702" s="110">
        <f t="shared" si="129"/>
        <v>3.048780487804878</v>
      </c>
      <c r="J1702" s="33"/>
      <c r="K1702" s="111" t="s">
        <v>403</v>
      </c>
      <c r="M1702" s="2">
        <v>492</v>
      </c>
    </row>
    <row r="1703" spans="1:13" s="21" customFormat="1" ht="12.75">
      <c r="A1703" s="19"/>
      <c r="B1703" s="496">
        <v>1500</v>
      </c>
      <c r="C1703" s="37" t="s">
        <v>40</v>
      </c>
      <c r="D1703" s="81" t="s">
        <v>14</v>
      </c>
      <c r="E1703" s="81" t="s">
        <v>41</v>
      </c>
      <c r="F1703" s="99" t="s">
        <v>405</v>
      </c>
      <c r="G1703" s="99" t="s">
        <v>117</v>
      </c>
      <c r="H1703" s="44">
        <f t="shared" si="128"/>
        <v>-45650</v>
      </c>
      <c r="I1703" s="110">
        <f t="shared" si="129"/>
        <v>3.048780487804878</v>
      </c>
      <c r="J1703" s="33"/>
      <c r="K1703" s="111" t="s">
        <v>403</v>
      </c>
      <c r="M1703" s="2">
        <v>492</v>
      </c>
    </row>
    <row r="1704" spans="1:13" s="21" customFormat="1" ht="12.75">
      <c r="A1704" s="19"/>
      <c r="B1704" s="496">
        <v>1200</v>
      </c>
      <c r="C1704" s="37" t="s">
        <v>40</v>
      </c>
      <c r="D1704" s="81" t="s">
        <v>14</v>
      </c>
      <c r="E1704" s="81" t="s">
        <v>41</v>
      </c>
      <c r="F1704" s="99" t="s">
        <v>405</v>
      </c>
      <c r="G1704" s="99" t="s">
        <v>117</v>
      </c>
      <c r="H1704" s="44">
        <f t="shared" si="128"/>
        <v>-46850</v>
      </c>
      <c r="I1704" s="110">
        <f t="shared" si="129"/>
        <v>2.4390243902439024</v>
      </c>
      <c r="J1704" s="33"/>
      <c r="K1704" s="111" t="s">
        <v>403</v>
      </c>
      <c r="M1704" s="2">
        <v>492</v>
      </c>
    </row>
    <row r="1705" spans="1:13" s="21" customFormat="1" ht="12.75">
      <c r="A1705" s="19"/>
      <c r="B1705" s="496">
        <v>2500</v>
      </c>
      <c r="C1705" s="37" t="s">
        <v>40</v>
      </c>
      <c r="D1705" s="81" t="s">
        <v>14</v>
      </c>
      <c r="E1705" s="81" t="s">
        <v>41</v>
      </c>
      <c r="F1705" s="99" t="s">
        <v>405</v>
      </c>
      <c r="G1705" s="99" t="s">
        <v>118</v>
      </c>
      <c r="H1705" s="44">
        <f t="shared" si="128"/>
        <v>-49350</v>
      </c>
      <c r="I1705" s="110">
        <f t="shared" si="129"/>
        <v>5.08130081300813</v>
      </c>
      <c r="J1705" s="33"/>
      <c r="K1705" s="111" t="s">
        <v>403</v>
      </c>
      <c r="M1705" s="2">
        <v>492</v>
      </c>
    </row>
    <row r="1706" spans="1:13" s="21" customFormat="1" ht="12.75">
      <c r="A1706" s="19"/>
      <c r="B1706" s="496">
        <v>1300</v>
      </c>
      <c r="C1706" s="81" t="s">
        <v>40</v>
      </c>
      <c r="D1706" s="81" t="s">
        <v>14</v>
      </c>
      <c r="E1706" s="81" t="s">
        <v>41</v>
      </c>
      <c r="F1706" s="99" t="s">
        <v>405</v>
      </c>
      <c r="G1706" s="99" t="s">
        <v>119</v>
      </c>
      <c r="H1706" s="44">
        <f t="shared" si="128"/>
        <v>-50650</v>
      </c>
      <c r="I1706" s="110">
        <f t="shared" si="129"/>
        <v>2.6422764227642275</v>
      </c>
      <c r="J1706" s="33"/>
      <c r="K1706" s="111" t="s">
        <v>403</v>
      </c>
      <c r="M1706" s="2">
        <v>492</v>
      </c>
    </row>
    <row r="1707" spans="1:13" s="21" customFormat="1" ht="12.75">
      <c r="A1707" s="19"/>
      <c r="B1707" s="496">
        <v>1500</v>
      </c>
      <c r="C1707" s="81" t="s">
        <v>40</v>
      </c>
      <c r="D1707" s="81" t="s">
        <v>14</v>
      </c>
      <c r="E1707" s="81" t="s">
        <v>41</v>
      </c>
      <c r="F1707" s="99" t="s">
        <v>405</v>
      </c>
      <c r="G1707" s="99" t="s">
        <v>156</v>
      </c>
      <c r="H1707" s="44">
        <f t="shared" si="128"/>
        <v>-52150</v>
      </c>
      <c r="I1707" s="110">
        <f t="shared" si="129"/>
        <v>3.048780487804878</v>
      </c>
      <c r="J1707" s="33"/>
      <c r="K1707" s="111" t="s">
        <v>403</v>
      </c>
      <c r="M1707" s="2">
        <v>492</v>
      </c>
    </row>
    <row r="1708" spans="1:13" s="21" customFormat="1" ht="12.75">
      <c r="A1708" s="19"/>
      <c r="B1708" s="496">
        <v>1500</v>
      </c>
      <c r="C1708" s="81" t="s">
        <v>40</v>
      </c>
      <c r="D1708" s="81" t="s">
        <v>14</v>
      </c>
      <c r="E1708" s="81" t="s">
        <v>41</v>
      </c>
      <c r="F1708" s="99" t="s">
        <v>405</v>
      </c>
      <c r="G1708" s="99" t="s">
        <v>158</v>
      </c>
      <c r="H1708" s="44">
        <f t="shared" si="128"/>
        <v>-53650</v>
      </c>
      <c r="I1708" s="110">
        <f t="shared" si="129"/>
        <v>3.048780487804878</v>
      </c>
      <c r="J1708" s="33"/>
      <c r="K1708" s="111" t="s">
        <v>403</v>
      </c>
      <c r="M1708" s="2">
        <v>492</v>
      </c>
    </row>
    <row r="1709" spans="1:13" s="21" customFormat="1" ht="12.75">
      <c r="A1709" s="19"/>
      <c r="B1709" s="496">
        <v>1500</v>
      </c>
      <c r="C1709" s="81" t="s">
        <v>40</v>
      </c>
      <c r="D1709" s="81" t="s">
        <v>14</v>
      </c>
      <c r="E1709" s="81" t="s">
        <v>41</v>
      </c>
      <c r="F1709" s="99" t="s">
        <v>405</v>
      </c>
      <c r="G1709" s="99" t="s">
        <v>188</v>
      </c>
      <c r="H1709" s="44">
        <f t="shared" si="128"/>
        <v>-55150</v>
      </c>
      <c r="I1709" s="110">
        <f t="shared" si="129"/>
        <v>3.048780487804878</v>
      </c>
      <c r="J1709" s="33"/>
      <c r="K1709" s="111" t="s">
        <v>403</v>
      </c>
      <c r="M1709" s="2">
        <v>492</v>
      </c>
    </row>
    <row r="1710" spans="1:13" s="21" customFormat="1" ht="12.75">
      <c r="A1710" s="19"/>
      <c r="B1710" s="497">
        <v>1500</v>
      </c>
      <c r="C1710" s="81" t="s">
        <v>40</v>
      </c>
      <c r="D1710" s="81" t="s">
        <v>14</v>
      </c>
      <c r="E1710" s="81" t="s">
        <v>41</v>
      </c>
      <c r="F1710" s="99" t="s">
        <v>405</v>
      </c>
      <c r="G1710" s="99" t="s">
        <v>203</v>
      </c>
      <c r="H1710" s="44">
        <f t="shared" si="128"/>
        <v>-56650</v>
      </c>
      <c r="I1710" s="110">
        <f t="shared" si="129"/>
        <v>3.048780487804878</v>
      </c>
      <c r="J1710" s="33"/>
      <c r="K1710" s="111" t="s">
        <v>403</v>
      </c>
      <c r="M1710" s="2">
        <v>492</v>
      </c>
    </row>
    <row r="1711" spans="1:13" s="21" customFormat="1" ht="12.75">
      <c r="A1711" s="19"/>
      <c r="B1711" s="496">
        <v>1500</v>
      </c>
      <c r="C1711" s="81" t="s">
        <v>40</v>
      </c>
      <c r="D1711" s="81" t="s">
        <v>14</v>
      </c>
      <c r="E1711" s="81" t="s">
        <v>41</v>
      </c>
      <c r="F1711" s="99" t="s">
        <v>405</v>
      </c>
      <c r="G1711" s="99" t="s">
        <v>205</v>
      </c>
      <c r="H1711" s="44">
        <f t="shared" si="128"/>
        <v>-58150</v>
      </c>
      <c r="I1711" s="110">
        <f t="shared" si="129"/>
        <v>3.048780487804878</v>
      </c>
      <c r="J1711" s="33"/>
      <c r="K1711" s="111" t="s">
        <v>403</v>
      </c>
      <c r="M1711" s="2">
        <v>492</v>
      </c>
    </row>
    <row r="1712" spans="1:13" s="21" customFormat="1" ht="12.75">
      <c r="A1712" s="19"/>
      <c r="B1712" s="496">
        <v>1200</v>
      </c>
      <c r="C1712" s="81" t="s">
        <v>40</v>
      </c>
      <c r="D1712" s="81" t="s">
        <v>14</v>
      </c>
      <c r="E1712" s="81" t="s">
        <v>41</v>
      </c>
      <c r="F1712" s="99" t="s">
        <v>405</v>
      </c>
      <c r="G1712" s="99" t="s">
        <v>207</v>
      </c>
      <c r="H1712" s="44">
        <f t="shared" si="128"/>
        <v>-59350</v>
      </c>
      <c r="I1712" s="110">
        <f t="shared" si="129"/>
        <v>2.4390243902439024</v>
      </c>
      <c r="J1712" s="33"/>
      <c r="K1712" s="111" t="s">
        <v>403</v>
      </c>
      <c r="M1712" s="2">
        <v>492</v>
      </c>
    </row>
    <row r="1713" spans="1:13" s="21" customFormat="1" ht="12.75">
      <c r="A1713" s="19"/>
      <c r="B1713" s="496">
        <v>1450</v>
      </c>
      <c r="C1713" s="81" t="s">
        <v>40</v>
      </c>
      <c r="D1713" s="81" t="s">
        <v>14</v>
      </c>
      <c r="E1713" s="81" t="s">
        <v>41</v>
      </c>
      <c r="F1713" s="99" t="s">
        <v>405</v>
      </c>
      <c r="G1713" s="99" t="s">
        <v>276</v>
      </c>
      <c r="H1713" s="44">
        <f t="shared" si="128"/>
        <v>-60800</v>
      </c>
      <c r="I1713" s="110">
        <f t="shared" si="129"/>
        <v>2.9471544715447155</v>
      </c>
      <c r="J1713" s="33"/>
      <c r="K1713" s="111" t="s">
        <v>403</v>
      </c>
      <c r="M1713" s="2">
        <v>492</v>
      </c>
    </row>
    <row r="1714" spans="1:13" s="21" customFormat="1" ht="12.75">
      <c r="A1714" s="19"/>
      <c r="B1714" s="496">
        <v>1500</v>
      </c>
      <c r="C1714" s="81" t="s">
        <v>40</v>
      </c>
      <c r="D1714" s="81" t="s">
        <v>14</v>
      </c>
      <c r="E1714" s="81" t="s">
        <v>41</v>
      </c>
      <c r="F1714" s="99" t="s">
        <v>405</v>
      </c>
      <c r="G1714" s="99" t="s">
        <v>279</v>
      </c>
      <c r="H1714" s="44">
        <f t="shared" si="128"/>
        <v>-62300</v>
      </c>
      <c r="I1714" s="110">
        <f t="shared" si="129"/>
        <v>3.048780487804878</v>
      </c>
      <c r="J1714" s="33"/>
      <c r="K1714" s="111" t="s">
        <v>403</v>
      </c>
      <c r="M1714" s="2">
        <v>492</v>
      </c>
    </row>
    <row r="1715" spans="1:13" s="21" customFormat="1" ht="12.75">
      <c r="A1715" s="19"/>
      <c r="B1715" s="496">
        <v>1500</v>
      </c>
      <c r="C1715" s="81" t="s">
        <v>40</v>
      </c>
      <c r="D1715" s="81" t="s">
        <v>14</v>
      </c>
      <c r="E1715" s="81" t="s">
        <v>41</v>
      </c>
      <c r="F1715" s="99" t="s">
        <v>405</v>
      </c>
      <c r="G1715" s="99" t="s">
        <v>281</v>
      </c>
      <c r="H1715" s="44">
        <f t="shared" si="128"/>
        <v>-63800</v>
      </c>
      <c r="I1715" s="110">
        <f t="shared" si="129"/>
        <v>3.048780487804878</v>
      </c>
      <c r="J1715" s="33"/>
      <c r="K1715" s="111" t="s">
        <v>403</v>
      </c>
      <c r="M1715" s="2">
        <v>492</v>
      </c>
    </row>
    <row r="1716" spans="1:13" s="21" customFormat="1" ht="12.75">
      <c r="A1716" s="19"/>
      <c r="B1716" s="496">
        <v>1500</v>
      </c>
      <c r="C1716" s="81" t="s">
        <v>40</v>
      </c>
      <c r="D1716" s="81" t="s">
        <v>14</v>
      </c>
      <c r="E1716" s="81" t="s">
        <v>41</v>
      </c>
      <c r="F1716" s="99" t="s">
        <v>405</v>
      </c>
      <c r="G1716" s="99" t="s">
        <v>283</v>
      </c>
      <c r="H1716" s="44">
        <f t="shared" si="128"/>
        <v>-65300</v>
      </c>
      <c r="I1716" s="110">
        <f t="shared" si="129"/>
        <v>3.048780487804878</v>
      </c>
      <c r="J1716" s="33"/>
      <c r="K1716" s="111" t="s">
        <v>403</v>
      </c>
      <c r="M1716" s="2">
        <v>492</v>
      </c>
    </row>
    <row r="1717" spans="1:13" s="21" customFormat="1" ht="12.75">
      <c r="A1717" s="1"/>
      <c r="B1717" s="496">
        <v>1400</v>
      </c>
      <c r="C1717" s="81" t="s">
        <v>40</v>
      </c>
      <c r="D1717" s="19" t="s">
        <v>14</v>
      </c>
      <c r="E1717" s="81" t="s">
        <v>41</v>
      </c>
      <c r="F1717" s="35" t="s">
        <v>558</v>
      </c>
      <c r="G1717" s="30" t="s">
        <v>31</v>
      </c>
      <c r="H1717" s="44">
        <f t="shared" si="128"/>
        <v>-66700</v>
      </c>
      <c r="I1717" s="110">
        <f t="shared" si="129"/>
        <v>2.845528455284553</v>
      </c>
      <c r="J1717"/>
      <c r="K1717" t="s">
        <v>524</v>
      </c>
      <c r="L1717"/>
      <c r="M1717" s="2">
        <v>492</v>
      </c>
    </row>
    <row r="1718" spans="1:13" s="21" customFormat="1" ht="12.75">
      <c r="A1718" s="81"/>
      <c r="B1718" s="495">
        <v>1000</v>
      </c>
      <c r="C1718" s="81" t="s">
        <v>40</v>
      </c>
      <c r="D1718" s="37" t="s">
        <v>14</v>
      </c>
      <c r="E1718" s="81" t="s">
        <v>41</v>
      </c>
      <c r="F1718" s="35" t="s">
        <v>558</v>
      </c>
      <c r="G1718" s="35" t="s">
        <v>33</v>
      </c>
      <c r="H1718" s="44">
        <f aca="true" t="shared" si="130" ref="H1718:H1781">H1717-B1718</f>
        <v>-67700</v>
      </c>
      <c r="I1718" s="110">
        <f t="shared" si="129"/>
        <v>2.032520325203252</v>
      </c>
      <c r="J1718" s="85"/>
      <c r="K1718" t="s">
        <v>524</v>
      </c>
      <c r="L1718" s="85"/>
      <c r="M1718" s="2">
        <v>492</v>
      </c>
    </row>
    <row r="1719" spans="1:13" s="21" customFormat="1" ht="12.75">
      <c r="A1719" s="81"/>
      <c r="B1719" s="495">
        <v>1500</v>
      </c>
      <c r="C1719" s="81" t="s">
        <v>40</v>
      </c>
      <c r="D1719" s="37" t="s">
        <v>14</v>
      </c>
      <c r="E1719" s="81" t="s">
        <v>41</v>
      </c>
      <c r="F1719" s="35" t="s">
        <v>558</v>
      </c>
      <c r="G1719" s="35" t="s">
        <v>55</v>
      </c>
      <c r="H1719" s="44">
        <f t="shared" si="130"/>
        <v>-69200</v>
      </c>
      <c r="I1719" s="110">
        <f t="shared" si="129"/>
        <v>3.048780487804878</v>
      </c>
      <c r="J1719" s="85"/>
      <c r="K1719" t="s">
        <v>524</v>
      </c>
      <c r="L1719" s="85"/>
      <c r="M1719" s="2">
        <v>492</v>
      </c>
    </row>
    <row r="1720" spans="1:13" s="21" customFormat="1" ht="12.75">
      <c r="A1720" s="37"/>
      <c r="B1720" s="495">
        <v>1500</v>
      </c>
      <c r="C1720" s="81" t="s">
        <v>40</v>
      </c>
      <c r="D1720" s="37" t="s">
        <v>14</v>
      </c>
      <c r="E1720" s="37" t="s">
        <v>41</v>
      </c>
      <c r="F1720" s="35" t="s">
        <v>558</v>
      </c>
      <c r="G1720" s="35" t="s">
        <v>74</v>
      </c>
      <c r="H1720" s="44">
        <f t="shared" si="130"/>
        <v>-70700</v>
      </c>
      <c r="I1720" s="110">
        <f t="shared" si="129"/>
        <v>3.048780487804878</v>
      </c>
      <c r="J1720" s="111"/>
      <c r="K1720" t="s">
        <v>524</v>
      </c>
      <c r="L1720" s="111"/>
      <c r="M1720" s="2">
        <v>492</v>
      </c>
    </row>
    <row r="1721" spans="1:13" s="21" customFormat="1" ht="12.75">
      <c r="A1721" s="37"/>
      <c r="B1721" s="495">
        <v>1000</v>
      </c>
      <c r="C1721" s="81" t="s">
        <v>40</v>
      </c>
      <c r="D1721" s="37" t="s">
        <v>14</v>
      </c>
      <c r="E1721" s="37" t="s">
        <v>41</v>
      </c>
      <c r="F1721" s="35" t="s">
        <v>558</v>
      </c>
      <c r="G1721" s="35" t="s">
        <v>76</v>
      </c>
      <c r="H1721" s="44">
        <f t="shared" si="130"/>
        <v>-71700</v>
      </c>
      <c r="I1721" s="110">
        <f t="shared" si="129"/>
        <v>2.032520325203252</v>
      </c>
      <c r="J1721" s="111"/>
      <c r="K1721" t="s">
        <v>524</v>
      </c>
      <c r="L1721" s="111"/>
      <c r="M1721" s="2">
        <v>492</v>
      </c>
    </row>
    <row r="1722" spans="1:13" s="168" customFormat="1" ht="12.75">
      <c r="A1722" s="37"/>
      <c r="B1722" s="495">
        <v>1500</v>
      </c>
      <c r="C1722" s="81" t="s">
        <v>40</v>
      </c>
      <c r="D1722" s="37" t="s">
        <v>14</v>
      </c>
      <c r="E1722" s="37" t="s">
        <v>41</v>
      </c>
      <c r="F1722" s="35" t="s">
        <v>558</v>
      </c>
      <c r="G1722" s="35" t="s">
        <v>80</v>
      </c>
      <c r="H1722" s="44">
        <f t="shared" si="130"/>
        <v>-73200</v>
      </c>
      <c r="I1722" s="110">
        <f t="shared" si="129"/>
        <v>3.048780487804878</v>
      </c>
      <c r="J1722" s="111"/>
      <c r="K1722" t="s">
        <v>524</v>
      </c>
      <c r="L1722" s="111"/>
      <c r="M1722" s="2">
        <v>492</v>
      </c>
    </row>
    <row r="1723" spans="1:13" s="21" customFormat="1" ht="12.75">
      <c r="A1723" s="37"/>
      <c r="B1723" s="495">
        <v>1500</v>
      </c>
      <c r="C1723" s="81" t="s">
        <v>40</v>
      </c>
      <c r="D1723" s="37" t="s">
        <v>14</v>
      </c>
      <c r="E1723" s="37" t="s">
        <v>41</v>
      </c>
      <c r="F1723" s="35" t="s">
        <v>558</v>
      </c>
      <c r="G1723" s="35" t="s">
        <v>82</v>
      </c>
      <c r="H1723" s="44">
        <f t="shared" si="130"/>
        <v>-74700</v>
      </c>
      <c r="I1723" s="110">
        <f t="shared" si="129"/>
        <v>3.048780487804878</v>
      </c>
      <c r="J1723" s="111"/>
      <c r="K1723" t="s">
        <v>524</v>
      </c>
      <c r="L1723" s="111"/>
      <c r="M1723" s="2">
        <v>492</v>
      </c>
    </row>
    <row r="1724" spans="1:13" s="21" customFormat="1" ht="12.75">
      <c r="A1724" s="37"/>
      <c r="B1724" s="495">
        <v>1500</v>
      </c>
      <c r="C1724" s="81" t="s">
        <v>40</v>
      </c>
      <c r="D1724" s="37" t="s">
        <v>14</v>
      </c>
      <c r="E1724" s="37" t="s">
        <v>41</v>
      </c>
      <c r="F1724" s="35" t="s">
        <v>558</v>
      </c>
      <c r="G1724" s="35" t="s">
        <v>344</v>
      </c>
      <c r="H1724" s="44">
        <f t="shared" si="130"/>
        <v>-76200</v>
      </c>
      <c r="I1724" s="110">
        <f t="shared" si="129"/>
        <v>3.048780487804878</v>
      </c>
      <c r="J1724" s="111"/>
      <c r="K1724" t="s">
        <v>524</v>
      </c>
      <c r="L1724" s="111"/>
      <c r="M1724" s="2">
        <v>492</v>
      </c>
    </row>
    <row r="1725" spans="1:13" s="21" customFormat="1" ht="12.75">
      <c r="A1725" s="37"/>
      <c r="B1725" s="495">
        <v>1500</v>
      </c>
      <c r="C1725" s="81" t="s">
        <v>40</v>
      </c>
      <c r="D1725" s="37" t="s">
        <v>14</v>
      </c>
      <c r="E1725" s="37" t="s">
        <v>41</v>
      </c>
      <c r="F1725" s="35" t="s">
        <v>558</v>
      </c>
      <c r="G1725" s="35" t="s">
        <v>115</v>
      </c>
      <c r="H1725" s="44">
        <f t="shared" si="130"/>
        <v>-77700</v>
      </c>
      <c r="I1725" s="110">
        <f t="shared" si="129"/>
        <v>3.048780487804878</v>
      </c>
      <c r="J1725" s="111"/>
      <c r="K1725" t="s">
        <v>524</v>
      </c>
      <c r="L1725" s="111"/>
      <c r="M1725" s="2">
        <v>492</v>
      </c>
    </row>
    <row r="1726" spans="1:13" s="21" customFormat="1" ht="12.75">
      <c r="A1726" s="37"/>
      <c r="B1726" s="495">
        <v>1400</v>
      </c>
      <c r="C1726" s="81" t="s">
        <v>40</v>
      </c>
      <c r="D1726" s="37" t="s">
        <v>14</v>
      </c>
      <c r="E1726" s="37" t="s">
        <v>41</v>
      </c>
      <c r="F1726" s="35" t="s">
        <v>558</v>
      </c>
      <c r="G1726" s="35" t="s">
        <v>116</v>
      </c>
      <c r="H1726" s="44">
        <f t="shared" si="130"/>
        <v>-79100</v>
      </c>
      <c r="I1726" s="110">
        <f t="shared" si="129"/>
        <v>2.845528455284553</v>
      </c>
      <c r="J1726" s="111"/>
      <c r="K1726" t="s">
        <v>524</v>
      </c>
      <c r="L1726" s="111"/>
      <c r="M1726" s="2">
        <v>492</v>
      </c>
    </row>
    <row r="1727" spans="1:13" s="21" customFormat="1" ht="12.75">
      <c r="A1727" s="37"/>
      <c r="B1727" s="495">
        <v>1400</v>
      </c>
      <c r="C1727" s="81" t="s">
        <v>40</v>
      </c>
      <c r="D1727" s="37" t="s">
        <v>14</v>
      </c>
      <c r="E1727" s="37" t="s">
        <v>41</v>
      </c>
      <c r="F1727" s="35" t="s">
        <v>558</v>
      </c>
      <c r="G1727" s="35" t="s">
        <v>117</v>
      </c>
      <c r="H1727" s="44">
        <f t="shared" si="130"/>
        <v>-80500</v>
      </c>
      <c r="I1727" s="110">
        <f t="shared" si="129"/>
        <v>2.845528455284553</v>
      </c>
      <c r="J1727" s="111"/>
      <c r="K1727" t="s">
        <v>524</v>
      </c>
      <c r="L1727" s="111"/>
      <c r="M1727" s="2">
        <v>492</v>
      </c>
    </row>
    <row r="1728" spans="1:13" s="111" customFormat="1" ht="12.75">
      <c r="A1728" s="37"/>
      <c r="B1728" s="495">
        <v>1000</v>
      </c>
      <c r="C1728" s="81" t="s">
        <v>40</v>
      </c>
      <c r="D1728" s="37" t="s">
        <v>14</v>
      </c>
      <c r="E1728" s="37" t="s">
        <v>41</v>
      </c>
      <c r="F1728" s="35" t="s">
        <v>558</v>
      </c>
      <c r="G1728" s="35" t="s">
        <v>118</v>
      </c>
      <c r="H1728" s="44">
        <f t="shared" si="130"/>
        <v>-81500</v>
      </c>
      <c r="I1728" s="110">
        <f t="shared" si="129"/>
        <v>2.032520325203252</v>
      </c>
      <c r="K1728" t="s">
        <v>524</v>
      </c>
      <c r="M1728" s="2">
        <v>492</v>
      </c>
    </row>
    <row r="1729" spans="1:13" s="111" customFormat="1" ht="12.75">
      <c r="A1729" s="37"/>
      <c r="B1729" s="495">
        <v>800</v>
      </c>
      <c r="C1729" s="81" t="s">
        <v>40</v>
      </c>
      <c r="D1729" s="37" t="s">
        <v>14</v>
      </c>
      <c r="E1729" s="37" t="s">
        <v>41</v>
      </c>
      <c r="F1729" s="35" t="s">
        <v>558</v>
      </c>
      <c r="G1729" s="35" t="s">
        <v>119</v>
      </c>
      <c r="H1729" s="44">
        <f t="shared" si="130"/>
        <v>-82300</v>
      </c>
      <c r="I1729" s="110">
        <f t="shared" si="129"/>
        <v>1.6260162601626016</v>
      </c>
      <c r="K1729" t="s">
        <v>524</v>
      </c>
      <c r="M1729" s="2">
        <v>492</v>
      </c>
    </row>
    <row r="1730" spans="1:13" s="21" customFormat="1" ht="12.75">
      <c r="A1730" s="37"/>
      <c r="B1730" s="495">
        <v>1500</v>
      </c>
      <c r="C1730" s="81" t="s">
        <v>40</v>
      </c>
      <c r="D1730" s="37" t="s">
        <v>14</v>
      </c>
      <c r="E1730" s="37" t="s">
        <v>41</v>
      </c>
      <c r="F1730" s="35" t="s">
        <v>558</v>
      </c>
      <c r="G1730" s="35" t="s">
        <v>156</v>
      </c>
      <c r="H1730" s="44">
        <f t="shared" si="130"/>
        <v>-83800</v>
      </c>
      <c r="I1730" s="110">
        <f t="shared" si="129"/>
        <v>3.048780487804878</v>
      </c>
      <c r="J1730" s="111"/>
      <c r="K1730" t="s">
        <v>524</v>
      </c>
      <c r="L1730" s="111"/>
      <c r="M1730" s="2">
        <v>492</v>
      </c>
    </row>
    <row r="1731" spans="1:13" s="21" customFormat="1" ht="12.75">
      <c r="A1731" s="37"/>
      <c r="B1731" s="495">
        <v>1500</v>
      </c>
      <c r="C1731" s="81" t="s">
        <v>40</v>
      </c>
      <c r="D1731" s="37" t="s">
        <v>14</v>
      </c>
      <c r="E1731" s="37" t="s">
        <v>41</v>
      </c>
      <c r="F1731" s="35" t="s">
        <v>558</v>
      </c>
      <c r="G1731" s="35" t="s">
        <v>158</v>
      </c>
      <c r="H1731" s="44">
        <f t="shared" si="130"/>
        <v>-85300</v>
      </c>
      <c r="I1731" s="110">
        <f t="shared" si="129"/>
        <v>3.048780487804878</v>
      </c>
      <c r="J1731" s="111"/>
      <c r="K1731" t="s">
        <v>524</v>
      </c>
      <c r="L1731" s="111"/>
      <c r="M1731" s="2">
        <v>492</v>
      </c>
    </row>
    <row r="1732" spans="1:13" s="21" customFormat="1" ht="12.75">
      <c r="A1732" s="37"/>
      <c r="B1732" s="495">
        <v>1500</v>
      </c>
      <c r="C1732" s="81" t="s">
        <v>40</v>
      </c>
      <c r="D1732" s="37" t="s">
        <v>14</v>
      </c>
      <c r="E1732" s="37" t="s">
        <v>41</v>
      </c>
      <c r="F1732" s="35" t="s">
        <v>558</v>
      </c>
      <c r="G1732" s="35" t="s">
        <v>188</v>
      </c>
      <c r="H1732" s="44">
        <f t="shared" si="130"/>
        <v>-86800</v>
      </c>
      <c r="I1732" s="110">
        <f t="shared" si="129"/>
        <v>3.048780487804878</v>
      </c>
      <c r="J1732" s="111"/>
      <c r="K1732" t="s">
        <v>524</v>
      </c>
      <c r="L1732" s="111"/>
      <c r="M1732" s="2">
        <v>492</v>
      </c>
    </row>
    <row r="1733" spans="1:13" s="21" customFormat="1" ht="12.75">
      <c r="A1733" s="37"/>
      <c r="B1733" s="495">
        <v>1000</v>
      </c>
      <c r="C1733" s="81" t="s">
        <v>40</v>
      </c>
      <c r="D1733" s="37" t="s">
        <v>14</v>
      </c>
      <c r="E1733" s="37" t="s">
        <v>41</v>
      </c>
      <c r="F1733" s="35" t="s">
        <v>558</v>
      </c>
      <c r="G1733" s="35" t="s">
        <v>203</v>
      </c>
      <c r="H1733" s="44">
        <f t="shared" si="130"/>
        <v>-87800</v>
      </c>
      <c r="I1733" s="110">
        <f t="shared" si="129"/>
        <v>2.032520325203252</v>
      </c>
      <c r="J1733" s="111"/>
      <c r="K1733" t="s">
        <v>524</v>
      </c>
      <c r="L1733" s="111"/>
      <c r="M1733" s="2">
        <v>492</v>
      </c>
    </row>
    <row r="1734" spans="1:13" s="21" customFormat="1" ht="12.75">
      <c r="A1734" s="37"/>
      <c r="B1734" s="495">
        <v>1400</v>
      </c>
      <c r="C1734" s="81" t="s">
        <v>40</v>
      </c>
      <c r="D1734" s="37" t="s">
        <v>14</v>
      </c>
      <c r="E1734" s="37" t="s">
        <v>41</v>
      </c>
      <c r="F1734" s="35" t="s">
        <v>558</v>
      </c>
      <c r="G1734" s="35" t="s">
        <v>205</v>
      </c>
      <c r="H1734" s="44">
        <f t="shared" si="130"/>
        <v>-89200</v>
      </c>
      <c r="I1734" s="110">
        <f t="shared" si="129"/>
        <v>2.845528455284553</v>
      </c>
      <c r="J1734" s="111"/>
      <c r="K1734" t="s">
        <v>524</v>
      </c>
      <c r="L1734" s="111"/>
      <c r="M1734" s="2">
        <v>492</v>
      </c>
    </row>
    <row r="1735" spans="1:13" s="111" customFormat="1" ht="12.75">
      <c r="A1735" s="37"/>
      <c r="B1735" s="495">
        <v>800</v>
      </c>
      <c r="C1735" s="81" t="s">
        <v>40</v>
      </c>
      <c r="D1735" s="37" t="s">
        <v>14</v>
      </c>
      <c r="E1735" s="37" t="s">
        <v>41</v>
      </c>
      <c r="F1735" s="35" t="s">
        <v>558</v>
      </c>
      <c r="G1735" s="35" t="s">
        <v>207</v>
      </c>
      <c r="H1735" s="44">
        <f t="shared" si="130"/>
        <v>-90000</v>
      </c>
      <c r="I1735" s="110">
        <f t="shared" si="129"/>
        <v>1.6260162601626016</v>
      </c>
      <c r="K1735" t="s">
        <v>524</v>
      </c>
      <c r="M1735" s="2">
        <v>492</v>
      </c>
    </row>
    <row r="1736" spans="1:13" s="111" customFormat="1" ht="12.75">
      <c r="A1736" s="37"/>
      <c r="B1736" s="495">
        <v>1500</v>
      </c>
      <c r="C1736" s="81" t="s">
        <v>40</v>
      </c>
      <c r="D1736" s="37" t="s">
        <v>14</v>
      </c>
      <c r="E1736" s="37" t="s">
        <v>41</v>
      </c>
      <c r="F1736" s="35" t="s">
        <v>558</v>
      </c>
      <c r="G1736" s="35" t="s">
        <v>276</v>
      </c>
      <c r="H1736" s="44">
        <f t="shared" si="130"/>
        <v>-91500</v>
      </c>
      <c r="I1736" s="110">
        <f t="shared" si="129"/>
        <v>3.048780487804878</v>
      </c>
      <c r="K1736" t="s">
        <v>524</v>
      </c>
      <c r="M1736" s="2">
        <v>492</v>
      </c>
    </row>
    <row r="1737" spans="1:13" s="111" customFormat="1" ht="12.75">
      <c r="A1737" s="37"/>
      <c r="B1737" s="495">
        <v>1500</v>
      </c>
      <c r="C1737" s="81" t="s">
        <v>40</v>
      </c>
      <c r="D1737" s="37" t="s">
        <v>14</v>
      </c>
      <c r="E1737" s="37" t="s">
        <v>41</v>
      </c>
      <c r="F1737" s="35" t="s">
        <v>558</v>
      </c>
      <c r="G1737" s="35" t="s">
        <v>279</v>
      </c>
      <c r="H1737" s="44">
        <f t="shared" si="130"/>
        <v>-93000</v>
      </c>
      <c r="I1737" s="110">
        <f t="shared" si="129"/>
        <v>3.048780487804878</v>
      </c>
      <c r="K1737" t="s">
        <v>524</v>
      </c>
      <c r="M1737" s="2">
        <v>492</v>
      </c>
    </row>
    <row r="1738" spans="1:13" s="111" customFormat="1" ht="12.75">
      <c r="A1738" s="37"/>
      <c r="B1738" s="495">
        <v>1000</v>
      </c>
      <c r="C1738" s="81" t="s">
        <v>40</v>
      </c>
      <c r="D1738" s="37" t="s">
        <v>14</v>
      </c>
      <c r="E1738" s="37" t="s">
        <v>41</v>
      </c>
      <c r="F1738" s="35" t="s">
        <v>558</v>
      </c>
      <c r="G1738" s="35" t="s">
        <v>283</v>
      </c>
      <c r="H1738" s="44">
        <f t="shared" si="130"/>
        <v>-94000</v>
      </c>
      <c r="I1738" s="110">
        <f t="shared" si="129"/>
        <v>2.032520325203252</v>
      </c>
      <c r="K1738" t="s">
        <v>524</v>
      </c>
      <c r="M1738" s="2">
        <v>492</v>
      </c>
    </row>
    <row r="1739" spans="1:13" s="111" customFormat="1" ht="12.75">
      <c r="A1739" s="37"/>
      <c r="B1739" s="495">
        <v>500</v>
      </c>
      <c r="C1739" s="37" t="s">
        <v>40</v>
      </c>
      <c r="D1739" s="37" t="s">
        <v>14</v>
      </c>
      <c r="E1739" s="37" t="s">
        <v>41</v>
      </c>
      <c r="F1739" s="35" t="s">
        <v>543</v>
      </c>
      <c r="G1739" s="35" t="s">
        <v>31</v>
      </c>
      <c r="H1739" s="44">
        <f t="shared" si="130"/>
        <v>-94500</v>
      </c>
      <c r="I1739" s="110">
        <f t="shared" si="129"/>
        <v>1.016260162601626</v>
      </c>
      <c r="K1739" s="111" t="s">
        <v>899</v>
      </c>
      <c r="M1739" s="2">
        <v>492</v>
      </c>
    </row>
    <row r="1740" spans="1:13" s="111" customFormat="1" ht="12.75">
      <c r="A1740" s="37"/>
      <c r="B1740" s="501">
        <v>500</v>
      </c>
      <c r="C1740" s="170" t="s">
        <v>40</v>
      </c>
      <c r="D1740" s="170" t="s">
        <v>14</v>
      </c>
      <c r="E1740" s="170" t="s">
        <v>41</v>
      </c>
      <c r="F1740" s="35" t="s">
        <v>543</v>
      </c>
      <c r="G1740" s="35" t="s">
        <v>33</v>
      </c>
      <c r="H1740" s="44">
        <f t="shared" si="130"/>
        <v>-95000</v>
      </c>
      <c r="I1740" s="110">
        <f t="shared" si="129"/>
        <v>1.016260162601626</v>
      </c>
      <c r="K1740" s="111" t="s">
        <v>899</v>
      </c>
      <c r="M1740" s="2">
        <v>492</v>
      </c>
    </row>
    <row r="1741" spans="1:13" s="111" customFormat="1" ht="12.75">
      <c r="A1741" s="37"/>
      <c r="B1741" s="495">
        <v>1500</v>
      </c>
      <c r="C1741" s="37" t="s">
        <v>40</v>
      </c>
      <c r="D1741" s="37" t="s">
        <v>14</v>
      </c>
      <c r="E1741" s="37" t="s">
        <v>41</v>
      </c>
      <c r="F1741" s="35" t="s">
        <v>543</v>
      </c>
      <c r="G1741" s="35" t="s">
        <v>55</v>
      </c>
      <c r="H1741" s="44">
        <f t="shared" si="130"/>
        <v>-96500</v>
      </c>
      <c r="I1741" s="110">
        <f t="shared" si="129"/>
        <v>3.048780487804878</v>
      </c>
      <c r="K1741" s="111" t="s">
        <v>899</v>
      </c>
      <c r="M1741" s="2">
        <v>492</v>
      </c>
    </row>
    <row r="1742" spans="1:13" s="111" customFormat="1" ht="12.75">
      <c r="A1742" s="37"/>
      <c r="B1742" s="495">
        <v>1500</v>
      </c>
      <c r="C1742" s="37" t="s">
        <v>40</v>
      </c>
      <c r="D1742" s="37" t="s">
        <v>14</v>
      </c>
      <c r="E1742" s="37" t="s">
        <v>41</v>
      </c>
      <c r="F1742" s="35" t="s">
        <v>543</v>
      </c>
      <c r="G1742" s="35" t="s">
        <v>74</v>
      </c>
      <c r="H1742" s="44">
        <f t="shared" si="130"/>
        <v>-98000</v>
      </c>
      <c r="I1742" s="110">
        <f t="shared" si="129"/>
        <v>3.048780487804878</v>
      </c>
      <c r="K1742" s="111" t="s">
        <v>899</v>
      </c>
      <c r="M1742" s="2">
        <v>492</v>
      </c>
    </row>
    <row r="1743" spans="1:13" s="111" customFormat="1" ht="12.75">
      <c r="A1743" s="37"/>
      <c r="B1743" s="495">
        <v>1500</v>
      </c>
      <c r="C1743" s="37" t="s">
        <v>40</v>
      </c>
      <c r="D1743" s="37" t="s">
        <v>14</v>
      </c>
      <c r="E1743" s="37" t="s">
        <v>41</v>
      </c>
      <c r="F1743" s="35" t="s">
        <v>543</v>
      </c>
      <c r="G1743" s="35" t="s">
        <v>76</v>
      </c>
      <c r="H1743" s="44">
        <f t="shared" si="130"/>
        <v>-99500</v>
      </c>
      <c r="I1743" s="110">
        <f t="shared" si="129"/>
        <v>3.048780487804878</v>
      </c>
      <c r="K1743" s="111" t="s">
        <v>899</v>
      </c>
      <c r="M1743" s="2">
        <v>492</v>
      </c>
    </row>
    <row r="1744" spans="1:13" s="111" customFormat="1" ht="12.75">
      <c r="A1744" s="37"/>
      <c r="B1744" s="501">
        <v>500</v>
      </c>
      <c r="C1744" s="170" t="s">
        <v>40</v>
      </c>
      <c r="D1744" s="170" t="s">
        <v>14</v>
      </c>
      <c r="E1744" s="170" t="s">
        <v>41</v>
      </c>
      <c r="F1744" s="35" t="s">
        <v>543</v>
      </c>
      <c r="G1744" s="35" t="s">
        <v>80</v>
      </c>
      <c r="H1744" s="44">
        <f t="shared" si="130"/>
        <v>-100000</v>
      </c>
      <c r="I1744" s="110">
        <f t="shared" si="129"/>
        <v>1.016260162601626</v>
      </c>
      <c r="K1744" s="111" t="s">
        <v>899</v>
      </c>
      <c r="M1744" s="2">
        <v>492</v>
      </c>
    </row>
    <row r="1745" spans="1:13" s="111" customFormat="1" ht="12.75">
      <c r="A1745" s="37"/>
      <c r="B1745" s="495">
        <v>500</v>
      </c>
      <c r="C1745" s="37" t="s">
        <v>40</v>
      </c>
      <c r="D1745" s="37" t="s">
        <v>14</v>
      </c>
      <c r="E1745" s="37" t="s">
        <v>41</v>
      </c>
      <c r="F1745" s="35" t="s">
        <v>543</v>
      </c>
      <c r="G1745" s="35" t="s">
        <v>82</v>
      </c>
      <c r="H1745" s="44">
        <f t="shared" si="130"/>
        <v>-100500</v>
      </c>
      <c r="I1745" s="110">
        <f t="shared" si="129"/>
        <v>1.016260162601626</v>
      </c>
      <c r="K1745" s="111" t="s">
        <v>899</v>
      </c>
      <c r="M1745" s="2">
        <v>492</v>
      </c>
    </row>
    <row r="1746" spans="1:13" s="111" customFormat="1" ht="12.75">
      <c r="A1746" s="37"/>
      <c r="B1746" s="495">
        <v>1500</v>
      </c>
      <c r="C1746" s="37" t="s">
        <v>40</v>
      </c>
      <c r="D1746" s="37" t="s">
        <v>14</v>
      </c>
      <c r="E1746" s="37" t="s">
        <v>41</v>
      </c>
      <c r="F1746" s="35" t="s">
        <v>543</v>
      </c>
      <c r="G1746" s="35" t="s">
        <v>344</v>
      </c>
      <c r="H1746" s="44">
        <f t="shared" si="130"/>
        <v>-102000</v>
      </c>
      <c r="I1746" s="110">
        <f aca="true" t="shared" si="131" ref="I1746:I1807">+B1746/M1746</f>
        <v>3.048780487804878</v>
      </c>
      <c r="K1746" s="111" t="s">
        <v>899</v>
      </c>
      <c r="M1746" s="2">
        <v>492</v>
      </c>
    </row>
    <row r="1747" spans="1:13" s="111" customFormat="1" ht="12.75">
      <c r="A1747" s="37"/>
      <c r="B1747" s="495">
        <v>1500</v>
      </c>
      <c r="C1747" s="37" t="s">
        <v>40</v>
      </c>
      <c r="D1747" s="37" t="s">
        <v>14</v>
      </c>
      <c r="E1747" s="37" t="s">
        <v>41</v>
      </c>
      <c r="F1747" s="35" t="s">
        <v>543</v>
      </c>
      <c r="G1747" s="35" t="s">
        <v>115</v>
      </c>
      <c r="H1747" s="44">
        <f t="shared" si="130"/>
        <v>-103500</v>
      </c>
      <c r="I1747" s="110">
        <f t="shared" si="131"/>
        <v>3.048780487804878</v>
      </c>
      <c r="K1747" s="111" t="s">
        <v>899</v>
      </c>
      <c r="M1747" s="2">
        <v>492</v>
      </c>
    </row>
    <row r="1748" spans="1:13" s="111" customFormat="1" ht="12.75">
      <c r="A1748" s="37"/>
      <c r="B1748" s="495">
        <v>1700</v>
      </c>
      <c r="C1748" s="37" t="s">
        <v>40</v>
      </c>
      <c r="D1748" s="37" t="s">
        <v>14</v>
      </c>
      <c r="E1748" s="37" t="s">
        <v>41</v>
      </c>
      <c r="F1748" s="35" t="s">
        <v>543</v>
      </c>
      <c r="G1748" s="35" t="s">
        <v>116</v>
      </c>
      <c r="H1748" s="44">
        <f t="shared" si="130"/>
        <v>-105200</v>
      </c>
      <c r="I1748" s="110">
        <f t="shared" si="131"/>
        <v>3.4552845528455283</v>
      </c>
      <c r="K1748" s="111" t="s">
        <v>899</v>
      </c>
      <c r="M1748" s="2">
        <v>492</v>
      </c>
    </row>
    <row r="1749" spans="1:13" s="111" customFormat="1" ht="12.75">
      <c r="A1749" s="37"/>
      <c r="B1749" s="495">
        <v>1500</v>
      </c>
      <c r="C1749" s="37" t="s">
        <v>40</v>
      </c>
      <c r="D1749" s="37" t="s">
        <v>14</v>
      </c>
      <c r="E1749" s="37" t="s">
        <v>41</v>
      </c>
      <c r="F1749" s="35" t="s">
        <v>543</v>
      </c>
      <c r="G1749" s="35" t="s">
        <v>117</v>
      </c>
      <c r="H1749" s="44">
        <f t="shared" si="130"/>
        <v>-106700</v>
      </c>
      <c r="I1749" s="110">
        <f t="shared" si="131"/>
        <v>3.048780487804878</v>
      </c>
      <c r="K1749" s="111" t="s">
        <v>899</v>
      </c>
      <c r="M1749" s="2">
        <v>492</v>
      </c>
    </row>
    <row r="1750" spans="1:13" s="21" customFormat="1" ht="12.75">
      <c r="A1750" s="37"/>
      <c r="B1750" s="495">
        <v>2250</v>
      </c>
      <c r="C1750" s="37" t="s">
        <v>40</v>
      </c>
      <c r="D1750" s="37" t="s">
        <v>14</v>
      </c>
      <c r="E1750" s="37" t="s">
        <v>41</v>
      </c>
      <c r="F1750" s="35" t="s">
        <v>543</v>
      </c>
      <c r="G1750" s="35" t="s">
        <v>118</v>
      </c>
      <c r="H1750" s="44">
        <f t="shared" si="130"/>
        <v>-108950</v>
      </c>
      <c r="I1750" s="110">
        <f t="shared" si="131"/>
        <v>4.573170731707317</v>
      </c>
      <c r="J1750" s="111"/>
      <c r="K1750" s="111" t="s">
        <v>899</v>
      </c>
      <c r="L1750" s="111"/>
      <c r="M1750" s="2">
        <v>492</v>
      </c>
    </row>
    <row r="1751" spans="1:13" s="111" customFormat="1" ht="12.75">
      <c r="A1751" s="37"/>
      <c r="B1751" s="495">
        <v>500</v>
      </c>
      <c r="C1751" s="37" t="s">
        <v>40</v>
      </c>
      <c r="D1751" s="37" t="s">
        <v>14</v>
      </c>
      <c r="E1751" s="37" t="s">
        <v>41</v>
      </c>
      <c r="F1751" s="35" t="s">
        <v>543</v>
      </c>
      <c r="G1751" s="35" t="s">
        <v>119</v>
      </c>
      <c r="H1751" s="44">
        <f t="shared" si="130"/>
        <v>-109450</v>
      </c>
      <c r="I1751" s="110">
        <f t="shared" si="131"/>
        <v>1.016260162601626</v>
      </c>
      <c r="K1751" s="111" t="s">
        <v>899</v>
      </c>
      <c r="M1751" s="2">
        <v>492</v>
      </c>
    </row>
    <row r="1752" spans="1:13" s="111" customFormat="1" ht="12.75">
      <c r="A1752" s="37"/>
      <c r="B1752" s="495">
        <v>1000</v>
      </c>
      <c r="C1752" s="37" t="s">
        <v>40</v>
      </c>
      <c r="D1752" s="37" t="s">
        <v>14</v>
      </c>
      <c r="E1752" s="37" t="s">
        <v>41</v>
      </c>
      <c r="F1752" s="35" t="s">
        <v>543</v>
      </c>
      <c r="G1752" s="35" t="s">
        <v>156</v>
      </c>
      <c r="H1752" s="44">
        <f t="shared" si="130"/>
        <v>-110450</v>
      </c>
      <c r="I1752" s="110">
        <f t="shared" si="131"/>
        <v>2.032520325203252</v>
      </c>
      <c r="K1752" s="111" t="s">
        <v>899</v>
      </c>
      <c r="M1752" s="2">
        <v>492</v>
      </c>
    </row>
    <row r="1753" spans="1:13" s="111" customFormat="1" ht="12.75">
      <c r="A1753" s="37"/>
      <c r="B1753" s="495">
        <v>500</v>
      </c>
      <c r="C1753" s="37" t="s">
        <v>40</v>
      </c>
      <c r="D1753" s="37" t="s">
        <v>14</v>
      </c>
      <c r="E1753" s="37" t="s">
        <v>41</v>
      </c>
      <c r="F1753" s="35" t="s">
        <v>543</v>
      </c>
      <c r="G1753" s="35" t="s">
        <v>158</v>
      </c>
      <c r="H1753" s="44">
        <f t="shared" si="130"/>
        <v>-110950</v>
      </c>
      <c r="I1753" s="110">
        <f t="shared" si="131"/>
        <v>1.016260162601626</v>
      </c>
      <c r="K1753" s="111" t="s">
        <v>899</v>
      </c>
      <c r="M1753" s="2">
        <v>492</v>
      </c>
    </row>
    <row r="1754" spans="1:13" s="111" customFormat="1" ht="12.75">
      <c r="A1754" s="37"/>
      <c r="B1754" s="495">
        <v>1000</v>
      </c>
      <c r="C1754" s="37" t="s">
        <v>40</v>
      </c>
      <c r="D1754" s="37" t="s">
        <v>14</v>
      </c>
      <c r="E1754" s="37" t="s">
        <v>41</v>
      </c>
      <c r="F1754" s="35" t="s">
        <v>543</v>
      </c>
      <c r="G1754" s="35" t="s">
        <v>188</v>
      </c>
      <c r="H1754" s="44">
        <f t="shared" si="130"/>
        <v>-111950</v>
      </c>
      <c r="I1754" s="110">
        <f t="shared" si="131"/>
        <v>2.032520325203252</v>
      </c>
      <c r="K1754" s="111" t="s">
        <v>899</v>
      </c>
      <c r="M1754" s="2">
        <v>492</v>
      </c>
    </row>
    <row r="1755" spans="1:13" s="111" customFormat="1" ht="12.75">
      <c r="A1755" s="37"/>
      <c r="B1755" s="495">
        <v>700</v>
      </c>
      <c r="C1755" s="37" t="s">
        <v>40</v>
      </c>
      <c r="D1755" s="37" t="s">
        <v>14</v>
      </c>
      <c r="E1755" s="37" t="s">
        <v>41</v>
      </c>
      <c r="F1755" s="35" t="s">
        <v>543</v>
      </c>
      <c r="G1755" s="35" t="s">
        <v>203</v>
      </c>
      <c r="H1755" s="44">
        <f t="shared" si="130"/>
        <v>-112650</v>
      </c>
      <c r="I1755" s="110">
        <f t="shared" si="131"/>
        <v>1.4227642276422765</v>
      </c>
      <c r="K1755" s="111" t="s">
        <v>899</v>
      </c>
      <c r="M1755" s="2">
        <v>492</v>
      </c>
    </row>
    <row r="1756" spans="1:13" s="111" customFormat="1" ht="12.75">
      <c r="A1756" s="37"/>
      <c r="B1756" s="495">
        <v>500</v>
      </c>
      <c r="C1756" s="37" t="s">
        <v>40</v>
      </c>
      <c r="D1756" s="37" t="s">
        <v>14</v>
      </c>
      <c r="E1756" s="37" t="s">
        <v>41</v>
      </c>
      <c r="F1756" s="35" t="s">
        <v>543</v>
      </c>
      <c r="G1756" s="35" t="s">
        <v>205</v>
      </c>
      <c r="H1756" s="44">
        <f t="shared" si="130"/>
        <v>-113150</v>
      </c>
      <c r="I1756" s="110">
        <f t="shared" si="131"/>
        <v>1.016260162601626</v>
      </c>
      <c r="K1756" s="111" t="s">
        <v>899</v>
      </c>
      <c r="M1756" s="2">
        <v>492</v>
      </c>
    </row>
    <row r="1757" spans="1:13" s="21" customFormat="1" ht="12.75">
      <c r="A1757" s="37"/>
      <c r="B1757" s="495">
        <v>500</v>
      </c>
      <c r="C1757" s="37" t="s">
        <v>40</v>
      </c>
      <c r="D1757" s="37" t="s">
        <v>14</v>
      </c>
      <c r="E1757" s="37" t="s">
        <v>41</v>
      </c>
      <c r="F1757" s="35" t="s">
        <v>543</v>
      </c>
      <c r="G1757" s="35" t="s">
        <v>207</v>
      </c>
      <c r="H1757" s="44">
        <f t="shared" si="130"/>
        <v>-113650</v>
      </c>
      <c r="I1757" s="110">
        <f t="shared" si="131"/>
        <v>1.016260162601626</v>
      </c>
      <c r="J1757" s="111"/>
      <c r="K1757" s="111" t="s">
        <v>899</v>
      </c>
      <c r="L1757" s="111"/>
      <c r="M1757" s="2">
        <v>492</v>
      </c>
    </row>
    <row r="1758" spans="1:13" s="21" customFormat="1" ht="12.75">
      <c r="A1758" s="37"/>
      <c r="B1758" s="495">
        <v>500</v>
      </c>
      <c r="C1758" s="37" t="s">
        <v>40</v>
      </c>
      <c r="D1758" s="37" t="s">
        <v>14</v>
      </c>
      <c r="E1758" s="37" t="s">
        <v>41</v>
      </c>
      <c r="F1758" s="35" t="s">
        <v>543</v>
      </c>
      <c r="G1758" s="35" t="s">
        <v>276</v>
      </c>
      <c r="H1758" s="44">
        <f t="shared" si="130"/>
        <v>-114150</v>
      </c>
      <c r="I1758" s="110">
        <f t="shared" si="131"/>
        <v>1.016260162601626</v>
      </c>
      <c r="J1758" s="111"/>
      <c r="K1758" s="111" t="s">
        <v>899</v>
      </c>
      <c r="L1758" s="111"/>
      <c r="M1758" s="2">
        <v>492</v>
      </c>
    </row>
    <row r="1759" spans="1:13" s="21" customFormat="1" ht="12.75">
      <c r="A1759" s="37"/>
      <c r="B1759" s="495">
        <v>800</v>
      </c>
      <c r="C1759" s="37" t="s">
        <v>40</v>
      </c>
      <c r="D1759" s="37" t="s">
        <v>14</v>
      </c>
      <c r="E1759" s="37" t="s">
        <v>41</v>
      </c>
      <c r="F1759" s="35" t="s">
        <v>543</v>
      </c>
      <c r="G1759" s="35" t="s">
        <v>279</v>
      </c>
      <c r="H1759" s="44">
        <f t="shared" si="130"/>
        <v>-114950</v>
      </c>
      <c r="I1759" s="110">
        <f t="shared" si="131"/>
        <v>1.6260162601626016</v>
      </c>
      <c r="J1759" s="111"/>
      <c r="K1759" s="111" t="s">
        <v>899</v>
      </c>
      <c r="L1759" s="111"/>
      <c r="M1759" s="2">
        <v>492</v>
      </c>
    </row>
    <row r="1760" spans="1:13" s="21" customFormat="1" ht="12.75">
      <c r="A1760" s="81"/>
      <c r="B1760" s="496">
        <v>900</v>
      </c>
      <c r="C1760" s="81" t="s">
        <v>40</v>
      </c>
      <c r="D1760" s="81" t="s">
        <v>14</v>
      </c>
      <c r="E1760" s="81" t="s">
        <v>41</v>
      </c>
      <c r="F1760" s="99" t="s">
        <v>543</v>
      </c>
      <c r="G1760" s="99" t="s">
        <v>281</v>
      </c>
      <c r="H1760" s="44">
        <f t="shared" si="130"/>
        <v>-115850</v>
      </c>
      <c r="I1760" s="110">
        <f t="shared" si="131"/>
        <v>1.829268292682927</v>
      </c>
      <c r="J1760" s="85"/>
      <c r="K1760" s="85" t="s">
        <v>899</v>
      </c>
      <c r="L1760" s="85"/>
      <c r="M1760" s="2">
        <v>492</v>
      </c>
    </row>
    <row r="1761" spans="1:13" s="111" customFormat="1" ht="12.75">
      <c r="A1761" s="19"/>
      <c r="B1761" s="495">
        <v>700</v>
      </c>
      <c r="C1761" s="37" t="s">
        <v>877</v>
      </c>
      <c r="D1761" s="19" t="s">
        <v>14</v>
      </c>
      <c r="E1761" s="37" t="s">
        <v>41</v>
      </c>
      <c r="F1761" s="35" t="s">
        <v>543</v>
      </c>
      <c r="G1761" s="35" t="s">
        <v>283</v>
      </c>
      <c r="H1761" s="44">
        <f t="shared" si="130"/>
        <v>-116550</v>
      </c>
      <c r="I1761" s="110">
        <f t="shared" si="131"/>
        <v>1.4227642276422765</v>
      </c>
      <c r="J1761" s="21"/>
      <c r="K1761" s="111" t="s">
        <v>899</v>
      </c>
      <c r="L1761" s="21"/>
      <c r="M1761" s="2">
        <v>492</v>
      </c>
    </row>
    <row r="1762" spans="1:13" s="111" customFormat="1" ht="12.75">
      <c r="A1762" s="1"/>
      <c r="B1762" s="496">
        <v>1100</v>
      </c>
      <c r="C1762" s="1" t="s">
        <v>40</v>
      </c>
      <c r="D1762" s="19" t="s">
        <v>14</v>
      </c>
      <c r="E1762" s="1" t="s">
        <v>41</v>
      </c>
      <c r="F1762" s="30" t="s">
        <v>559</v>
      </c>
      <c r="G1762" s="30" t="s">
        <v>31</v>
      </c>
      <c r="H1762" s="44">
        <f t="shared" si="130"/>
        <v>-117650</v>
      </c>
      <c r="I1762" s="110">
        <f t="shared" si="131"/>
        <v>2.2357723577235773</v>
      </c>
      <c r="J1762"/>
      <c r="K1762" s="85" t="s">
        <v>404</v>
      </c>
      <c r="L1762"/>
      <c r="M1762" s="2">
        <v>492</v>
      </c>
    </row>
    <row r="1763" spans="1:13" s="111" customFormat="1" ht="12.75">
      <c r="A1763" s="1"/>
      <c r="B1763" s="496">
        <v>900</v>
      </c>
      <c r="C1763" s="81" t="s">
        <v>40</v>
      </c>
      <c r="D1763" s="19" t="s">
        <v>14</v>
      </c>
      <c r="E1763" s="1" t="s">
        <v>41</v>
      </c>
      <c r="F1763" s="30" t="s">
        <v>559</v>
      </c>
      <c r="G1763" s="30" t="s">
        <v>33</v>
      </c>
      <c r="H1763" s="44">
        <f t="shared" si="130"/>
        <v>-118550</v>
      </c>
      <c r="I1763" s="110">
        <f t="shared" si="131"/>
        <v>1.829268292682927</v>
      </c>
      <c r="J1763"/>
      <c r="K1763" s="85" t="s">
        <v>404</v>
      </c>
      <c r="L1763"/>
      <c r="M1763" s="2">
        <v>492</v>
      </c>
    </row>
    <row r="1764" spans="1:13" s="21" customFormat="1" ht="12.75">
      <c r="A1764" s="19"/>
      <c r="B1764" s="496">
        <v>1500</v>
      </c>
      <c r="C1764" s="1" t="s">
        <v>40</v>
      </c>
      <c r="D1764" s="19" t="s">
        <v>14</v>
      </c>
      <c r="E1764" s="1" t="s">
        <v>41</v>
      </c>
      <c r="F1764" s="30" t="s">
        <v>559</v>
      </c>
      <c r="G1764" s="30" t="s">
        <v>55</v>
      </c>
      <c r="H1764" s="44">
        <f t="shared" si="130"/>
        <v>-120050</v>
      </c>
      <c r="I1764" s="110">
        <f t="shared" si="131"/>
        <v>3.048780487804878</v>
      </c>
      <c r="K1764" s="85" t="s">
        <v>404</v>
      </c>
      <c r="M1764" s="2">
        <v>492</v>
      </c>
    </row>
    <row r="1765" spans="1:13" s="21" customFormat="1" ht="12.75">
      <c r="A1765" s="1"/>
      <c r="B1765" s="496">
        <v>1500</v>
      </c>
      <c r="C1765" s="1" t="s">
        <v>40</v>
      </c>
      <c r="D1765" s="19" t="s">
        <v>14</v>
      </c>
      <c r="E1765" s="1" t="s">
        <v>41</v>
      </c>
      <c r="F1765" s="30" t="s">
        <v>559</v>
      </c>
      <c r="G1765" s="30" t="s">
        <v>74</v>
      </c>
      <c r="H1765" s="44">
        <f t="shared" si="130"/>
        <v>-121550</v>
      </c>
      <c r="I1765" s="110">
        <f t="shared" si="131"/>
        <v>3.048780487804878</v>
      </c>
      <c r="J1765"/>
      <c r="K1765" s="85" t="s">
        <v>404</v>
      </c>
      <c r="L1765"/>
      <c r="M1765" s="2">
        <v>492</v>
      </c>
    </row>
    <row r="1766" spans="1:13" s="21" customFormat="1" ht="12.75">
      <c r="A1766" s="1"/>
      <c r="B1766" s="496">
        <v>1200</v>
      </c>
      <c r="C1766" s="1" t="s">
        <v>40</v>
      </c>
      <c r="D1766" s="1" t="s">
        <v>14</v>
      </c>
      <c r="E1766" s="1" t="s">
        <v>41</v>
      </c>
      <c r="F1766" s="30" t="s">
        <v>559</v>
      </c>
      <c r="G1766" s="30" t="s">
        <v>76</v>
      </c>
      <c r="H1766" s="44">
        <f t="shared" si="130"/>
        <v>-122750</v>
      </c>
      <c r="I1766" s="110">
        <f t="shared" si="131"/>
        <v>2.4390243902439024</v>
      </c>
      <c r="J1766" s="40"/>
      <c r="K1766" s="85" t="s">
        <v>404</v>
      </c>
      <c r="L1766" s="40"/>
      <c r="M1766" s="2">
        <v>492</v>
      </c>
    </row>
    <row r="1767" spans="1:13" s="21" customFormat="1" ht="12.75">
      <c r="A1767" s="1"/>
      <c r="B1767" s="496">
        <v>1400</v>
      </c>
      <c r="C1767" s="1" t="s">
        <v>40</v>
      </c>
      <c r="D1767" s="1" t="s">
        <v>14</v>
      </c>
      <c r="E1767" s="1" t="s">
        <v>41</v>
      </c>
      <c r="F1767" s="30" t="s">
        <v>559</v>
      </c>
      <c r="G1767" s="30" t="s">
        <v>80</v>
      </c>
      <c r="H1767" s="44">
        <f t="shared" si="130"/>
        <v>-124150</v>
      </c>
      <c r="I1767" s="110">
        <f t="shared" si="131"/>
        <v>2.845528455284553</v>
      </c>
      <c r="J1767"/>
      <c r="K1767" s="85" t="s">
        <v>404</v>
      </c>
      <c r="L1767"/>
      <c r="M1767" s="2">
        <v>492</v>
      </c>
    </row>
    <row r="1768" spans="1:13" s="21" customFormat="1" ht="12.75">
      <c r="A1768" s="1"/>
      <c r="B1768" s="496">
        <v>1200</v>
      </c>
      <c r="C1768" s="1" t="s">
        <v>40</v>
      </c>
      <c r="D1768" s="1" t="s">
        <v>14</v>
      </c>
      <c r="E1768" s="1" t="s">
        <v>41</v>
      </c>
      <c r="F1768" s="30" t="s">
        <v>559</v>
      </c>
      <c r="G1768" s="30" t="s">
        <v>82</v>
      </c>
      <c r="H1768" s="44">
        <f t="shared" si="130"/>
        <v>-125350</v>
      </c>
      <c r="I1768" s="110">
        <f t="shared" si="131"/>
        <v>2.4390243902439024</v>
      </c>
      <c r="J1768"/>
      <c r="K1768" s="85" t="s">
        <v>404</v>
      </c>
      <c r="L1768"/>
      <c r="M1768" s="2">
        <v>492</v>
      </c>
    </row>
    <row r="1769" spans="1:13" s="21" customFormat="1" ht="12.75">
      <c r="A1769" s="1"/>
      <c r="B1769" s="496">
        <v>1100</v>
      </c>
      <c r="C1769" s="1" t="s">
        <v>40</v>
      </c>
      <c r="D1769" s="1" t="s">
        <v>14</v>
      </c>
      <c r="E1769" s="1" t="s">
        <v>41</v>
      </c>
      <c r="F1769" s="30" t="s">
        <v>559</v>
      </c>
      <c r="G1769" s="30" t="s">
        <v>115</v>
      </c>
      <c r="H1769" s="44">
        <f t="shared" si="130"/>
        <v>-126450</v>
      </c>
      <c r="I1769" s="110">
        <f t="shared" si="131"/>
        <v>2.2357723577235773</v>
      </c>
      <c r="J1769"/>
      <c r="K1769" s="85" t="s">
        <v>404</v>
      </c>
      <c r="L1769"/>
      <c r="M1769" s="2">
        <v>492</v>
      </c>
    </row>
    <row r="1770" spans="1:13" s="21" customFormat="1" ht="12.75">
      <c r="A1770" s="1"/>
      <c r="B1770" s="496">
        <v>1350</v>
      </c>
      <c r="C1770" s="1" t="s">
        <v>40</v>
      </c>
      <c r="D1770" s="1" t="s">
        <v>14</v>
      </c>
      <c r="E1770" s="1" t="s">
        <v>41</v>
      </c>
      <c r="F1770" s="30" t="s">
        <v>559</v>
      </c>
      <c r="G1770" s="30" t="s">
        <v>116</v>
      </c>
      <c r="H1770" s="44">
        <f t="shared" si="130"/>
        <v>-127800</v>
      </c>
      <c r="I1770" s="110">
        <f t="shared" si="131"/>
        <v>2.7439024390243905</v>
      </c>
      <c r="J1770"/>
      <c r="K1770" s="85" t="s">
        <v>404</v>
      </c>
      <c r="L1770"/>
      <c r="M1770" s="2">
        <v>492</v>
      </c>
    </row>
    <row r="1771" spans="1:13" s="21" customFormat="1" ht="12.75">
      <c r="A1771" s="1"/>
      <c r="B1771" s="496">
        <v>1300</v>
      </c>
      <c r="C1771" s="1" t="s">
        <v>40</v>
      </c>
      <c r="D1771" s="1" t="s">
        <v>14</v>
      </c>
      <c r="E1771" s="1" t="s">
        <v>41</v>
      </c>
      <c r="F1771" s="30" t="s">
        <v>559</v>
      </c>
      <c r="G1771" s="30" t="s">
        <v>117</v>
      </c>
      <c r="H1771" s="44">
        <f t="shared" si="130"/>
        <v>-129100</v>
      </c>
      <c r="I1771" s="110">
        <f t="shared" si="131"/>
        <v>2.6422764227642275</v>
      </c>
      <c r="J1771"/>
      <c r="K1771" s="85" t="s">
        <v>404</v>
      </c>
      <c r="L1771"/>
      <c r="M1771" s="2">
        <v>492</v>
      </c>
    </row>
    <row r="1772" spans="1:13" s="111" customFormat="1" ht="12.75">
      <c r="A1772" s="1"/>
      <c r="B1772" s="496">
        <v>5000</v>
      </c>
      <c r="C1772" s="19" t="s">
        <v>40</v>
      </c>
      <c r="D1772" s="1" t="s">
        <v>14</v>
      </c>
      <c r="E1772" s="1" t="s">
        <v>41</v>
      </c>
      <c r="F1772" s="30" t="s">
        <v>559</v>
      </c>
      <c r="G1772" s="30" t="s">
        <v>118</v>
      </c>
      <c r="H1772" s="44">
        <f t="shared" si="130"/>
        <v>-134100</v>
      </c>
      <c r="I1772" s="110">
        <f t="shared" si="131"/>
        <v>10.16260162601626</v>
      </c>
      <c r="J1772"/>
      <c r="K1772" s="85" t="s">
        <v>404</v>
      </c>
      <c r="L1772"/>
      <c r="M1772" s="2">
        <v>492</v>
      </c>
    </row>
    <row r="1773" spans="1:13" s="21" customFormat="1" ht="12.75">
      <c r="A1773" s="1"/>
      <c r="B1773" s="496">
        <v>1500</v>
      </c>
      <c r="C1773" s="1" t="s">
        <v>40</v>
      </c>
      <c r="D1773" s="1" t="s">
        <v>14</v>
      </c>
      <c r="E1773" s="1" t="s">
        <v>41</v>
      </c>
      <c r="F1773" s="30" t="s">
        <v>559</v>
      </c>
      <c r="G1773" s="30" t="s">
        <v>118</v>
      </c>
      <c r="H1773" s="44">
        <f t="shared" si="130"/>
        <v>-135600</v>
      </c>
      <c r="I1773" s="110">
        <f t="shared" si="131"/>
        <v>3.048780487804878</v>
      </c>
      <c r="J1773"/>
      <c r="K1773" s="85" t="s">
        <v>404</v>
      </c>
      <c r="L1773"/>
      <c r="M1773" s="2">
        <v>492</v>
      </c>
    </row>
    <row r="1774" spans="1:13" s="21" customFormat="1" ht="12.75">
      <c r="A1774" s="1"/>
      <c r="B1774" s="496">
        <v>900</v>
      </c>
      <c r="C1774" s="1" t="s">
        <v>40</v>
      </c>
      <c r="D1774" s="1" t="s">
        <v>14</v>
      </c>
      <c r="E1774" s="1" t="s">
        <v>41</v>
      </c>
      <c r="F1774" s="30" t="s">
        <v>559</v>
      </c>
      <c r="G1774" s="30" t="s">
        <v>119</v>
      </c>
      <c r="H1774" s="44">
        <f t="shared" si="130"/>
        <v>-136500</v>
      </c>
      <c r="I1774" s="110">
        <f t="shared" si="131"/>
        <v>1.829268292682927</v>
      </c>
      <c r="J1774"/>
      <c r="K1774" s="85" t="s">
        <v>404</v>
      </c>
      <c r="L1774"/>
      <c r="M1774" s="2">
        <v>492</v>
      </c>
    </row>
    <row r="1775" spans="1:13" s="21" customFormat="1" ht="12.75">
      <c r="A1775" s="1"/>
      <c r="B1775" s="496">
        <v>1200</v>
      </c>
      <c r="C1775" s="1" t="s">
        <v>40</v>
      </c>
      <c r="D1775" s="1" t="s">
        <v>14</v>
      </c>
      <c r="E1775" s="1" t="s">
        <v>41</v>
      </c>
      <c r="F1775" s="30" t="s">
        <v>559</v>
      </c>
      <c r="G1775" s="30" t="s">
        <v>156</v>
      </c>
      <c r="H1775" s="44">
        <f t="shared" si="130"/>
        <v>-137700</v>
      </c>
      <c r="I1775" s="110">
        <f t="shared" si="131"/>
        <v>2.4390243902439024</v>
      </c>
      <c r="J1775"/>
      <c r="K1775" s="85" t="s">
        <v>404</v>
      </c>
      <c r="L1775"/>
      <c r="M1775" s="2">
        <v>492</v>
      </c>
    </row>
    <row r="1776" spans="1:13" s="21" customFormat="1" ht="12.75">
      <c r="A1776" s="1"/>
      <c r="B1776" s="496">
        <v>1250</v>
      </c>
      <c r="C1776" s="1" t="s">
        <v>40</v>
      </c>
      <c r="D1776" s="1" t="s">
        <v>14</v>
      </c>
      <c r="E1776" s="1" t="s">
        <v>41</v>
      </c>
      <c r="F1776" s="30" t="s">
        <v>559</v>
      </c>
      <c r="G1776" s="30" t="s">
        <v>158</v>
      </c>
      <c r="H1776" s="44">
        <f t="shared" si="130"/>
        <v>-138950</v>
      </c>
      <c r="I1776" s="110">
        <f t="shared" si="131"/>
        <v>2.540650406504065</v>
      </c>
      <c r="J1776"/>
      <c r="K1776" s="85" t="s">
        <v>404</v>
      </c>
      <c r="L1776"/>
      <c r="M1776" s="2">
        <v>492</v>
      </c>
    </row>
    <row r="1777" spans="1:13" s="21" customFormat="1" ht="12.75">
      <c r="A1777" s="1"/>
      <c r="B1777" s="496">
        <v>1400</v>
      </c>
      <c r="C1777" s="1" t="s">
        <v>40</v>
      </c>
      <c r="D1777" s="1" t="s">
        <v>14</v>
      </c>
      <c r="E1777" s="1" t="s">
        <v>41</v>
      </c>
      <c r="F1777" s="30" t="s">
        <v>559</v>
      </c>
      <c r="G1777" s="30" t="s">
        <v>188</v>
      </c>
      <c r="H1777" s="44">
        <f t="shared" si="130"/>
        <v>-140350</v>
      </c>
      <c r="I1777" s="110">
        <f t="shared" si="131"/>
        <v>2.845528455284553</v>
      </c>
      <c r="J1777"/>
      <c r="K1777" s="85" t="s">
        <v>404</v>
      </c>
      <c r="L1777"/>
      <c r="M1777" s="2">
        <v>492</v>
      </c>
    </row>
    <row r="1778" spans="1:14" s="21" customFormat="1" ht="12.75">
      <c r="A1778" s="1"/>
      <c r="B1778" s="496">
        <v>1000</v>
      </c>
      <c r="C1778" s="1" t="s">
        <v>40</v>
      </c>
      <c r="D1778" s="1" t="s">
        <v>14</v>
      </c>
      <c r="E1778" s="1" t="s">
        <v>41</v>
      </c>
      <c r="F1778" s="30" t="s">
        <v>559</v>
      </c>
      <c r="G1778" s="30" t="s">
        <v>203</v>
      </c>
      <c r="H1778" s="44">
        <f t="shared" si="130"/>
        <v>-141350</v>
      </c>
      <c r="I1778" s="110">
        <f t="shared" si="131"/>
        <v>2.032520325203252</v>
      </c>
      <c r="J1778"/>
      <c r="K1778" s="85" t="s">
        <v>404</v>
      </c>
      <c r="L1778"/>
      <c r="M1778" s="2">
        <v>492</v>
      </c>
      <c r="N1778" s="167"/>
    </row>
    <row r="1779" spans="1:13" s="21" customFormat="1" ht="12.75">
      <c r="A1779" s="1"/>
      <c r="B1779" s="496">
        <v>1100</v>
      </c>
      <c r="C1779" s="1" t="s">
        <v>40</v>
      </c>
      <c r="D1779" s="1" t="s">
        <v>14</v>
      </c>
      <c r="E1779" s="1" t="s">
        <v>41</v>
      </c>
      <c r="F1779" s="30" t="s">
        <v>559</v>
      </c>
      <c r="G1779" s="30" t="s">
        <v>205</v>
      </c>
      <c r="H1779" s="44">
        <f t="shared" si="130"/>
        <v>-142450</v>
      </c>
      <c r="I1779" s="110">
        <f t="shared" si="131"/>
        <v>2.2357723577235773</v>
      </c>
      <c r="J1779"/>
      <c r="K1779" s="85" t="s">
        <v>404</v>
      </c>
      <c r="L1779"/>
      <c r="M1779" s="2">
        <v>492</v>
      </c>
    </row>
    <row r="1780" spans="1:13" s="21" customFormat="1" ht="12.75">
      <c r="A1780" s="1"/>
      <c r="B1780" s="496">
        <v>900</v>
      </c>
      <c r="C1780" s="1" t="s">
        <v>40</v>
      </c>
      <c r="D1780" s="1" t="s">
        <v>14</v>
      </c>
      <c r="E1780" s="1" t="s">
        <v>41</v>
      </c>
      <c r="F1780" s="30" t="s">
        <v>559</v>
      </c>
      <c r="G1780" s="30" t="s">
        <v>207</v>
      </c>
      <c r="H1780" s="44">
        <f t="shared" si="130"/>
        <v>-143350</v>
      </c>
      <c r="I1780" s="110">
        <f t="shared" si="131"/>
        <v>1.829268292682927</v>
      </c>
      <c r="J1780"/>
      <c r="K1780" s="85" t="s">
        <v>404</v>
      </c>
      <c r="L1780"/>
      <c r="M1780" s="2">
        <v>492</v>
      </c>
    </row>
    <row r="1781" spans="1:13" s="21" customFormat="1" ht="12.75">
      <c r="A1781" s="1"/>
      <c r="B1781" s="496">
        <v>1500</v>
      </c>
      <c r="C1781" s="81" t="s">
        <v>40</v>
      </c>
      <c r="D1781" s="81" t="s">
        <v>14</v>
      </c>
      <c r="E1781" s="81" t="s">
        <v>41</v>
      </c>
      <c r="F1781" s="99" t="s">
        <v>559</v>
      </c>
      <c r="G1781" s="99" t="s">
        <v>276</v>
      </c>
      <c r="H1781" s="44">
        <f t="shared" si="130"/>
        <v>-144850</v>
      </c>
      <c r="I1781" s="110">
        <f t="shared" si="131"/>
        <v>3.048780487804878</v>
      </c>
      <c r="J1781"/>
      <c r="K1781" s="85" t="s">
        <v>404</v>
      </c>
      <c r="L1781"/>
      <c r="M1781" s="2">
        <v>492</v>
      </c>
    </row>
    <row r="1782" spans="1:13" s="21" customFormat="1" ht="12.75">
      <c r="A1782" s="19"/>
      <c r="B1782" s="496">
        <v>1500</v>
      </c>
      <c r="C1782" s="1" t="s">
        <v>40</v>
      </c>
      <c r="D1782" s="1" t="s">
        <v>14</v>
      </c>
      <c r="E1782" s="1" t="s">
        <v>41</v>
      </c>
      <c r="F1782" s="30" t="s">
        <v>559</v>
      </c>
      <c r="G1782" s="30" t="s">
        <v>279</v>
      </c>
      <c r="H1782" s="44">
        <f aca="true" t="shared" si="132" ref="H1782:H1843">H1781-B1782</f>
        <v>-146350</v>
      </c>
      <c r="I1782" s="110">
        <f t="shared" si="131"/>
        <v>3.048780487804878</v>
      </c>
      <c r="K1782" s="85" t="s">
        <v>404</v>
      </c>
      <c r="M1782" s="2">
        <v>492</v>
      </c>
    </row>
    <row r="1783" spans="1:14" s="21" customFormat="1" ht="12.75">
      <c r="A1783" s="19"/>
      <c r="B1783" s="496">
        <v>1500</v>
      </c>
      <c r="C1783" s="81" t="s">
        <v>40</v>
      </c>
      <c r="D1783" s="81" t="s">
        <v>14</v>
      </c>
      <c r="E1783" s="81" t="s">
        <v>41</v>
      </c>
      <c r="F1783" s="99" t="s">
        <v>559</v>
      </c>
      <c r="G1783" s="99" t="s">
        <v>281</v>
      </c>
      <c r="H1783" s="44">
        <f t="shared" si="132"/>
        <v>-147850</v>
      </c>
      <c r="I1783" s="110">
        <f t="shared" si="131"/>
        <v>3.048780487804878</v>
      </c>
      <c r="K1783" s="85" t="s">
        <v>404</v>
      </c>
      <c r="M1783" s="2">
        <v>492</v>
      </c>
      <c r="N1783" s="167"/>
    </row>
    <row r="1784" spans="1:13" s="111" customFormat="1" ht="12.75">
      <c r="A1784" s="19"/>
      <c r="B1784" s="496">
        <v>1500</v>
      </c>
      <c r="C1784" s="81" t="s">
        <v>40</v>
      </c>
      <c r="D1784" s="81" t="s">
        <v>14</v>
      </c>
      <c r="E1784" s="81" t="s">
        <v>41</v>
      </c>
      <c r="F1784" s="99" t="s">
        <v>559</v>
      </c>
      <c r="G1784" s="99" t="s">
        <v>283</v>
      </c>
      <c r="H1784" s="44">
        <f t="shared" si="132"/>
        <v>-149350</v>
      </c>
      <c r="I1784" s="110">
        <f t="shared" si="131"/>
        <v>3.048780487804878</v>
      </c>
      <c r="J1784" s="21"/>
      <c r="K1784" s="85" t="s">
        <v>404</v>
      </c>
      <c r="L1784" s="21"/>
      <c r="M1784" s="2">
        <v>492</v>
      </c>
    </row>
    <row r="1785" spans="1:13" s="160" customFormat="1" ht="12.75">
      <c r="A1785" s="100"/>
      <c r="B1785" s="500">
        <f>SUM(B1669:B1784)</f>
        <v>149350</v>
      </c>
      <c r="C1785" s="105"/>
      <c r="D1785" s="105"/>
      <c r="E1785" s="105" t="s">
        <v>41</v>
      </c>
      <c r="F1785" s="158"/>
      <c r="G1785" s="158"/>
      <c r="H1785" s="101">
        <v>0</v>
      </c>
      <c r="I1785" s="159">
        <f t="shared" si="131"/>
        <v>303.5569105691057</v>
      </c>
      <c r="J1785" s="104"/>
      <c r="L1785" s="104"/>
      <c r="M1785" s="2">
        <v>492</v>
      </c>
    </row>
    <row r="1786" spans="1:13" s="21" customFormat="1" ht="12.75">
      <c r="A1786" s="19"/>
      <c r="B1786" s="495"/>
      <c r="C1786" s="37"/>
      <c r="D1786" s="37"/>
      <c r="E1786" s="37"/>
      <c r="F1786" s="35"/>
      <c r="G1786" s="35"/>
      <c r="H1786" s="44">
        <f t="shared" si="132"/>
        <v>0</v>
      </c>
      <c r="I1786" s="110">
        <f t="shared" si="131"/>
        <v>0</v>
      </c>
      <c r="K1786" s="111"/>
      <c r="M1786" s="2">
        <v>492</v>
      </c>
    </row>
    <row r="1787" spans="1:256" s="21" customFormat="1" ht="12.75">
      <c r="A1787" s="19"/>
      <c r="B1787" s="495"/>
      <c r="C1787" s="37"/>
      <c r="D1787" s="37"/>
      <c r="E1787" s="37"/>
      <c r="F1787" s="35"/>
      <c r="G1787" s="35"/>
      <c r="H1787" s="44">
        <f t="shared" si="132"/>
        <v>0</v>
      </c>
      <c r="I1787" s="110">
        <f t="shared" si="131"/>
        <v>0</v>
      </c>
      <c r="K1787" s="111"/>
      <c r="M1787" s="2">
        <v>492</v>
      </c>
      <c r="IV1787" s="21">
        <f>SUM(M1787:IU1787)</f>
        <v>492</v>
      </c>
    </row>
    <row r="1788" spans="2:13" ht="12.75">
      <c r="B1788" s="496">
        <v>7000</v>
      </c>
      <c r="C1788" s="1" t="s">
        <v>44</v>
      </c>
      <c r="D1788" s="19" t="s">
        <v>14</v>
      </c>
      <c r="E1788" s="1" t="s">
        <v>190</v>
      </c>
      <c r="F1788" s="30" t="s">
        <v>560</v>
      </c>
      <c r="G1788" s="30" t="s">
        <v>55</v>
      </c>
      <c r="H1788" s="44">
        <f t="shared" si="132"/>
        <v>-7000</v>
      </c>
      <c r="I1788" s="110">
        <f t="shared" si="131"/>
        <v>14.227642276422765</v>
      </c>
      <c r="K1788" s="85" t="s">
        <v>503</v>
      </c>
      <c r="M1788" s="2">
        <v>492</v>
      </c>
    </row>
    <row r="1789" spans="1:13" s="21" customFormat="1" ht="12.75">
      <c r="A1789" s="37"/>
      <c r="B1789" s="495">
        <v>4000</v>
      </c>
      <c r="C1789" s="37" t="s">
        <v>44</v>
      </c>
      <c r="D1789" s="37" t="s">
        <v>14</v>
      </c>
      <c r="E1789" s="37" t="s">
        <v>190</v>
      </c>
      <c r="F1789" s="35" t="s">
        <v>561</v>
      </c>
      <c r="G1789" s="35" t="s">
        <v>55</v>
      </c>
      <c r="H1789" s="44">
        <f t="shared" si="132"/>
        <v>-11000</v>
      </c>
      <c r="I1789" s="110">
        <f t="shared" si="131"/>
        <v>8.130081300813009</v>
      </c>
      <c r="J1789" s="111"/>
      <c r="K1789" s="85" t="s">
        <v>507</v>
      </c>
      <c r="L1789" s="111"/>
      <c r="M1789" s="2">
        <v>492</v>
      </c>
    </row>
    <row r="1790" spans="1:13" s="21" customFormat="1" ht="12.75">
      <c r="A1790" s="37"/>
      <c r="B1790" s="495">
        <v>5000</v>
      </c>
      <c r="C1790" s="37" t="s">
        <v>44</v>
      </c>
      <c r="D1790" s="37" t="s">
        <v>14</v>
      </c>
      <c r="E1790" s="37" t="s">
        <v>190</v>
      </c>
      <c r="F1790" s="35" t="s">
        <v>562</v>
      </c>
      <c r="G1790" s="35" t="s">
        <v>74</v>
      </c>
      <c r="H1790" s="44">
        <f t="shared" si="132"/>
        <v>-16000</v>
      </c>
      <c r="I1790" s="110">
        <f t="shared" si="131"/>
        <v>10.16260162601626</v>
      </c>
      <c r="J1790" s="111"/>
      <c r="K1790" s="85" t="s">
        <v>507</v>
      </c>
      <c r="L1790" s="111"/>
      <c r="M1790" s="2">
        <v>492</v>
      </c>
    </row>
    <row r="1791" spans="1:13" s="21" customFormat="1" ht="12.75">
      <c r="A1791" s="37"/>
      <c r="B1791" s="495">
        <v>5000</v>
      </c>
      <c r="C1791" s="37" t="s">
        <v>44</v>
      </c>
      <c r="D1791" s="37" t="s">
        <v>14</v>
      </c>
      <c r="E1791" s="37" t="s">
        <v>190</v>
      </c>
      <c r="F1791" s="35" t="s">
        <v>563</v>
      </c>
      <c r="G1791" s="35" t="s">
        <v>344</v>
      </c>
      <c r="H1791" s="44">
        <f t="shared" si="132"/>
        <v>-21000</v>
      </c>
      <c r="I1791" s="110">
        <f t="shared" si="131"/>
        <v>10.16260162601626</v>
      </c>
      <c r="J1791" s="111"/>
      <c r="K1791" s="85" t="s">
        <v>507</v>
      </c>
      <c r="L1791" s="111"/>
      <c r="M1791" s="2">
        <v>492</v>
      </c>
    </row>
    <row r="1792" spans="1:13" s="21" customFormat="1" ht="12.75">
      <c r="A1792" s="19"/>
      <c r="B1792" s="496">
        <v>6000</v>
      </c>
      <c r="C1792" s="1" t="s">
        <v>44</v>
      </c>
      <c r="D1792" s="1" t="s">
        <v>14</v>
      </c>
      <c r="E1792" s="37" t="s">
        <v>190</v>
      </c>
      <c r="F1792" s="30" t="s">
        <v>564</v>
      </c>
      <c r="G1792" s="30" t="s">
        <v>55</v>
      </c>
      <c r="H1792" s="44">
        <f t="shared" si="132"/>
        <v>-27000</v>
      </c>
      <c r="I1792" s="110">
        <f t="shared" si="131"/>
        <v>12.195121951219512</v>
      </c>
      <c r="J1792" s="33"/>
      <c r="K1792" s="111" t="s">
        <v>403</v>
      </c>
      <c r="M1792" s="2">
        <v>492</v>
      </c>
    </row>
    <row r="1793" spans="1:13" s="21" customFormat="1" ht="12.75">
      <c r="A1793" s="19"/>
      <c r="B1793" s="496">
        <v>6000</v>
      </c>
      <c r="C1793" s="1" t="s">
        <v>44</v>
      </c>
      <c r="D1793" s="1" t="s">
        <v>14</v>
      </c>
      <c r="E1793" s="37" t="s">
        <v>190</v>
      </c>
      <c r="F1793" s="30" t="s">
        <v>564</v>
      </c>
      <c r="G1793" s="30" t="s">
        <v>74</v>
      </c>
      <c r="H1793" s="44">
        <f t="shared" si="132"/>
        <v>-33000</v>
      </c>
      <c r="I1793" s="110">
        <f t="shared" si="131"/>
        <v>12.195121951219512</v>
      </c>
      <c r="J1793" s="33"/>
      <c r="K1793" s="111" t="s">
        <v>403</v>
      </c>
      <c r="M1793" s="2">
        <v>492</v>
      </c>
    </row>
    <row r="1794" spans="1:13" s="111" customFormat="1" ht="12.75">
      <c r="A1794" s="19"/>
      <c r="B1794" s="496">
        <v>6000</v>
      </c>
      <c r="C1794" s="81" t="s">
        <v>44</v>
      </c>
      <c r="D1794" s="81" t="s">
        <v>14</v>
      </c>
      <c r="E1794" s="37" t="s">
        <v>190</v>
      </c>
      <c r="F1794" s="99" t="s">
        <v>565</v>
      </c>
      <c r="G1794" s="99" t="s">
        <v>158</v>
      </c>
      <c r="H1794" s="44">
        <f>H1793-B1794</f>
        <v>-39000</v>
      </c>
      <c r="I1794" s="110">
        <f>+B1794/M1794</f>
        <v>12.195121951219512</v>
      </c>
      <c r="J1794" s="33"/>
      <c r="K1794" s="111" t="s">
        <v>403</v>
      </c>
      <c r="L1794" s="21"/>
      <c r="M1794" s="2">
        <v>492</v>
      </c>
    </row>
    <row r="1795" spans="1:13" s="21" customFormat="1" ht="12.75">
      <c r="A1795" s="19"/>
      <c r="B1795" s="497">
        <v>6000</v>
      </c>
      <c r="C1795" s="81" t="s">
        <v>44</v>
      </c>
      <c r="D1795" s="81" t="s">
        <v>14</v>
      </c>
      <c r="E1795" s="37" t="s">
        <v>190</v>
      </c>
      <c r="F1795" s="99" t="s">
        <v>565</v>
      </c>
      <c r="G1795" s="99" t="s">
        <v>188</v>
      </c>
      <c r="H1795" s="44">
        <f>H1794-B1795</f>
        <v>-45000</v>
      </c>
      <c r="I1795" s="110">
        <f>+B1795/M1795</f>
        <v>12.195121951219512</v>
      </c>
      <c r="J1795" s="33"/>
      <c r="K1795" s="111" t="s">
        <v>403</v>
      </c>
      <c r="M1795" s="2">
        <v>492</v>
      </c>
    </row>
    <row r="1796" spans="1:13" s="21" customFormat="1" ht="12.75">
      <c r="A1796" s="19"/>
      <c r="B1796" s="496">
        <v>7000</v>
      </c>
      <c r="C1796" s="81" t="s">
        <v>44</v>
      </c>
      <c r="D1796" s="81" t="s">
        <v>14</v>
      </c>
      <c r="E1796" s="37" t="s">
        <v>190</v>
      </c>
      <c r="F1796" s="99" t="s">
        <v>566</v>
      </c>
      <c r="G1796" s="99" t="s">
        <v>279</v>
      </c>
      <c r="H1796" s="44">
        <f>H1795-B1796</f>
        <v>-52000</v>
      </c>
      <c r="I1796" s="110">
        <f>+B1796/M1796</f>
        <v>14.227642276422765</v>
      </c>
      <c r="J1796" s="33"/>
      <c r="K1796" s="111" t="s">
        <v>403</v>
      </c>
      <c r="M1796" s="2">
        <v>492</v>
      </c>
    </row>
    <row r="1797" spans="1:13" s="111" customFormat="1" ht="12.75">
      <c r="A1797" s="19"/>
      <c r="B1797" s="496">
        <v>7000</v>
      </c>
      <c r="C1797" s="81" t="s">
        <v>44</v>
      </c>
      <c r="D1797" s="81" t="s">
        <v>14</v>
      </c>
      <c r="E1797" s="37" t="s">
        <v>190</v>
      </c>
      <c r="F1797" s="99" t="s">
        <v>566</v>
      </c>
      <c r="G1797" s="99" t="s">
        <v>281</v>
      </c>
      <c r="H1797" s="44">
        <f t="shared" si="132"/>
        <v>-59000</v>
      </c>
      <c r="I1797" s="110">
        <f t="shared" si="131"/>
        <v>14.227642276422765</v>
      </c>
      <c r="J1797" s="33"/>
      <c r="K1797" s="111" t="s">
        <v>403</v>
      </c>
      <c r="L1797" s="21"/>
      <c r="M1797" s="2">
        <v>492</v>
      </c>
    </row>
    <row r="1798" spans="1:13" s="111" customFormat="1" ht="12.75">
      <c r="A1798" s="37"/>
      <c r="B1798" s="495">
        <v>5000</v>
      </c>
      <c r="C1798" s="81" t="s">
        <v>44</v>
      </c>
      <c r="D1798" s="37" t="s">
        <v>14</v>
      </c>
      <c r="E1798" s="37" t="s">
        <v>190</v>
      </c>
      <c r="F1798" s="99" t="s">
        <v>567</v>
      </c>
      <c r="G1798" s="35" t="s">
        <v>55</v>
      </c>
      <c r="H1798" s="44">
        <f t="shared" si="132"/>
        <v>-64000</v>
      </c>
      <c r="I1798" s="110">
        <f t="shared" si="131"/>
        <v>10.16260162601626</v>
      </c>
      <c r="J1798" s="85"/>
      <c r="K1798" t="s">
        <v>524</v>
      </c>
      <c r="L1798" s="85"/>
      <c r="M1798" s="2">
        <v>492</v>
      </c>
    </row>
    <row r="1799" spans="1:13" s="111" customFormat="1" ht="12.75">
      <c r="A1799" s="37"/>
      <c r="B1799" s="495">
        <v>7000</v>
      </c>
      <c r="C1799" s="171" t="s">
        <v>44</v>
      </c>
      <c r="D1799" s="37" t="s">
        <v>14</v>
      </c>
      <c r="E1799" s="37" t="s">
        <v>190</v>
      </c>
      <c r="F1799" s="35" t="s">
        <v>568</v>
      </c>
      <c r="G1799" s="35" t="s">
        <v>80</v>
      </c>
      <c r="H1799" s="44">
        <f t="shared" si="132"/>
        <v>-71000</v>
      </c>
      <c r="I1799" s="110">
        <f t="shared" si="131"/>
        <v>14.227642276422765</v>
      </c>
      <c r="J1799" s="171"/>
      <c r="K1799" t="s">
        <v>524</v>
      </c>
      <c r="L1799" s="171"/>
      <c r="M1799" s="2">
        <v>492</v>
      </c>
    </row>
    <row r="1800" spans="1:13" s="111" customFormat="1" ht="12.75">
      <c r="A1800" s="37"/>
      <c r="B1800" s="495">
        <v>7000</v>
      </c>
      <c r="C1800" s="37" t="s">
        <v>44</v>
      </c>
      <c r="D1800" s="37" t="s">
        <v>14</v>
      </c>
      <c r="E1800" s="37" t="s">
        <v>190</v>
      </c>
      <c r="F1800" s="35" t="s">
        <v>569</v>
      </c>
      <c r="G1800" s="35" t="s">
        <v>344</v>
      </c>
      <c r="H1800" s="44">
        <f t="shared" si="132"/>
        <v>-78000</v>
      </c>
      <c r="I1800" s="110">
        <f t="shared" si="131"/>
        <v>14.227642276422765</v>
      </c>
      <c r="K1800" t="s">
        <v>524</v>
      </c>
      <c r="M1800" s="2">
        <v>492</v>
      </c>
    </row>
    <row r="1801" spans="1:13" s="21" customFormat="1" ht="12.75">
      <c r="A1801" s="37"/>
      <c r="B1801" s="495">
        <v>5000</v>
      </c>
      <c r="C1801" s="37" t="s">
        <v>44</v>
      </c>
      <c r="D1801" s="37" t="s">
        <v>14</v>
      </c>
      <c r="E1801" s="37" t="s">
        <v>190</v>
      </c>
      <c r="F1801" s="35" t="s">
        <v>570</v>
      </c>
      <c r="G1801" s="35" t="s">
        <v>156</v>
      </c>
      <c r="H1801" s="44">
        <f t="shared" si="132"/>
        <v>-83000</v>
      </c>
      <c r="I1801" s="110">
        <f t="shared" si="131"/>
        <v>10.16260162601626</v>
      </c>
      <c r="J1801" s="111"/>
      <c r="K1801" t="s">
        <v>524</v>
      </c>
      <c r="L1801" s="111"/>
      <c r="M1801" s="2">
        <v>492</v>
      </c>
    </row>
    <row r="1802" spans="1:13" s="111" customFormat="1" ht="12.75">
      <c r="A1802" s="37"/>
      <c r="B1802" s="495">
        <v>7000</v>
      </c>
      <c r="C1802" s="37" t="s">
        <v>44</v>
      </c>
      <c r="D1802" s="37" t="s">
        <v>14</v>
      </c>
      <c r="E1802" s="37" t="s">
        <v>190</v>
      </c>
      <c r="F1802" s="35" t="s">
        <v>571</v>
      </c>
      <c r="G1802" s="35" t="s">
        <v>158</v>
      </c>
      <c r="H1802" s="44">
        <f t="shared" si="132"/>
        <v>-90000</v>
      </c>
      <c r="I1802" s="110">
        <f t="shared" si="131"/>
        <v>14.227642276422765</v>
      </c>
      <c r="K1802" t="s">
        <v>524</v>
      </c>
      <c r="M1802" s="2">
        <v>492</v>
      </c>
    </row>
    <row r="1803" spans="1:13" s="21" customFormat="1" ht="12.75">
      <c r="A1803" s="37"/>
      <c r="B1803" s="495">
        <v>7000</v>
      </c>
      <c r="C1803" s="37" t="s">
        <v>44</v>
      </c>
      <c r="D1803" s="37" t="s">
        <v>14</v>
      </c>
      <c r="E1803" s="37" t="s">
        <v>190</v>
      </c>
      <c r="F1803" s="35" t="s">
        <v>572</v>
      </c>
      <c r="G1803" s="35" t="s">
        <v>276</v>
      </c>
      <c r="H1803" s="44">
        <f t="shared" si="132"/>
        <v>-97000</v>
      </c>
      <c r="I1803" s="110">
        <f t="shared" si="131"/>
        <v>14.227642276422765</v>
      </c>
      <c r="J1803" s="111"/>
      <c r="K1803" t="s">
        <v>524</v>
      </c>
      <c r="L1803" s="111"/>
      <c r="M1803" s="2">
        <v>492</v>
      </c>
    </row>
    <row r="1804" spans="1:13" s="111" customFormat="1" ht="12.75">
      <c r="A1804" s="37"/>
      <c r="B1804" s="495">
        <v>4000</v>
      </c>
      <c r="C1804" s="37" t="s">
        <v>44</v>
      </c>
      <c r="D1804" s="37" t="s">
        <v>14</v>
      </c>
      <c r="E1804" s="37" t="s">
        <v>190</v>
      </c>
      <c r="F1804" s="35" t="s">
        <v>573</v>
      </c>
      <c r="G1804" s="35" t="s">
        <v>55</v>
      </c>
      <c r="H1804" s="44">
        <f t="shared" si="132"/>
        <v>-101000</v>
      </c>
      <c r="I1804" s="110">
        <f t="shared" si="131"/>
        <v>8.130081300813009</v>
      </c>
      <c r="K1804" s="111" t="s">
        <v>899</v>
      </c>
      <c r="M1804" s="2">
        <v>492</v>
      </c>
    </row>
    <row r="1805" spans="1:13" s="21" customFormat="1" ht="12.75">
      <c r="A1805" s="37"/>
      <c r="B1805" s="495">
        <v>5000</v>
      </c>
      <c r="C1805" s="37" t="s">
        <v>44</v>
      </c>
      <c r="D1805" s="37" t="s">
        <v>14</v>
      </c>
      <c r="E1805" s="37" t="s">
        <v>190</v>
      </c>
      <c r="F1805" s="35" t="s">
        <v>574</v>
      </c>
      <c r="G1805" s="35" t="s">
        <v>74</v>
      </c>
      <c r="H1805" s="44">
        <f t="shared" si="132"/>
        <v>-106000</v>
      </c>
      <c r="I1805" s="110">
        <f t="shared" si="131"/>
        <v>10.16260162601626</v>
      </c>
      <c r="J1805" s="111"/>
      <c r="K1805" s="111" t="s">
        <v>899</v>
      </c>
      <c r="L1805" s="111"/>
      <c r="M1805" s="2">
        <v>492</v>
      </c>
    </row>
    <row r="1806" spans="1:13" s="21" customFormat="1" ht="12.75">
      <c r="A1806" s="37"/>
      <c r="B1806" s="495">
        <v>7000</v>
      </c>
      <c r="C1806" s="37" t="s">
        <v>44</v>
      </c>
      <c r="D1806" s="37" t="s">
        <v>14</v>
      </c>
      <c r="E1806" s="37" t="s">
        <v>190</v>
      </c>
      <c r="F1806" s="35" t="s">
        <v>575</v>
      </c>
      <c r="G1806" s="35" t="s">
        <v>344</v>
      </c>
      <c r="H1806" s="44">
        <f t="shared" si="132"/>
        <v>-113000</v>
      </c>
      <c r="I1806" s="110">
        <f t="shared" si="131"/>
        <v>14.227642276422765</v>
      </c>
      <c r="J1806" s="111"/>
      <c r="K1806" s="111" t="s">
        <v>899</v>
      </c>
      <c r="L1806" s="111"/>
      <c r="M1806" s="2">
        <v>492</v>
      </c>
    </row>
    <row r="1807" spans="1:13" s="111" customFormat="1" ht="12.75">
      <c r="A1807" s="1"/>
      <c r="B1807" s="496">
        <v>7000</v>
      </c>
      <c r="C1807" s="1" t="s">
        <v>44</v>
      </c>
      <c r="D1807" s="19" t="s">
        <v>14</v>
      </c>
      <c r="E1807" s="37" t="s">
        <v>190</v>
      </c>
      <c r="F1807" s="30" t="s">
        <v>576</v>
      </c>
      <c r="G1807" s="30" t="s">
        <v>55</v>
      </c>
      <c r="H1807" s="44">
        <f t="shared" si="132"/>
        <v>-120000</v>
      </c>
      <c r="I1807" s="110">
        <f t="shared" si="131"/>
        <v>14.227642276422765</v>
      </c>
      <c r="K1807" s="85" t="s">
        <v>404</v>
      </c>
      <c r="L1807"/>
      <c r="M1807" s="2">
        <v>492</v>
      </c>
    </row>
    <row r="1808" spans="1:13" s="111" customFormat="1" ht="12.75">
      <c r="A1808" s="1"/>
      <c r="B1808" s="496">
        <v>5000</v>
      </c>
      <c r="C1808" s="81" t="s">
        <v>44</v>
      </c>
      <c r="D1808" s="81" t="s">
        <v>14</v>
      </c>
      <c r="E1808" s="37" t="s">
        <v>190</v>
      </c>
      <c r="F1808" s="99" t="s">
        <v>577</v>
      </c>
      <c r="G1808" s="99" t="s">
        <v>276</v>
      </c>
      <c r="H1808" s="44">
        <f t="shared" si="132"/>
        <v>-125000</v>
      </c>
      <c r="I1808" s="110">
        <f aca="true" t="shared" si="133" ref="I1808:I1868">+B1808/M1808</f>
        <v>10.16260162601626</v>
      </c>
      <c r="J1808"/>
      <c r="K1808" s="85" t="s">
        <v>404</v>
      </c>
      <c r="L1808"/>
      <c r="M1808" s="2">
        <v>492</v>
      </c>
    </row>
    <row r="1809" spans="1:13" s="21" customFormat="1" ht="12.75">
      <c r="A1809" s="19"/>
      <c r="B1809" s="496">
        <v>5000</v>
      </c>
      <c r="C1809" s="1" t="s">
        <v>44</v>
      </c>
      <c r="D1809" s="1" t="s">
        <v>14</v>
      </c>
      <c r="E1809" s="37" t="s">
        <v>190</v>
      </c>
      <c r="F1809" s="99" t="s">
        <v>578</v>
      </c>
      <c r="G1809" s="30" t="s">
        <v>279</v>
      </c>
      <c r="H1809" s="44">
        <f t="shared" si="132"/>
        <v>-130000</v>
      </c>
      <c r="I1809" s="110">
        <f t="shared" si="133"/>
        <v>10.16260162601626</v>
      </c>
      <c r="K1809" s="85" t="s">
        <v>404</v>
      </c>
      <c r="M1809" s="2">
        <v>492</v>
      </c>
    </row>
    <row r="1810" spans="1:13" s="111" customFormat="1" ht="12.75">
      <c r="A1810" s="19"/>
      <c r="B1810" s="496">
        <v>5000</v>
      </c>
      <c r="C1810" s="1" t="s">
        <v>44</v>
      </c>
      <c r="D1810" s="1" t="s">
        <v>14</v>
      </c>
      <c r="E1810" s="37" t="s">
        <v>190</v>
      </c>
      <c r="F1810" s="199" t="s">
        <v>579</v>
      </c>
      <c r="G1810" s="30" t="s">
        <v>281</v>
      </c>
      <c r="H1810" s="44">
        <f t="shared" si="132"/>
        <v>-135000</v>
      </c>
      <c r="I1810" s="110">
        <f t="shared" si="133"/>
        <v>10.16260162601626</v>
      </c>
      <c r="J1810" s="21"/>
      <c r="K1810" s="85" t="s">
        <v>404</v>
      </c>
      <c r="L1810" s="21"/>
      <c r="M1810" s="2">
        <v>492</v>
      </c>
    </row>
    <row r="1811" spans="1:13" s="160" customFormat="1" ht="12.75">
      <c r="A1811" s="105"/>
      <c r="B1811" s="500">
        <f>SUM(B1788:B1810)</f>
        <v>135000</v>
      </c>
      <c r="C1811" s="105" t="s">
        <v>44</v>
      </c>
      <c r="D1811" s="105"/>
      <c r="E1811" s="105"/>
      <c r="F1811" s="158"/>
      <c r="G1811" s="158"/>
      <c r="H1811" s="101">
        <v>0</v>
      </c>
      <c r="I1811" s="159">
        <f t="shared" si="133"/>
        <v>274.390243902439</v>
      </c>
      <c r="M1811" s="2">
        <v>492</v>
      </c>
    </row>
    <row r="1812" spans="1:13" s="111" customFormat="1" ht="12.75">
      <c r="A1812" s="37"/>
      <c r="B1812" s="495"/>
      <c r="C1812" s="37"/>
      <c r="D1812" s="37"/>
      <c r="E1812" s="37"/>
      <c r="F1812" s="35"/>
      <c r="G1812" s="35"/>
      <c r="H1812" s="44">
        <f t="shared" si="132"/>
        <v>0</v>
      </c>
      <c r="I1812" s="110">
        <f t="shared" si="133"/>
        <v>0</v>
      </c>
      <c r="M1812" s="2">
        <v>492</v>
      </c>
    </row>
    <row r="1813" spans="1:13" s="21" customFormat="1" ht="12.75">
      <c r="A1813" s="19"/>
      <c r="B1813" s="495"/>
      <c r="C1813" s="19"/>
      <c r="D1813" s="19"/>
      <c r="E1813" s="19"/>
      <c r="F1813" s="166"/>
      <c r="G1813" s="34"/>
      <c r="H1813" s="44">
        <f t="shared" si="132"/>
        <v>0</v>
      </c>
      <c r="I1813" s="110">
        <f t="shared" si="133"/>
        <v>0</v>
      </c>
      <c r="J1813" s="33"/>
      <c r="K1813" s="111"/>
      <c r="M1813" s="2">
        <v>492</v>
      </c>
    </row>
    <row r="1814" spans="2:13" ht="12.75">
      <c r="B1814" s="496">
        <v>2000</v>
      </c>
      <c r="C1814" s="1" t="s">
        <v>46</v>
      </c>
      <c r="D1814" s="19" t="s">
        <v>14</v>
      </c>
      <c r="E1814" s="1" t="s">
        <v>190</v>
      </c>
      <c r="F1814" s="35" t="s">
        <v>900</v>
      </c>
      <c r="G1814" s="30" t="s">
        <v>55</v>
      </c>
      <c r="H1814" s="44">
        <f t="shared" si="132"/>
        <v>-2000</v>
      </c>
      <c r="I1814" s="110">
        <f t="shared" si="133"/>
        <v>4.065040650406504</v>
      </c>
      <c r="K1814" s="85" t="s">
        <v>503</v>
      </c>
      <c r="M1814" s="2">
        <v>492</v>
      </c>
    </row>
    <row r="1815" spans="2:13" ht="12.75">
      <c r="B1815" s="496">
        <v>2000</v>
      </c>
      <c r="C1815" s="1" t="s">
        <v>46</v>
      </c>
      <c r="D1815" s="19" t="s">
        <v>14</v>
      </c>
      <c r="E1815" s="1" t="s">
        <v>190</v>
      </c>
      <c r="F1815" s="35" t="s">
        <v>900</v>
      </c>
      <c r="G1815" s="30" t="s">
        <v>74</v>
      </c>
      <c r="H1815" s="44">
        <f t="shared" si="132"/>
        <v>-4000</v>
      </c>
      <c r="I1815" s="110">
        <f t="shared" si="133"/>
        <v>4.065040650406504</v>
      </c>
      <c r="K1815" s="85" t="s">
        <v>503</v>
      </c>
      <c r="M1815" s="2">
        <v>492</v>
      </c>
    </row>
    <row r="1816" spans="1:13" s="111" customFormat="1" ht="12.75">
      <c r="A1816" s="37"/>
      <c r="B1816" s="495">
        <v>2000</v>
      </c>
      <c r="C1816" s="37" t="s">
        <v>46</v>
      </c>
      <c r="D1816" s="37" t="s">
        <v>14</v>
      </c>
      <c r="E1816" s="37" t="s">
        <v>190</v>
      </c>
      <c r="F1816" s="35" t="s">
        <v>509</v>
      </c>
      <c r="G1816" s="35" t="s">
        <v>55</v>
      </c>
      <c r="H1816" s="44">
        <f t="shared" si="132"/>
        <v>-6000</v>
      </c>
      <c r="I1816" s="110">
        <f t="shared" si="133"/>
        <v>4.065040650406504</v>
      </c>
      <c r="K1816" s="111" t="s">
        <v>507</v>
      </c>
      <c r="M1816" s="2">
        <v>492</v>
      </c>
    </row>
    <row r="1817" spans="1:13" s="21" customFormat="1" ht="12.75">
      <c r="A1817" s="37"/>
      <c r="B1817" s="495">
        <v>2000</v>
      </c>
      <c r="C1817" s="37" t="s">
        <v>46</v>
      </c>
      <c r="D1817" s="37" t="s">
        <v>14</v>
      </c>
      <c r="E1817" s="111" t="s">
        <v>190</v>
      </c>
      <c r="F1817" s="35" t="s">
        <v>509</v>
      </c>
      <c r="G1817" s="35" t="s">
        <v>74</v>
      </c>
      <c r="H1817" s="44">
        <f t="shared" si="132"/>
        <v>-8000</v>
      </c>
      <c r="I1817" s="110">
        <f t="shared" si="133"/>
        <v>4.065040650406504</v>
      </c>
      <c r="J1817" s="111"/>
      <c r="K1817" s="85" t="s">
        <v>507</v>
      </c>
      <c r="L1817" s="111"/>
      <c r="M1817" s="2">
        <v>492</v>
      </c>
    </row>
    <row r="1818" spans="1:13" s="21" customFormat="1" ht="12.75">
      <c r="A1818" s="37"/>
      <c r="B1818" s="495">
        <v>2000</v>
      </c>
      <c r="C1818" s="37" t="s">
        <v>46</v>
      </c>
      <c r="D1818" s="37" t="s">
        <v>14</v>
      </c>
      <c r="E1818" s="37" t="s">
        <v>190</v>
      </c>
      <c r="F1818" s="35" t="s">
        <v>509</v>
      </c>
      <c r="G1818" s="35" t="s">
        <v>76</v>
      </c>
      <c r="H1818" s="44">
        <f t="shared" si="132"/>
        <v>-10000</v>
      </c>
      <c r="I1818" s="110">
        <f t="shared" si="133"/>
        <v>4.065040650406504</v>
      </c>
      <c r="J1818" s="111"/>
      <c r="K1818" s="85" t="s">
        <v>507</v>
      </c>
      <c r="L1818" s="111"/>
      <c r="M1818" s="2">
        <v>492</v>
      </c>
    </row>
    <row r="1819" spans="1:13" s="21" customFormat="1" ht="12.75">
      <c r="A1819" s="37"/>
      <c r="B1819" s="495">
        <v>2000</v>
      </c>
      <c r="C1819" s="37" t="s">
        <v>46</v>
      </c>
      <c r="D1819" s="37" t="s">
        <v>14</v>
      </c>
      <c r="E1819" s="37" t="s">
        <v>190</v>
      </c>
      <c r="F1819" s="35" t="s">
        <v>509</v>
      </c>
      <c r="G1819" s="35" t="s">
        <v>344</v>
      </c>
      <c r="H1819" s="44">
        <f t="shared" si="132"/>
        <v>-12000</v>
      </c>
      <c r="I1819" s="110">
        <f t="shared" si="133"/>
        <v>4.065040650406504</v>
      </c>
      <c r="J1819" s="111"/>
      <c r="K1819" s="85" t="s">
        <v>507</v>
      </c>
      <c r="L1819" s="111"/>
      <c r="M1819" s="2">
        <v>492</v>
      </c>
    </row>
    <row r="1820" spans="1:13" s="21" customFormat="1" ht="12.75">
      <c r="A1820" s="37"/>
      <c r="B1820" s="495">
        <v>2000</v>
      </c>
      <c r="C1820" s="37" t="s">
        <v>46</v>
      </c>
      <c r="D1820" s="37" t="s">
        <v>14</v>
      </c>
      <c r="E1820" s="37" t="s">
        <v>190</v>
      </c>
      <c r="F1820" s="35" t="s">
        <v>509</v>
      </c>
      <c r="G1820" s="35" t="s">
        <v>115</v>
      </c>
      <c r="H1820" s="44">
        <f t="shared" si="132"/>
        <v>-14000</v>
      </c>
      <c r="I1820" s="110">
        <f t="shared" si="133"/>
        <v>4.065040650406504</v>
      </c>
      <c r="J1820" s="111"/>
      <c r="K1820" s="111" t="s">
        <v>507</v>
      </c>
      <c r="L1820" s="111"/>
      <c r="M1820" s="2">
        <v>492</v>
      </c>
    </row>
    <row r="1821" spans="1:13" s="21" customFormat="1" ht="12.75">
      <c r="A1821" s="37"/>
      <c r="B1821" s="495">
        <v>2000</v>
      </c>
      <c r="C1821" s="37" t="s">
        <v>46</v>
      </c>
      <c r="D1821" s="37" t="s">
        <v>14</v>
      </c>
      <c r="E1821" s="37" t="s">
        <v>190</v>
      </c>
      <c r="F1821" s="35" t="s">
        <v>509</v>
      </c>
      <c r="G1821" s="35" t="s">
        <v>156</v>
      </c>
      <c r="H1821" s="44">
        <f t="shared" si="132"/>
        <v>-16000</v>
      </c>
      <c r="I1821" s="110">
        <f t="shared" si="133"/>
        <v>4.065040650406504</v>
      </c>
      <c r="J1821" s="111"/>
      <c r="K1821" s="111" t="s">
        <v>507</v>
      </c>
      <c r="L1821" s="111"/>
      <c r="M1821" s="2">
        <v>492</v>
      </c>
    </row>
    <row r="1822" spans="1:13" s="21" customFormat="1" ht="12.75">
      <c r="A1822" s="19"/>
      <c r="B1822" s="496">
        <v>2000</v>
      </c>
      <c r="C1822" s="1" t="s">
        <v>46</v>
      </c>
      <c r="D1822" s="1" t="s">
        <v>14</v>
      </c>
      <c r="E1822" s="1" t="s">
        <v>190</v>
      </c>
      <c r="F1822" s="30" t="s">
        <v>405</v>
      </c>
      <c r="G1822" s="30" t="s">
        <v>55</v>
      </c>
      <c r="H1822" s="44">
        <f t="shared" si="132"/>
        <v>-18000</v>
      </c>
      <c r="I1822" s="110">
        <f t="shared" si="133"/>
        <v>4.065040650406504</v>
      </c>
      <c r="J1822" s="33"/>
      <c r="K1822" s="111" t="s">
        <v>403</v>
      </c>
      <c r="M1822" s="2">
        <v>492</v>
      </c>
    </row>
    <row r="1823" spans="1:13" s="21" customFormat="1" ht="12.75">
      <c r="A1823" s="19"/>
      <c r="B1823" s="496">
        <v>2000</v>
      </c>
      <c r="C1823" s="1" t="s">
        <v>46</v>
      </c>
      <c r="D1823" s="1" t="s">
        <v>14</v>
      </c>
      <c r="E1823" s="1" t="s">
        <v>190</v>
      </c>
      <c r="F1823" s="30" t="s">
        <v>405</v>
      </c>
      <c r="G1823" s="30" t="s">
        <v>74</v>
      </c>
      <c r="H1823" s="44">
        <f t="shared" si="132"/>
        <v>-20000</v>
      </c>
      <c r="I1823" s="110">
        <f t="shared" si="133"/>
        <v>4.065040650406504</v>
      </c>
      <c r="J1823" s="33"/>
      <c r="K1823" s="111" t="s">
        <v>403</v>
      </c>
      <c r="M1823" s="2">
        <v>492</v>
      </c>
    </row>
    <row r="1824" spans="1:13" s="21" customFormat="1" ht="12.75">
      <c r="A1824" s="19"/>
      <c r="B1824" s="496">
        <v>2000</v>
      </c>
      <c r="C1824" s="1" t="s">
        <v>46</v>
      </c>
      <c r="D1824" s="1" t="s">
        <v>14</v>
      </c>
      <c r="E1824" s="1" t="s">
        <v>190</v>
      </c>
      <c r="F1824" s="30" t="s">
        <v>405</v>
      </c>
      <c r="G1824" s="30" t="s">
        <v>76</v>
      </c>
      <c r="H1824" s="44">
        <f t="shared" si="132"/>
        <v>-22000</v>
      </c>
      <c r="I1824" s="110">
        <f t="shared" si="133"/>
        <v>4.065040650406504</v>
      </c>
      <c r="J1824" s="33"/>
      <c r="K1824" s="111" t="s">
        <v>403</v>
      </c>
      <c r="M1824" s="2">
        <v>492</v>
      </c>
    </row>
    <row r="1825" spans="1:13" s="21" customFormat="1" ht="12.75">
      <c r="A1825" s="19"/>
      <c r="B1825" s="496">
        <v>2000</v>
      </c>
      <c r="C1825" s="81" t="s">
        <v>46</v>
      </c>
      <c r="D1825" s="81" t="s">
        <v>14</v>
      </c>
      <c r="E1825" s="1" t="s">
        <v>190</v>
      </c>
      <c r="F1825" s="99" t="s">
        <v>405</v>
      </c>
      <c r="G1825" s="99" t="s">
        <v>82</v>
      </c>
      <c r="H1825" s="44">
        <f t="shared" si="132"/>
        <v>-24000</v>
      </c>
      <c r="I1825" s="110">
        <f t="shared" si="133"/>
        <v>4.065040650406504</v>
      </c>
      <c r="J1825" s="33"/>
      <c r="K1825" s="111" t="s">
        <v>403</v>
      </c>
      <c r="M1825" s="2">
        <v>492</v>
      </c>
    </row>
    <row r="1826" spans="1:13" s="21" customFormat="1" ht="12.75">
      <c r="A1826" s="19"/>
      <c r="B1826" s="496">
        <v>2000</v>
      </c>
      <c r="C1826" s="81" t="s">
        <v>46</v>
      </c>
      <c r="D1826" s="81" t="s">
        <v>14</v>
      </c>
      <c r="E1826" s="1" t="s">
        <v>190</v>
      </c>
      <c r="F1826" s="99" t="s">
        <v>405</v>
      </c>
      <c r="G1826" s="99" t="s">
        <v>343</v>
      </c>
      <c r="H1826" s="44">
        <f t="shared" si="132"/>
        <v>-26000</v>
      </c>
      <c r="I1826" s="110">
        <f t="shared" si="133"/>
        <v>4.065040650406504</v>
      </c>
      <c r="J1826" s="33"/>
      <c r="K1826" s="111" t="s">
        <v>403</v>
      </c>
      <c r="M1826" s="2">
        <v>492</v>
      </c>
    </row>
    <row r="1827" spans="1:13" s="21" customFormat="1" ht="12.75">
      <c r="A1827" s="19"/>
      <c r="B1827" s="496">
        <v>2000</v>
      </c>
      <c r="C1827" s="81" t="s">
        <v>46</v>
      </c>
      <c r="D1827" s="81" t="s">
        <v>14</v>
      </c>
      <c r="E1827" s="1" t="s">
        <v>190</v>
      </c>
      <c r="F1827" s="99" t="s">
        <v>405</v>
      </c>
      <c r="G1827" s="99" t="s">
        <v>391</v>
      </c>
      <c r="H1827" s="44">
        <f t="shared" si="132"/>
        <v>-28000</v>
      </c>
      <c r="I1827" s="110">
        <f t="shared" si="133"/>
        <v>4.065040650406504</v>
      </c>
      <c r="J1827" s="33"/>
      <c r="K1827" s="111" t="s">
        <v>403</v>
      </c>
      <c r="M1827" s="2">
        <v>492</v>
      </c>
    </row>
    <row r="1828" spans="1:13" s="21" customFormat="1" ht="12.75">
      <c r="A1828" s="19"/>
      <c r="B1828" s="496">
        <v>2000</v>
      </c>
      <c r="C1828" s="81" t="s">
        <v>46</v>
      </c>
      <c r="D1828" s="81" t="s">
        <v>14</v>
      </c>
      <c r="E1828" s="1" t="s">
        <v>190</v>
      </c>
      <c r="F1828" s="99" t="s">
        <v>405</v>
      </c>
      <c r="G1828" s="99" t="s">
        <v>158</v>
      </c>
      <c r="H1828" s="44">
        <f t="shared" si="132"/>
        <v>-30000</v>
      </c>
      <c r="I1828" s="110">
        <f t="shared" si="133"/>
        <v>4.065040650406504</v>
      </c>
      <c r="J1828" s="33"/>
      <c r="K1828" s="111" t="s">
        <v>403</v>
      </c>
      <c r="M1828" s="2">
        <v>492</v>
      </c>
    </row>
    <row r="1829" spans="1:13" s="21" customFormat="1" ht="12.75">
      <c r="A1829" s="19"/>
      <c r="B1829" s="497">
        <v>2000</v>
      </c>
      <c r="C1829" s="81" t="s">
        <v>46</v>
      </c>
      <c r="D1829" s="81" t="s">
        <v>14</v>
      </c>
      <c r="E1829" s="1" t="s">
        <v>190</v>
      </c>
      <c r="F1829" s="99" t="s">
        <v>405</v>
      </c>
      <c r="G1829" s="99" t="s">
        <v>188</v>
      </c>
      <c r="H1829" s="44">
        <f t="shared" si="132"/>
        <v>-32000</v>
      </c>
      <c r="I1829" s="110">
        <f t="shared" si="133"/>
        <v>4.065040650406504</v>
      </c>
      <c r="J1829" s="33"/>
      <c r="K1829" s="111" t="s">
        <v>403</v>
      </c>
      <c r="M1829" s="2">
        <v>492</v>
      </c>
    </row>
    <row r="1830" spans="1:13" s="21" customFormat="1" ht="12.75">
      <c r="A1830" s="19"/>
      <c r="B1830" s="496">
        <v>2000</v>
      </c>
      <c r="C1830" s="81" t="s">
        <v>46</v>
      </c>
      <c r="D1830" s="81" t="s">
        <v>14</v>
      </c>
      <c r="E1830" s="1" t="s">
        <v>190</v>
      </c>
      <c r="F1830" s="99" t="s">
        <v>405</v>
      </c>
      <c r="G1830" s="99" t="s">
        <v>203</v>
      </c>
      <c r="H1830" s="44">
        <f t="shared" si="132"/>
        <v>-34000</v>
      </c>
      <c r="I1830" s="110">
        <f t="shared" si="133"/>
        <v>4.065040650406504</v>
      </c>
      <c r="J1830" s="33"/>
      <c r="K1830" s="111" t="s">
        <v>403</v>
      </c>
      <c r="M1830" s="2">
        <v>492</v>
      </c>
    </row>
    <row r="1831" spans="1:13" s="21" customFormat="1" ht="12.75">
      <c r="A1831" s="19"/>
      <c r="B1831" s="496">
        <v>2000</v>
      </c>
      <c r="C1831" s="81" t="s">
        <v>46</v>
      </c>
      <c r="D1831" s="81" t="s">
        <v>14</v>
      </c>
      <c r="E1831" s="1" t="s">
        <v>190</v>
      </c>
      <c r="F1831" s="99" t="s">
        <v>405</v>
      </c>
      <c r="G1831" s="99" t="s">
        <v>279</v>
      </c>
      <c r="H1831" s="44">
        <f t="shared" si="132"/>
        <v>-36000</v>
      </c>
      <c r="I1831" s="110">
        <f t="shared" si="133"/>
        <v>4.065040650406504</v>
      </c>
      <c r="J1831" s="33"/>
      <c r="K1831" s="111" t="s">
        <v>403</v>
      </c>
      <c r="M1831" s="2">
        <v>492</v>
      </c>
    </row>
    <row r="1832" spans="1:13" s="21" customFormat="1" ht="12.75">
      <c r="A1832" s="19"/>
      <c r="B1832" s="496">
        <v>2000</v>
      </c>
      <c r="C1832" s="81" t="s">
        <v>46</v>
      </c>
      <c r="D1832" s="81" t="s">
        <v>14</v>
      </c>
      <c r="E1832" s="1" t="s">
        <v>190</v>
      </c>
      <c r="F1832" s="99" t="s">
        <v>405</v>
      </c>
      <c r="G1832" s="99" t="s">
        <v>281</v>
      </c>
      <c r="H1832" s="44">
        <f t="shared" si="132"/>
        <v>-38000</v>
      </c>
      <c r="I1832" s="110">
        <f t="shared" si="133"/>
        <v>4.065040650406504</v>
      </c>
      <c r="J1832" s="33"/>
      <c r="K1832" s="111" t="s">
        <v>403</v>
      </c>
      <c r="M1832" s="2">
        <v>492</v>
      </c>
    </row>
    <row r="1833" spans="1:13" s="21" customFormat="1" ht="12.75">
      <c r="A1833" s="19"/>
      <c r="B1833" s="496">
        <v>2000</v>
      </c>
      <c r="C1833" s="81" t="s">
        <v>46</v>
      </c>
      <c r="D1833" s="81" t="s">
        <v>14</v>
      </c>
      <c r="E1833" s="1" t="s">
        <v>190</v>
      </c>
      <c r="F1833" s="99" t="s">
        <v>405</v>
      </c>
      <c r="G1833" s="99" t="s">
        <v>283</v>
      </c>
      <c r="H1833" s="44">
        <f t="shared" si="132"/>
        <v>-40000</v>
      </c>
      <c r="I1833" s="110">
        <f t="shared" si="133"/>
        <v>4.065040650406504</v>
      </c>
      <c r="J1833" s="33"/>
      <c r="K1833" s="111" t="s">
        <v>403</v>
      </c>
      <c r="M1833" s="2">
        <v>492</v>
      </c>
    </row>
    <row r="1834" spans="1:13" s="111" customFormat="1" ht="12.75">
      <c r="A1834" s="81"/>
      <c r="B1834" s="495">
        <v>2000</v>
      </c>
      <c r="C1834" s="81" t="s">
        <v>46</v>
      </c>
      <c r="D1834" s="37" t="s">
        <v>14</v>
      </c>
      <c r="E1834" s="1" t="s">
        <v>190</v>
      </c>
      <c r="F1834" s="35" t="s">
        <v>558</v>
      </c>
      <c r="G1834" s="35" t="s">
        <v>55</v>
      </c>
      <c r="H1834" s="44">
        <f t="shared" si="132"/>
        <v>-42000</v>
      </c>
      <c r="I1834" s="110">
        <f t="shared" si="133"/>
        <v>4.065040650406504</v>
      </c>
      <c r="J1834" s="85"/>
      <c r="K1834" t="s">
        <v>524</v>
      </c>
      <c r="L1834" s="85"/>
      <c r="M1834" s="2">
        <v>492</v>
      </c>
    </row>
    <row r="1835" spans="1:13" s="111" customFormat="1" ht="12.75">
      <c r="A1835" s="81"/>
      <c r="B1835" s="495">
        <v>500</v>
      </c>
      <c r="C1835" s="37" t="s">
        <v>46</v>
      </c>
      <c r="D1835" s="37" t="s">
        <v>14</v>
      </c>
      <c r="E1835" s="1" t="s">
        <v>190</v>
      </c>
      <c r="F1835" s="35" t="s">
        <v>558</v>
      </c>
      <c r="G1835" s="35" t="s">
        <v>55</v>
      </c>
      <c r="H1835" s="44">
        <f t="shared" si="132"/>
        <v>-42500</v>
      </c>
      <c r="I1835" s="110">
        <f t="shared" si="133"/>
        <v>1.016260162601626</v>
      </c>
      <c r="J1835" s="85"/>
      <c r="K1835" t="s">
        <v>524</v>
      </c>
      <c r="L1835" s="85"/>
      <c r="M1835" s="2">
        <v>492</v>
      </c>
    </row>
    <row r="1836" spans="1:13" s="21" customFormat="1" ht="12.75">
      <c r="A1836" s="81"/>
      <c r="B1836" s="495">
        <v>2000</v>
      </c>
      <c r="C1836" s="37" t="s">
        <v>46</v>
      </c>
      <c r="D1836" s="37" t="s">
        <v>14</v>
      </c>
      <c r="E1836" s="1" t="s">
        <v>190</v>
      </c>
      <c r="F1836" s="35" t="s">
        <v>558</v>
      </c>
      <c r="G1836" s="35" t="s">
        <v>74</v>
      </c>
      <c r="H1836" s="44">
        <f t="shared" si="132"/>
        <v>-44500</v>
      </c>
      <c r="I1836" s="110">
        <f t="shared" si="133"/>
        <v>4.065040650406504</v>
      </c>
      <c r="J1836" s="85"/>
      <c r="K1836" t="s">
        <v>524</v>
      </c>
      <c r="L1836" s="85"/>
      <c r="M1836" s="2">
        <v>492</v>
      </c>
    </row>
    <row r="1837" spans="1:13" s="21" customFormat="1" ht="12.75">
      <c r="A1837" s="81"/>
      <c r="B1837" s="496">
        <v>500</v>
      </c>
      <c r="C1837" s="37" t="s">
        <v>46</v>
      </c>
      <c r="D1837" s="37" t="s">
        <v>14</v>
      </c>
      <c r="E1837" s="1" t="s">
        <v>190</v>
      </c>
      <c r="F1837" s="35" t="s">
        <v>558</v>
      </c>
      <c r="G1837" s="99" t="s">
        <v>74</v>
      </c>
      <c r="H1837" s="44">
        <f t="shared" si="132"/>
        <v>-45000</v>
      </c>
      <c r="I1837" s="110">
        <f t="shared" si="133"/>
        <v>1.016260162601626</v>
      </c>
      <c r="J1837" s="85"/>
      <c r="K1837" t="s">
        <v>524</v>
      </c>
      <c r="L1837" s="85"/>
      <c r="M1837" s="2">
        <v>492</v>
      </c>
    </row>
    <row r="1838" spans="1:13" s="111" customFormat="1" ht="12.75">
      <c r="A1838" s="37"/>
      <c r="B1838" s="495">
        <v>2000</v>
      </c>
      <c r="C1838" s="37" t="s">
        <v>46</v>
      </c>
      <c r="D1838" s="37" t="s">
        <v>14</v>
      </c>
      <c r="E1838" s="1" t="s">
        <v>190</v>
      </c>
      <c r="F1838" s="35" t="s">
        <v>558</v>
      </c>
      <c r="G1838" s="35" t="s">
        <v>80</v>
      </c>
      <c r="H1838" s="44">
        <f t="shared" si="132"/>
        <v>-47000</v>
      </c>
      <c r="I1838" s="110">
        <f t="shared" si="133"/>
        <v>4.065040650406504</v>
      </c>
      <c r="K1838" t="s">
        <v>524</v>
      </c>
      <c r="M1838" s="2">
        <v>492</v>
      </c>
    </row>
    <row r="1839" spans="1:13" s="111" customFormat="1" ht="12.75">
      <c r="A1839" s="37"/>
      <c r="B1839" s="495">
        <v>2000</v>
      </c>
      <c r="C1839" s="37" t="s">
        <v>46</v>
      </c>
      <c r="D1839" s="37" t="s">
        <v>14</v>
      </c>
      <c r="E1839" s="1" t="s">
        <v>190</v>
      </c>
      <c r="F1839" s="35" t="s">
        <v>558</v>
      </c>
      <c r="G1839" s="35" t="s">
        <v>82</v>
      </c>
      <c r="H1839" s="44">
        <f t="shared" si="132"/>
        <v>-49000</v>
      </c>
      <c r="I1839" s="110">
        <f t="shared" si="133"/>
        <v>4.065040650406504</v>
      </c>
      <c r="K1839" t="s">
        <v>524</v>
      </c>
      <c r="M1839" s="2">
        <v>492</v>
      </c>
    </row>
    <row r="1840" spans="1:13" s="111" customFormat="1" ht="12.75">
      <c r="A1840" s="37"/>
      <c r="B1840" s="495">
        <v>2000</v>
      </c>
      <c r="C1840" s="37" t="s">
        <v>46</v>
      </c>
      <c r="D1840" s="37" t="s">
        <v>14</v>
      </c>
      <c r="E1840" s="1" t="s">
        <v>190</v>
      </c>
      <c r="F1840" s="35" t="s">
        <v>558</v>
      </c>
      <c r="G1840" s="35" t="s">
        <v>344</v>
      </c>
      <c r="H1840" s="44">
        <f t="shared" si="132"/>
        <v>-51000</v>
      </c>
      <c r="I1840" s="110">
        <f t="shared" si="133"/>
        <v>4.065040650406504</v>
      </c>
      <c r="K1840" t="s">
        <v>524</v>
      </c>
      <c r="M1840" s="2">
        <v>492</v>
      </c>
    </row>
    <row r="1841" spans="1:13" s="111" customFormat="1" ht="12.75">
      <c r="A1841" s="37"/>
      <c r="B1841" s="495">
        <v>500</v>
      </c>
      <c r="C1841" s="37" t="s">
        <v>46</v>
      </c>
      <c r="D1841" s="37" t="s">
        <v>14</v>
      </c>
      <c r="E1841" s="1" t="s">
        <v>190</v>
      </c>
      <c r="F1841" s="35" t="s">
        <v>558</v>
      </c>
      <c r="G1841" s="35" t="s">
        <v>344</v>
      </c>
      <c r="H1841" s="44">
        <f t="shared" si="132"/>
        <v>-51500</v>
      </c>
      <c r="I1841" s="110">
        <f t="shared" si="133"/>
        <v>1.016260162601626</v>
      </c>
      <c r="K1841" t="s">
        <v>524</v>
      </c>
      <c r="M1841" s="2">
        <v>492</v>
      </c>
    </row>
    <row r="1842" spans="1:13" s="111" customFormat="1" ht="12.75">
      <c r="A1842" s="37"/>
      <c r="B1842" s="495">
        <v>2000</v>
      </c>
      <c r="C1842" s="37" t="s">
        <v>46</v>
      </c>
      <c r="D1842" s="37" t="s">
        <v>14</v>
      </c>
      <c r="E1842" s="1" t="s">
        <v>190</v>
      </c>
      <c r="F1842" s="35" t="s">
        <v>558</v>
      </c>
      <c r="G1842" s="35" t="s">
        <v>115</v>
      </c>
      <c r="H1842" s="44">
        <f t="shared" si="132"/>
        <v>-53500</v>
      </c>
      <c r="I1842" s="110">
        <f t="shared" si="133"/>
        <v>4.065040650406504</v>
      </c>
      <c r="K1842" t="s">
        <v>524</v>
      </c>
      <c r="M1842" s="2">
        <v>492</v>
      </c>
    </row>
    <row r="1843" spans="1:13" s="111" customFormat="1" ht="12.75">
      <c r="A1843" s="37"/>
      <c r="B1843" s="495">
        <v>500</v>
      </c>
      <c r="C1843" s="37" t="s">
        <v>46</v>
      </c>
      <c r="D1843" s="37" t="s">
        <v>14</v>
      </c>
      <c r="E1843" s="1" t="s">
        <v>190</v>
      </c>
      <c r="F1843" s="35" t="s">
        <v>558</v>
      </c>
      <c r="G1843" s="35" t="s">
        <v>115</v>
      </c>
      <c r="H1843" s="44">
        <f t="shared" si="132"/>
        <v>-54000</v>
      </c>
      <c r="I1843" s="110">
        <f t="shared" si="133"/>
        <v>1.016260162601626</v>
      </c>
      <c r="K1843" t="s">
        <v>524</v>
      </c>
      <c r="M1843" s="2">
        <v>492</v>
      </c>
    </row>
    <row r="1844" spans="1:13" s="111" customFormat="1" ht="12.75">
      <c r="A1844" s="37"/>
      <c r="B1844" s="495">
        <v>2000</v>
      </c>
      <c r="C1844" s="37" t="s">
        <v>46</v>
      </c>
      <c r="D1844" s="37" t="s">
        <v>14</v>
      </c>
      <c r="E1844" s="1" t="s">
        <v>190</v>
      </c>
      <c r="F1844" s="35" t="s">
        <v>558</v>
      </c>
      <c r="G1844" s="35" t="s">
        <v>156</v>
      </c>
      <c r="H1844" s="44">
        <f aca="true" t="shared" si="134" ref="H1844:H1868">H1843-B1844</f>
        <v>-56000</v>
      </c>
      <c r="I1844" s="110">
        <f t="shared" si="133"/>
        <v>4.065040650406504</v>
      </c>
      <c r="K1844" t="s">
        <v>524</v>
      </c>
      <c r="M1844" s="2">
        <v>492</v>
      </c>
    </row>
    <row r="1845" spans="1:13" s="111" customFormat="1" ht="12.75">
      <c r="A1845" s="37"/>
      <c r="B1845" s="495">
        <v>500</v>
      </c>
      <c r="C1845" s="37" t="s">
        <v>46</v>
      </c>
      <c r="D1845" s="37" t="s">
        <v>14</v>
      </c>
      <c r="E1845" s="1" t="s">
        <v>190</v>
      </c>
      <c r="F1845" s="35" t="s">
        <v>558</v>
      </c>
      <c r="G1845" s="35" t="s">
        <v>156</v>
      </c>
      <c r="H1845" s="44">
        <f t="shared" si="134"/>
        <v>-56500</v>
      </c>
      <c r="I1845" s="110">
        <f t="shared" si="133"/>
        <v>1.016260162601626</v>
      </c>
      <c r="K1845" t="s">
        <v>524</v>
      </c>
      <c r="M1845" s="2">
        <v>492</v>
      </c>
    </row>
    <row r="1846" spans="1:13" s="111" customFormat="1" ht="12.75">
      <c r="A1846" s="37"/>
      <c r="B1846" s="495">
        <v>2000</v>
      </c>
      <c r="C1846" s="37" t="s">
        <v>46</v>
      </c>
      <c r="D1846" s="37" t="s">
        <v>14</v>
      </c>
      <c r="E1846" s="1" t="s">
        <v>190</v>
      </c>
      <c r="F1846" s="35" t="s">
        <v>558</v>
      </c>
      <c r="G1846" s="35" t="s">
        <v>158</v>
      </c>
      <c r="H1846" s="44">
        <f t="shared" si="134"/>
        <v>-58500</v>
      </c>
      <c r="I1846" s="110">
        <f t="shared" si="133"/>
        <v>4.065040650406504</v>
      </c>
      <c r="K1846" t="s">
        <v>524</v>
      </c>
      <c r="M1846" s="2">
        <v>492</v>
      </c>
    </row>
    <row r="1847" spans="1:13" s="21" customFormat="1" ht="12.75">
      <c r="A1847" s="37"/>
      <c r="B1847" s="495">
        <v>500</v>
      </c>
      <c r="C1847" s="37" t="s">
        <v>46</v>
      </c>
      <c r="D1847" s="37" t="s">
        <v>14</v>
      </c>
      <c r="E1847" s="1" t="s">
        <v>190</v>
      </c>
      <c r="F1847" s="35" t="s">
        <v>558</v>
      </c>
      <c r="G1847" s="35" t="s">
        <v>158</v>
      </c>
      <c r="H1847" s="44">
        <f t="shared" si="134"/>
        <v>-59000</v>
      </c>
      <c r="I1847" s="110">
        <f t="shared" si="133"/>
        <v>1.016260162601626</v>
      </c>
      <c r="J1847" s="111"/>
      <c r="K1847" t="s">
        <v>524</v>
      </c>
      <c r="L1847" s="111"/>
      <c r="M1847" s="2">
        <v>492</v>
      </c>
    </row>
    <row r="1848" spans="1:13" s="111" customFormat="1" ht="12.75">
      <c r="A1848" s="37"/>
      <c r="B1848" s="495">
        <v>2000</v>
      </c>
      <c r="C1848" s="37" t="s">
        <v>46</v>
      </c>
      <c r="D1848" s="37" t="s">
        <v>14</v>
      </c>
      <c r="E1848" s="1" t="s">
        <v>190</v>
      </c>
      <c r="F1848" s="35" t="s">
        <v>558</v>
      </c>
      <c r="G1848" s="35" t="s">
        <v>188</v>
      </c>
      <c r="H1848" s="44">
        <f t="shared" si="134"/>
        <v>-61000</v>
      </c>
      <c r="I1848" s="110">
        <f t="shared" si="133"/>
        <v>4.065040650406504</v>
      </c>
      <c r="K1848" t="s">
        <v>524</v>
      </c>
      <c r="M1848" s="2">
        <v>492</v>
      </c>
    </row>
    <row r="1849" spans="1:13" s="111" customFormat="1" ht="12.75">
      <c r="A1849" s="37"/>
      <c r="B1849" s="495">
        <v>500</v>
      </c>
      <c r="C1849" s="37" t="s">
        <v>46</v>
      </c>
      <c r="D1849" s="37" t="s">
        <v>14</v>
      </c>
      <c r="E1849" s="1" t="s">
        <v>190</v>
      </c>
      <c r="F1849" s="35" t="s">
        <v>558</v>
      </c>
      <c r="G1849" s="35" t="s">
        <v>188</v>
      </c>
      <c r="H1849" s="44">
        <f t="shared" si="134"/>
        <v>-61500</v>
      </c>
      <c r="I1849" s="110">
        <f t="shared" si="133"/>
        <v>1.016260162601626</v>
      </c>
      <c r="K1849" t="s">
        <v>524</v>
      </c>
      <c r="M1849" s="2">
        <v>492</v>
      </c>
    </row>
    <row r="1850" spans="1:13" s="111" customFormat="1" ht="12.75">
      <c r="A1850" s="37"/>
      <c r="B1850" s="495">
        <v>2000</v>
      </c>
      <c r="C1850" s="37" t="s">
        <v>46</v>
      </c>
      <c r="D1850" s="37" t="s">
        <v>14</v>
      </c>
      <c r="E1850" s="1" t="s">
        <v>190</v>
      </c>
      <c r="F1850" s="35" t="s">
        <v>558</v>
      </c>
      <c r="G1850" s="35" t="s">
        <v>276</v>
      </c>
      <c r="H1850" s="44">
        <f t="shared" si="134"/>
        <v>-63500</v>
      </c>
      <c r="I1850" s="110">
        <f t="shared" si="133"/>
        <v>4.065040650406504</v>
      </c>
      <c r="K1850" t="s">
        <v>524</v>
      </c>
      <c r="M1850" s="2">
        <v>492</v>
      </c>
    </row>
    <row r="1851" spans="1:13" s="111" customFormat="1" ht="12.75">
      <c r="A1851" s="37"/>
      <c r="B1851" s="495">
        <v>500</v>
      </c>
      <c r="C1851" s="37" t="s">
        <v>46</v>
      </c>
      <c r="D1851" s="37" t="s">
        <v>14</v>
      </c>
      <c r="E1851" s="1" t="s">
        <v>190</v>
      </c>
      <c r="F1851" s="35" t="s">
        <v>558</v>
      </c>
      <c r="G1851" s="35" t="s">
        <v>276</v>
      </c>
      <c r="H1851" s="44">
        <f t="shared" si="134"/>
        <v>-64000</v>
      </c>
      <c r="I1851" s="110">
        <f t="shared" si="133"/>
        <v>1.016260162601626</v>
      </c>
      <c r="K1851" t="s">
        <v>524</v>
      </c>
      <c r="M1851" s="2">
        <v>492</v>
      </c>
    </row>
    <row r="1852" spans="1:13" s="111" customFormat="1" ht="12.75">
      <c r="A1852" s="37"/>
      <c r="B1852" s="495">
        <v>2000</v>
      </c>
      <c r="C1852" s="37" t="s">
        <v>46</v>
      </c>
      <c r="D1852" s="37" t="s">
        <v>14</v>
      </c>
      <c r="E1852" s="1" t="s">
        <v>190</v>
      </c>
      <c r="F1852" s="35" t="s">
        <v>558</v>
      </c>
      <c r="G1852" s="35" t="s">
        <v>279</v>
      </c>
      <c r="H1852" s="44">
        <f t="shared" si="134"/>
        <v>-66000</v>
      </c>
      <c r="I1852" s="110">
        <f t="shared" si="133"/>
        <v>4.065040650406504</v>
      </c>
      <c r="K1852" t="s">
        <v>524</v>
      </c>
      <c r="M1852" s="2">
        <v>492</v>
      </c>
    </row>
    <row r="1853" spans="1:13" s="111" customFormat="1" ht="12.75">
      <c r="A1853" s="37"/>
      <c r="B1853" s="495">
        <v>500</v>
      </c>
      <c r="C1853" s="37" t="s">
        <v>46</v>
      </c>
      <c r="D1853" s="37" t="s">
        <v>14</v>
      </c>
      <c r="E1853" s="1" t="s">
        <v>190</v>
      </c>
      <c r="F1853" s="35" t="s">
        <v>558</v>
      </c>
      <c r="G1853" s="35" t="s">
        <v>279</v>
      </c>
      <c r="H1853" s="44">
        <f t="shared" si="134"/>
        <v>-66500</v>
      </c>
      <c r="I1853" s="110">
        <f t="shared" si="133"/>
        <v>1.016260162601626</v>
      </c>
      <c r="K1853" t="s">
        <v>524</v>
      </c>
      <c r="M1853" s="2">
        <v>492</v>
      </c>
    </row>
    <row r="1854" spans="1:13" s="111" customFormat="1" ht="12.75">
      <c r="A1854" s="37"/>
      <c r="B1854" s="501">
        <v>2000</v>
      </c>
      <c r="C1854" s="170" t="s">
        <v>46</v>
      </c>
      <c r="D1854" s="170" t="s">
        <v>14</v>
      </c>
      <c r="E1854" s="1" t="s">
        <v>190</v>
      </c>
      <c r="F1854" s="35" t="s">
        <v>543</v>
      </c>
      <c r="G1854" s="35" t="s">
        <v>55</v>
      </c>
      <c r="H1854" s="44">
        <f t="shared" si="134"/>
        <v>-68500</v>
      </c>
      <c r="I1854" s="110">
        <f t="shared" si="133"/>
        <v>4.065040650406504</v>
      </c>
      <c r="K1854" s="111" t="s">
        <v>899</v>
      </c>
      <c r="M1854" s="2">
        <v>492</v>
      </c>
    </row>
    <row r="1855" spans="1:13" s="111" customFormat="1" ht="12.75">
      <c r="A1855" s="37"/>
      <c r="B1855" s="495">
        <v>2000</v>
      </c>
      <c r="C1855" s="37" t="s">
        <v>46</v>
      </c>
      <c r="D1855" s="37" t="s">
        <v>14</v>
      </c>
      <c r="E1855" s="1" t="s">
        <v>190</v>
      </c>
      <c r="F1855" s="35" t="s">
        <v>543</v>
      </c>
      <c r="G1855" s="35" t="s">
        <v>74</v>
      </c>
      <c r="H1855" s="44">
        <f t="shared" si="134"/>
        <v>-70500</v>
      </c>
      <c r="I1855" s="110">
        <f t="shared" si="133"/>
        <v>4.065040650406504</v>
      </c>
      <c r="K1855" s="111" t="s">
        <v>899</v>
      </c>
      <c r="M1855" s="2">
        <v>492</v>
      </c>
    </row>
    <row r="1856" spans="1:13" s="111" customFormat="1" ht="12.75">
      <c r="A1856" s="37"/>
      <c r="B1856" s="501">
        <v>2000</v>
      </c>
      <c r="C1856" s="170" t="s">
        <v>46</v>
      </c>
      <c r="D1856" s="170" t="s">
        <v>14</v>
      </c>
      <c r="E1856" s="1" t="s">
        <v>190</v>
      </c>
      <c r="F1856" s="35" t="s">
        <v>543</v>
      </c>
      <c r="G1856" s="35" t="s">
        <v>76</v>
      </c>
      <c r="H1856" s="44">
        <f t="shared" si="134"/>
        <v>-72500</v>
      </c>
      <c r="I1856" s="110">
        <f t="shared" si="133"/>
        <v>4.065040650406504</v>
      </c>
      <c r="K1856" s="111" t="s">
        <v>899</v>
      </c>
      <c r="M1856" s="2">
        <v>492</v>
      </c>
    </row>
    <row r="1857" spans="1:13" s="111" customFormat="1" ht="12.75">
      <c r="A1857" s="37"/>
      <c r="B1857" s="495">
        <v>2000</v>
      </c>
      <c r="C1857" s="37" t="s">
        <v>46</v>
      </c>
      <c r="D1857" s="37" t="s">
        <v>14</v>
      </c>
      <c r="E1857" s="1" t="s">
        <v>190</v>
      </c>
      <c r="F1857" s="35" t="s">
        <v>543</v>
      </c>
      <c r="G1857" s="35" t="s">
        <v>344</v>
      </c>
      <c r="H1857" s="44">
        <f t="shared" si="134"/>
        <v>-74500</v>
      </c>
      <c r="I1857" s="110">
        <f t="shared" si="133"/>
        <v>4.065040650406504</v>
      </c>
      <c r="K1857" s="111" t="s">
        <v>899</v>
      </c>
      <c r="M1857" s="2">
        <v>492</v>
      </c>
    </row>
    <row r="1858" spans="1:13" s="111" customFormat="1" ht="12.75">
      <c r="A1858" s="37"/>
      <c r="B1858" s="495">
        <v>2000</v>
      </c>
      <c r="C1858" s="37" t="s">
        <v>46</v>
      </c>
      <c r="D1858" s="37" t="s">
        <v>14</v>
      </c>
      <c r="E1858" s="1" t="s">
        <v>190</v>
      </c>
      <c r="F1858" s="35" t="s">
        <v>543</v>
      </c>
      <c r="G1858" s="35" t="s">
        <v>115</v>
      </c>
      <c r="H1858" s="44">
        <f t="shared" si="134"/>
        <v>-76500</v>
      </c>
      <c r="I1858" s="110">
        <f t="shared" si="133"/>
        <v>4.065040650406504</v>
      </c>
      <c r="K1858" s="111" t="s">
        <v>899</v>
      </c>
      <c r="M1858" s="2">
        <v>492</v>
      </c>
    </row>
    <row r="1859" spans="1:13" s="111" customFormat="1" ht="12.75">
      <c r="A1859" s="1"/>
      <c r="B1859" s="496">
        <v>2000</v>
      </c>
      <c r="C1859" s="1" t="s">
        <v>46</v>
      </c>
      <c r="D1859" s="19" t="s">
        <v>14</v>
      </c>
      <c r="E1859" s="1" t="s">
        <v>190</v>
      </c>
      <c r="F1859" s="30" t="s">
        <v>559</v>
      </c>
      <c r="G1859" s="30" t="s">
        <v>55</v>
      </c>
      <c r="H1859" s="44">
        <f t="shared" si="134"/>
        <v>-78500</v>
      </c>
      <c r="I1859" s="110">
        <f t="shared" si="133"/>
        <v>4.065040650406504</v>
      </c>
      <c r="J1859"/>
      <c r="K1859" s="85" t="s">
        <v>404</v>
      </c>
      <c r="L1859"/>
      <c r="M1859" s="2">
        <v>492</v>
      </c>
    </row>
    <row r="1860" spans="1:13" s="111" customFormat="1" ht="12.75">
      <c r="A1860" s="1"/>
      <c r="B1860" s="496">
        <v>2000</v>
      </c>
      <c r="C1860" s="1" t="s">
        <v>46</v>
      </c>
      <c r="D1860" s="19" t="s">
        <v>14</v>
      </c>
      <c r="E1860" s="1" t="s">
        <v>190</v>
      </c>
      <c r="F1860" s="30" t="s">
        <v>559</v>
      </c>
      <c r="G1860" s="30" t="s">
        <v>74</v>
      </c>
      <c r="H1860" s="44">
        <f t="shared" si="134"/>
        <v>-80500</v>
      </c>
      <c r="I1860" s="110">
        <f t="shared" si="133"/>
        <v>4.065040650406504</v>
      </c>
      <c r="J1860"/>
      <c r="K1860" s="85" t="s">
        <v>404</v>
      </c>
      <c r="L1860"/>
      <c r="M1860" s="2">
        <v>492</v>
      </c>
    </row>
    <row r="1861" spans="1:13" s="21" customFormat="1" ht="12.75">
      <c r="A1861" s="1"/>
      <c r="B1861" s="496">
        <v>2000</v>
      </c>
      <c r="C1861" s="81" t="s">
        <v>46</v>
      </c>
      <c r="D1861" s="81" t="s">
        <v>14</v>
      </c>
      <c r="E1861" s="1" t="s">
        <v>190</v>
      </c>
      <c r="F1861" s="99" t="s">
        <v>559</v>
      </c>
      <c r="G1861" s="99" t="s">
        <v>276</v>
      </c>
      <c r="H1861" s="44">
        <f t="shared" si="134"/>
        <v>-82500</v>
      </c>
      <c r="I1861" s="110">
        <f t="shared" si="133"/>
        <v>4.065040650406504</v>
      </c>
      <c r="J1861"/>
      <c r="K1861" s="85" t="s">
        <v>404</v>
      </c>
      <c r="L1861"/>
      <c r="M1861" s="2">
        <v>492</v>
      </c>
    </row>
    <row r="1862" spans="1:13" s="21" customFormat="1" ht="12.75">
      <c r="A1862" s="19"/>
      <c r="B1862" s="496">
        <v>2000</v>
      </c>
      <c r="C1862" s="1" t="s">
        <v>46</v>
      </c>
      <c r="D1862" s="1" t="s">
        <v>14</v>
      </c>
      <c r="E1862" s="1" t="s">
        <v>190</v>
      </c>
      <c r="F1862" s="30" t="s">
        <v>559</v>
      </c>
      <c r="G1862" s="30" t="s">
        <v>279</v>
      </c>
      <c r="H1862" s="44">
        <f t="shared" si="134"/>
        <v>-84500</v>
      </c>
      <c r="I1862" s="110">
        <f t="shared" si="133"/>
        <v>4.065040650406504</v>
      </c>
      <c r="K1862" s="85" t="s">
        <v>404</v>
      </c>
      <c r="M1862" s="2">
        <v>492</v>
      </c>
    </row>
    <row r="1863" spans="1:13" s="111" customFormat="1" ht="12.75">
      <c r="A1863" s="19"/>
      <c r="B1863" s="496">
        <v>500</v>
      </c>
      <c r="C1863" s="1" t="s">
        <v>46</v>
      </c>
      <c r="D1863" s="1" t="s">
        <v>14</v>
      </c>
      <c r="E1863" s="1" t="s">
        <v>190</v>
      </c>
      <c r="F1863" s="30" t="s">
        <v>559</v>
      </c>
      <c r="G1863" s="30" t="s">
        <v>279</v>
      </c>
      <c r="H1863" s="44">
        <f t="shared" si="134"/>
        <v>-85000</v>
      </c>
      <c r="I1863" s="110">
        <f t="shared" si="133"/>
        <v>1.016260162601626</v>
      </c>
      <c r="J1863" s="21"/>
      <c r="K1863" s="85" t="s">
        <v>404</v>
      </c>
      <c r="L1863" s="21"/>
      <c r="M1863" s="2">
        <v>492</v>
      </c>
    </row>
    <row r="1864" spans="1:13" s="111" customFormat="1" ht="12.75">
      <c r="A1864" s="19"/>
      <c r="B1864" s="496">
        <v>2000</v>
      </c>
      <c r="C1864" s="1" t="s">
        <v>46</v>
      </c>
      <c r="D1864" s="1" t="s">
        <v>14</v>
      </c>
      <c r="E1864" s="1" t="s">
        <v>190</v>
      </c>
      <c r="F1864" s="30" t="s">
        <v>559</v>
      </c>
      <c r="G1864" s="30" t="s">
        <v>281</v>
      </c>
      <c r="H1864" s="44">
        <f t="shared" si="134"/>
        <v>-87000</v>
      </c>
      <c r="I1864" s="110">
        <f t="shared" si="133"/>
        <v>4.065040650406504</v>
      </c>
      <c r="J1864" s="21"/>
      <c r="K1864" s="85" t="s">
        <v>404</v>
      </c>
      <c r="L1864" s="21"/>
      <c r="M1864" s="2">
        <v>492</v>
      </c>
    </row>
    <row r="1865" spans="1:13" s="111" customFormat="1" ht="12.75">
      <c r="A1865" s="19"/>
      <c r="B1865" s="496">
        <v>500</v>
      </c>
      <c r="C1865" s="1" t="s">
        <v>46</v>
      </c>
      <c r="D1865" s="81" t="s">
        <v>14</v>
      </c>
      <c r="E1865" s="1" t="s">
        <v>190</v>
      </c>
      <c r="F1865" s="99" t="s">
        <v>559</v>
      </c>
      <c r="G1865" s="99" t="s">
        <v>281</v>
      </c>
      <c r="H1865" s="44">
        <f t="shared" si="134"/>
        <v>-87500</v>
      </c>
      <c r="I1865" s="110">
        <f t="shared" si="133"/>
        <v>1.016260162601626</v>
      </c>
      <c r="J1865" s="21"/>
      <c r="K1865" s="85" t="s">
        <v>404</v>
      </c>
      <c r="L1865" s="21"/>
      <c r="M1865" s="2">
        <v>492</v>
      </c>
    </row>
    <row r="1866" spans="1:13" s="111" customFormat="1" ht="12.75">
      <c r="A1866" s="19"/>
      <c r="B1866" s="497">
        <v>2000</v>
      </c>
      <c r="C1866" s="81" t="s">
        <v>46</v>
      </c>
      <c r="D1866" s="81" t="s">
        <v>14</v>
      </c>
      <c r="E1866" s="1" t="s">
        <v>190</v>
      </c>
      <c r="F1866" s="99" t="s">
        <v>559</v>
      </c>
      <c r="G1866" s="99" t="s">
        <v>283</v>
      </c>
      <c r="H1866" s="44">
        <f t="shared" si="134"/>
        <v>-89500</v>
      </c>
      <c r="I1866" s="110">
        <f t="shared" si="133"/>
        <v>4.065040650406504</v>
      </c>
      <c r="J1866" s="21"/>
      <c r="K1866" s="85" t="s">
        <v>404</v>
      </c>
      <c r="L1866" s="21"/>
      <c r="M1866" s="2">
        <v>492</v>
      </c>
    </row>
    <row r="1867" spans="1:13" s="160" customFormat="1" ht="12.75">
      <c r="A1867" s="100"/>
      <c r="B1867" s="500">
        <f>SUM(B1814:B1866)</f>
        <v>89500</v>
      </c>
      <c r="C1867" s="105" t="s">
        <v>46</v>
      </c>
      <c r="D1867" s="105"/>
      <c r="E1867" s="105"/>
      <c r="F1867" s="158"/>
      <c r="G1867" s="158"/>
      <c r="H1867" s="101">
        <v>0</v>
      </c>
      <c r="I1867" s="159">
        <f t="shared" si="133"/>
        <v>181.91056910569105</v>
      </c>
      <c r="J1867" s="104"/>
      <c r="L1867" s="104"/>
      <c r="M1867" s="2">
        <v>492</v>
      </c>
    </row>
    <row r="1868" spans="1:13" s="111" customFormat="1" ht="12.75">
      <c r="A1868" s="19"/>
      <c r="B1868" s="33"/>
      <c r="C1868" s="37"/>
      <c r="D1868" s="37"/>
      <c r="E1868" s="37"/>
      <c r="F1868" s="35"/>
      <c r="G1868" s="35"/>
      <c r="H1868" s="44">
        <f t="shared" si="134"/>
        <v>0</v>
      </c>
      <c r="I1868" s="110">
        <f t="shared" si="133"/>
        <v>0</v>
      </c>
      <c r="J1868" s="21"/>
      <c r="L1868" s="21"/>
      <c r="M1868" s="2">
        <v>492</v>
      </c>
    </row>
    <row r="1869" spans="1:13" s="111" customFormat="1" ht="12.75">
      <c r="A1869" s="19"/>
      <c r="B1869" s="33"/>
      <c r="C1869" s="37"/>
      <c r="D1869" s="37"/>
      <c r="E1869" s="37"/>
      <c r="F1869" s="35"/>
      <c r="G1869" s="35"/>
      <c r="H1869" s="44">
        <f>H1868-B1869</f>
        <v>0</v>
      </c>
      <c r="I1869" s="110">
        <f>+B1869/M1869</f>
        <v>0</v>
      </c>
      <c r="J1869" s="21"/>
      <c r="L1869" s="21"/>
      <c r="M1869" s="2">
        <v>492</v>
      </c>
    </row>
    <row r="1870" spans="1:13" s="111" customFormat="1" ht="12.75">
      <c r="A1870" s="37"/>
      <c r="B1870" s="293">
        <v>9600</v>
      </c>
      <c r="C1870" s="37" t="s">
        <v>580</v>
      </c>
      <c r="D1870" s="37" t="s">
        <v>14</v>
      </c>
      <c r="E1870" s="37" t="s">
        <v>20</v>
      </c>
      <c r="F1870" s="35" t="s">
        <v>581</v>
      </c>
      <c r="G1870" s="35" t="s">
        <v>116</v>
      </c>
      <c r="H1870" s="44">
        <f aca="true" t="shared" si="135" ref="H1870:H1882">H1869-B1870</f>
        <v>-9600</v>
      </c>
      <c r="I1870" s="110">
        <f aca="true" t="shared" si="136" ref="I1870:I1882">+B1870/M1870</f>
        <v>19.51219512195122</v>
      </c>
      <c r="K1870" s="111" t="s">
        <v>507</v>
      </c>
      <c r="M1870" s="2">
        <v>492</v>
      </c>
    </row>
    <row r="1871" spans="1:13" s="111" customFormat="1" ht="12.75">
      <c r="A1871" s="37"/>
      <c r="B1871" s="293">
        <v>2000</v>
      </c>
      <c r="C1871" s="37" t="s">
        <v>1022</v>
      </c>
      <c r="D1871" s="37" t="s">
        <v>14</v>
      </c>
      <c r="E1871" s="37" t="s">
        <v>20</v>
      </c>
      <c r="F1871" s="35" t="s">
        <v>581</v>
      </c>
      <c r="G1871" s="35" t="s">
        <v>116</v>
      </c>
      <c r="H1871" s="44">
        <f t="shared" si="135"/>
        <v>-11600</v>
      </c>
      <c r="I1871" s="110">
        <f t="shared" si="136"/>
        <v>4.065040650406504</v>
      </c>
      <c r="K1871" s="111" t="s">
        <v>507</v>
      </c>
      <c r="M1871" s="2">
        <v>492</v>
      </c>
    </row>
    <row r="1872" spans="1:13" s="111" customFormat="1" ht="12.75">
      <c r="A1872" s="37"/>
      <c r="B1872" s="293">
        <v>1000</v>
      </c>
      <c r="C1872" s="37" t="s">
        <v>588</v>
      </c>
      <c r="D1872" s="37" t="s">
        <v>14</v>
      </c>
      <c r="E1872" s="37" t="s">
        <v>20</v>
      </c>
      <c r="F1872" s="35" t="s">
        <v>582</v>
      </c>
      <c r="G1872" s="35" t="s">
        <v>116</v>
      </c>
      <c r="H1872" s="44">
        <f t="shared" si="135"/>
        <v>-12600</v>
      </c>
      <c r="I1872" s="110">
        <f t="shared" si="136"/>
        <v>2.032520325203252</v>
      </c>
      <c r="K1872" s="111" t="s">
        <v>507</v>
      </c>
      <c r="M1872" s="2">
        <v>492</v>
      </c>
    </row>
    <row r="1873" spans="1:13" s="111" customFormat="1" ht="12.75">
      <c r="A1873" s="37"/>
      <c r="B1873" s="293">
        <v>400</v>
      </c>
      <c r="C1873" s="37" t="s">
        <v>583</v>
      </c>
      <c r="D1873" s="37" t="s">
        <v>14</v>
      </c>
      <c r="E1873" s="37" t="s">
        <v>20</v>
      </c>
      <c r="F1873" s="35" t="s">
        <v>584</v>
      </c>
      <c r="G1873" s="35" t="s">
        <v>117</v>
      </c>
      <c r="H1873" s="44">
        <f t="shared" si="135"/>
        <v>-13000</v>
      </c>
      <c r="I1873" s="110">
        <f t="shared" si="136"/>
        <v>0.8130081300813008</v>
      </c>
      <c r="K1873" s="111" t="s">
        <v>507</v>
      </c>
      <c r="M1873" s="2">
        <v>492</v>
      </c>
    </row>
    <row r="1874" spans="1:13" s="111" customFormat="1" ht="12.75">
      <c r="A1874" s="37"/>
      <c r="B1874" s="293">
        <v>300</v>
      </c>
      <c r="C1874" s="37" t="s">
        <v>585</v>
      </c>
      <c r="D1874" s="37" t="s">
        <v>14</v>
      </c>
      <c r="E1874" s="37" t="s">
        <v>20</v>
      </c>
      <c r="F1874" s="35" t="s">
        <v>584</v>
      </c>
      <c r="G1874" s="35" t="s">
        <v>117</v>
      </c>
      <c r="H1874" s="44">
        <f t="shared" si="135"/>
        <v>-13300</v>
      </c>
      <c r="I1874" s="110">
        <f t="shared" si="136"/>
        <v>0.6097560975609756</v>
      </c>
      <c r="K1874" s="111" t="s">
        <v>507</v>
      </c>
      <c r="M1874" s="2">
        <v>492</v>
      </c>
    </row>
    <row r="1875" spans="1:13" s="111" customFormat="1" ht="12.75">
      <c r="A1875" s="37"/>
      <c r="B1875" s="293">
        <v>700</v>
      </c>
      <c r="C1875" s="37" t="s">
        <v>586</v>
      </c>
      <c r="D1875" s="37" t="s">
        <v>14</v>
      </c>
      <c r="E1875" s="37" t="s">
        <v>20</v>
      </c>
      <c r="F1875" s="35" t="s">
        <v>587</v>
      </c>
      <c r="G1875" s="35" t="s">
        <v>205</v>
      </c>
      <c r="H1875" s="44">
        <f t="shared" si="135"/>
        <v>-14000</v>
      </c>
      <c r="I1875" s="110">
        <f t="shared" si="136"/>
        <v>1.4227642276422765</v>
      </c>
      <c r="K1875" s="111" t="s">
        <v>507</v>
      </c>
      <c r="M1875" s="2">
        <v>492</v>
      </c>
    </row>
    <row r="1876" spans="1:13" s="111" customFormat="1" ht="12.75">
      <c r="A1876" s="37"/>
      <c r="B1876" s="293">
        <v>1000</v>
      </c>
      <c r="C1876" s="37" t="s">
        <v>588</v>
      </c>
      <c r="D1876" s="37" t="s">
        <v>14</v>
      </c>
      <c r="E1876" s="37" t="s">
        <v>20</v>
      </c>
      <c r="F1876" s="35" t="s">
        <v>587</v>
      </c>
      <c r="G1876" s="35" t="s">
        <v>205</v>
      </c>
      <c r="H1876" s="44">
        <f t="shared" si="135"/>
        <v>-15000</v>
      </c>
      <c r="I1876" s="110">
        <f t="shared" si="136"/>
        <v>2.032520325203252</v>
      </c>
      <c r="K1876" s="111" t="s">
        <v>507</v>
      </c>
      <c r="M1876" s="2">
        <v>492</v>
      </c>
    </row>
    <row r="1877" spans="1:13" s="111" customFormat="1" ht="12.75">
      <c r="A1877" s="37"/>
      <c r="B1877" s="293">
        <v>650</v>
      </c>
      <c r="C1877" s="37" t="s">
        <v>591</v>
      </c>
      <c r="D1877" s="37" t="s">
        <v>14</v>
      </c>
      <c r="E1877" s="37" t="s">
        <v>20</v>
      </c>
      <c r="F1877" s="35" t="s">
        <v>592</v>
      </c>
      <c r="G1877" s="35" t="s">
        <v>281</v>
      </c>
      <c r="H1877" s="44">
        <f t="shared" si="135"/>
        <v>-15650</v>
      </c>
      <c r="I1877" s="110">
        <f t="shared" si="136"/>
        <v>1.3211382113821137</v>
      </c>
      <c r="K1877" s="111" t="s">
        <v>507</v>
      </c>
      <c r="M1877" s="2">
        <v>492</v>
      </c>
    </row>
    <row r="1878" spans="1:13" s="111" customFormat="1" ht="12.75">
      <c r="A1878" s="37"/>
      <c r="B1878" s="293">
        <v>2000</v>
      </c>
      <c r="C1878" s="37" t="s">
        <v>594</v>
      </c>
      <c r="D1878" s="37" t="s">
        <v>14</v>
      </c>
      <c r="E1878" s="37" t="s">
        <v>20</v>
      </c>
      <c r="F1878" s="198" t="s">
        <v>593</v>
      </c>
      <c r="G1878" s="35" t="s">
        <v>283</v>
      </c>
      <c r="H1878" s="44">
        <f t="shared" si="135"/>
        <v>-17650</v>
      </c>
      <c r="I1878" s="110">
        <f t="shared" si="136"/>
        <v>4.065040650406504</v>
      </c>
      <c r="K1878" t="s">
        <v>524</v>
      </c>
      <c r="M1878" s="2">
        <v>492</v>
      </c>
    </row>
    <row r="1879" spans="1:14" s="21" customFormat="1" ht="12.75">
      <c r="A1879" s="37"/>
      <c r="B1879" s="293">
        <v>2775</v>
      </c>
      <c r="C1879" s="37" t="s">
        <v>596</v>
      </c>
      <c r="D1879" s="37" t="s">
        <v>14</v>
      </c>
      <c r="E1879" s="37" t="s">
        <v>20</v>
      </c>
      <c r="F1879" s="35" t="s">
        <v>597</v>
      </c>
      <c r="G1879" s="35" t="s">
        <v>205</v>
      </c>
      <c r="H1879" s="44">
        <f t="shared" si="135"/>
        <v>-20425</v>
      </c>
      <c r="I1879" s="110">
        <f t="shared" si="136"/>
        <v>5.640243902439025</v>
      </c>
      <c r="J1879" s="111"/>
      <c r="K1879" s="111" t="s">
        <v>899</v>
      </c>
      <c r="L1879" s="111"/>
      <c r="M1879" s="2">
        <v>492</v>
      </c>
      <c r="N1879" s="167"/>
    </row>
    <row r="1880" spans="1:13" s="21" customFormat="1" ht="12.75">
      <c r="A1880" s="37"/>
      <c r="B1880" s="293">
        <v>1000</v>
      </c>
      <c r="C1880" s="37" t="s">
        <v>598</v>
      </c>
      <c r="D1880" s="37" t="s">
        <v>14</v>
      </c>
      <c r="E1880" s="37" t="s">
        <v>20</v>
      </c>
      <c r="F1880" s="198" t="s">
        <v>599</v>
      </c>
      <c r="G1880" s="35" t="s">
        <v>279</v>
      </c>
      <c r="H1880" s="44">
        <f t="shared" si="135"/>
        <v>-21425</v>
      </c>
      <c r="I1880" s="110">
        <f t="shared" si="136"/>
        <v>2.032520325203252</v>
      </c>
      <c r="J1880" s="111"/>
      <c r="K1880" s="111" t="s">
        <v>899</v>
      </c>
      <c r="L1880" s="111"/>
      <c r="M1880" s="2">
        <v>492</v>
      </c>
    </row>
    <row r="1881" spans="1:13" s="21" customFormat="1" ht="12.75">
      <c r="A1881" s="1"/>
      <c r="B1881" s="287">
        <v>10000</v>
      </c>
      <c r="C1881" s="37" t="s">
        <v>600</v>
      </c>
      <c r="D1881" s="1" t="s">
        <v>14</v>
      </c>
      <c r="E1881" s="1" t="s">
        <v>20</v>
      </c>
      <c r="F1881" s="30" t="s">
        <v>601</v>
      </c>
      <c r="G1881" s="30" t="s">
        <v>80</v>
      </c>
      <c r="H1881" s="44">
        <f t="shared" si="135"/>
        <v>-31425</v>
      </c>
      <c r="I1881" s="110">
        <f t="shared" si="136"/>
        <v>20.32520325203252</v>
      </c>
      <c r="J1881"/>
      <c r="K1881" s="85" t="s">
        <v>404</v>
      </c>
      <c r="L1881"/>
      <c r="M1881" s="2">
        <v>492</v>
      </c>
    </row>
    <row r="1882" spans="1:13" s="21" customFormat="1" ht="12.75">
      <c r="A1882" s="1"/>
      <c r="B1882" s="287">
        <v>3000</v>
      </c>
      <c r="C1882" s="81" t="s">
        <v>602</v>
      </c>
      <c r="D1882" s="1" t="s">
        <v>14</v>
      </c>
      <c r="E1882" s="1" t="s">
        <v>20</v>
      </c>
      <c r="F1882" s="30" t="s">
        <v>603</v>
      </c>
      <c r="G1882" s="30" t="s">
        <v>118</v>
      </c>
      <c r="H1882" s="44">
        <f t="shared" si="135"/>
        <v>-34425</v>
      </c>
      <c r="I1882" s="110">
        <f t="shared" si="136"/>
        <v>6.097560975609756</v>
      </c>
      <c r="J1882"/>
      <c r="K1882" s="85" t="s">
        <v>404</v>
      </c>
      <c r="L1882"/>
      <c r="M1882" s="2">
        <v>492</v>
      </c>
    </row>
    <row r="1883" spans="1:13" s="104" customFormat="1" ht="12.75">
      <c r="A1883" s="100"/>
      <c r="B1883" s="503">
        <f>SUM(B1870:B1882)</f>
        <v>34425</v>
      </c>
      <c r="C1883" s="105"/>
      <c r="D1883" s="105"/>
      <c r="E1883" s="105" t="s">
        <v>20</v>
      </c>
      <c r="F1883" s="158"/>
      <c r="G1883" s="158"/>
      <c r="H1883" s="101">
        <v>0</v>
      </c>
      <c r="I1883" s="159">
        <f aca="true" t="shared" si="137" ref="I1883:I1888">+B1883/M1883</f>
        <v>69.96951219512195</v>
      </c>
      <c r="K1883" s="160"/>
      <c r="M1883" s="2">
        <v>492</v>
      </c>
    </row>
    <row r="1884" spans="1:13" s="111" customFormat="1" ht="12.75">
      <c r="A1884" s="19"/>
      <c r="B1884" s="36"/>
      <c r="C1884" s="37"/>
      <c r="D1884" s="37"/>
      <c r="E1884" s="37"/>
      <c r="F1884" s="35"/>
      <c r="G1884" s="35"/>
      <c r="H1884" s="44">
        <f>H1883-B1884</f>
        <v>0</v>
      </c>
      <c r="I1884" s="110">
        <f t="shared" si="137"/>
        <v>0</v>
      </c>
      <c r="J1884" s="21"/>
      <c r="L1884" s="21"/>
      <c r="M1884" s="2">
        <v>492</v>
      </c>
    </row>
    <row r="1885" spans="1:13" s="21" customFormat="1" ht="12.75">
      <c r="A1885" s="19"/>
      <c r="B1885" s="36"/>
      <c r="C1885" s="19"/>
      <c r="D1885" s="19"/>
      <c r="E1885" s="19"/>
      <c r="F1885" s="34"/>
      <c r="G1885" s="34"/>
      <c r="H1885" s="44">
        <f>H1884-B1885</f>
        <v>0</v>
      </c>
      <c r="I1885" s="110">
        <f t="shared" si="137"/>
        <v>0</v>
      </c>
      <c r="K1885" s="111"/>
      <c r="M1885" s="2">
        <v>492</v>
      </c>
    </row>
    <row r="1886" spans="1:13" s="21" customFormat="1" ht="12.75">
      <c r="A1886" s="19"/>
      <c r="B1886" s="33"/>
      <c r="C1886" s="37"/>
      <c r="D1886" s="19"/>
      <c r="E1886" s="19"/>
      <c r="F1886" s="35"/>
      <c r="G1886" s="35"/>
      <c r="H1886" s="44">
        <f>H1885-B1886</f>
        <v>0</v>
      </c>
      <c r="I1886" s="110">
        <f t="shared" si="137"/>
        <v>0</v>
      </c>
      <c r="K1886" s="111"/>
      <c r="M1886" s="2">
        <v>492</v>
      </c>
    </row>
    <row r="1887" spans="1:13" s="160" customFormat="1" ht="12.75">
      <c r="A1887" s="105"/>
      <c r="B1887" s="479">
        <f>+B1908+B1928+B1941+B1961</f>
        <v>248500</v>
      </c>
      <c r="C1887" s="94" t="s">
        <v>605</v>
      </c>
      <c r="D1887" s="105"/>
      <c r="E1887" s="105"/>
      <c r="F1887" s="158"/>
      <c r="G1887" s="158"/>
      <c r="H1887" s="101">
        <v>0</v>
      </c>
      <c r="I1887" s="159">
        <f t="shared" si="137"/>
        <v>505.0813008130081</v>
      </c>
      <c r="M1887" s="2">
        <v>492</v>
      </c>
    </row>
    <row r="1888" spans="1:13" s="111" customFormat="1" ht="12.75">
      <c r="A1888" s="37"/>
      <c r="B1888" s="267"/>
      <c r="C1888" s="37"/>
      <c r="D1888" s="37"/>
      <c r="E1888" s="37"/>
      <c r="F1888" s="35"/>
      <c r="G1888" s="35"/>
      <c r="H1888" s="36">
        <f>H1887-B1888</f>
        <v>0</v>
      </c>
      <c r="I1888" s="154">
        <f t="shared" si="137"/>
        <v>0</v>
      </c>
      <c r="M1888" s="2">
        <v>492</v>
      </c>
    </row>
    <row r="1889" spans="1:13" s="111" customFormat="1" ht="12.75">
      <c r="A1889" s="37"/>
      <c r="B1889" s="267"/>
      <c r="C1889" s="37"/>
      <c r="D1889" s="37"/>
      <c r="E1889" s="37"/>
      <c r="F1889" s="35"/>
      <c r="G1889" s="35"/>
      <c r="H1889" s="36">
        <f aca="true" t="shared" si="138" ref="H1889:H1927">H1888-B1889</f>
        <v>0</v>
      </c>
      <c r="I1889" s="154">
        <f aca="true" t="shared" si="139" ref="I1889:I1927">+B1889/M1889</f>
        <v>0</v>
      </c>
      <c r="M1889" s="2">
        <v>492</v>
      </c>
    </row>
    <row r="1890" spans="1:13" s="111" customFormat="1" ht="12.75">
      <c r="A1890" s="37"/>
      <c r="B1890" s="267">
        <v>4000</v>
      </c>
      <c r="C1890" s="37" t="s">
        <v>501</v>
      </c>
      <c r="D1890" s="37" t="s">
        <v>14</v>
      </c>
      <c r="E1890" s="37" t="s">
        <v>190</v>
      </c>
      <c r="F1890" s="35" t="s">
        <v>606</v>
      </c>
      <c r="G1890" s="35" t="s">
        <v>55</v>
      </c>
      <c r="H1890" s="36">
        <f t="shared" si="138"/>
        <v>-4000</v>
      </c>
      <c r="I1890" s="154">
        <f t="shared" si="139"/>
        <v>8.130081300813009</v>
      </c>
      <c r="K1890" s="111" t="s">
        <v>607</v>
      </c>
      <c r="M1890" s="2">
        <v>492</v>
      </c>
    </row>
    <row r="1891" spans="1:13" s="111" customFormat="1" ht="12.75">
      <c r="A1891" s="37"/>
      <c r="B1891" s="267">
        <v>4000</v>
      </c>
      <c r="C1891" s="37" t="s">
        <v>887</v>
      </c>
      <c r="D1891" s="37" t="s">
        <v>14</v>
      </c>
      <c r="E1891" s="37" t="s">
        <v>190</v>
      </c>
      <c r="F1891" s="35" t="s">
        <v>606</v>
      </c>
      <c r="G1891" s="35" t="s">
        <v>74</v>
      </c>
      <c r="H1891" s="36">
        <f t="shared" si="138"/>
        <v>-8000</v>
      </c>
      <c r="I1891" s="154">
        <f t="shared" si="139"/>
        <v>8.130081300813009</v>
      </c>
      <c r="K1891" s="111" t="s">
        <v>607</v>
      </c>
      <c r="M1891" s="2">
        <v>492</v>
      </c>
    </row>
    <row r="1892" spans="1:13" s="111" customFormat="1" ht="12.75">
      <c r="A1892" s="37"/>
      <c r="B1892" s="267">
        <v>4000</v>
      </c>
      <c r="C1892" s="37" t="s">
        <v>885</v>
      </c>
      <c r="D1892" s="37" t="s">
        <v>14</v>
      </c>
      <c r="E1892" s="37" t="s">
        <v>190</v>
      </c>
      <c r="F1892" s="35" t="s">
        <v>608</v>
      </c>
      <c r="G1892" s="35" t="s">
        <v>156</v>
      </c>
      <c r="H1892" s="36">
        <f t="shared" si="138"/>
        <v>-12000</v>
      </c>
      <c r="I1892" s="154">
        <f t="shared" si="139"/>
        <v>8.130081300813009</v>
      </c>
      <c r="K1892" s="111" t="s">
        <v>609</v>
      </c>
      <c r="M1892" s="2">
        <v>492</v>
      </c>
    </row>
    <row r="1893" spans="1:13" s="111" customFormat="1" ht="12.75">
      <c r="A1893" s="37"/>
      <c r="B1893" s="267">
        <v>3500</v>
      </c>
      <c r="C1893" s="37" t="s">
        <v>533</v>
      </c>
      <c r="D1893" s="37" t="s">
        <v>14</v>
      </c>
      <c r="E1893" s="37" t="s">
        <v>190</v>
      </c>
      <c r="F1893" s="35" t="s">
        <v>608</v>
      </c>
      <c r="G1893" s="35" t="s">
        <v>156</v>
      </c>
      <c r="H1893" s="36">
        <f t="shared" si="138"/>
        <v>-15500</v>
      </c>
      <c r="I1893" s="154">
        <f t="shared" si="139"/>
        <v>7.1138211382113825</v>
      </c>
      <c r="K1893" s="111" t="s">
        <v>609</v>
      </c>
      <c r="M1893" s="2">
        <v>492</v>
      </c>
    </row>
    <row r="1894" spans="1:13" s="111" customFormat="1" ht="12.75">
      <c r="A1894" s="37"/>
      <c r="B1894" s="267">
        <v>3500</v>
      </c>
      <c r="C1894" s="37" t="s">
        <v>535</v>
      </c>
      <c r="D1894" s="37" t="s">
        <v>14</v>
      </c>
      <c r="E1894" s="37" t="s">
        <v>190</v>
      </c>
      <c r="F1894" s="35" t="s">
        <v>608</v>
      </c>
      <c r="G1894" s="35" t="s">
        <v>158</v>
      </c>
      <c r="H1894" s="36">
        <f t="shared" si="138"/>
        <v>-19000</v>
      </c>
      <c r="I1894" s="154">
        <f t="shared" si="139"/>
        <v>7.1138211382113825</v>
      </c>
      <c r="K1894" s="111" t="s">
        <v>609</v>
      </c>
      <c r="M1894" s="2">
        <v>492</v>
      </c>
    </row>
    <row r="1895" spans="1:13" s="111" customFormat="1" ht="12.75">
      <c r="A1895" s="37"/>
      <c r="B1895" s="267">
        <v>4000</v>
      </c>
      <c r="C1895" s="37" t="s">
        <v>886</v>
      </c>
      <c r="D1895" s="37" t="s">
        <v>14</v>
      </c>
      <c r="E1895" s="37" t="s">
        <v>190</v>
      </c>
      <c r="F1895" s="35" t="s">
        <v>608</v>
      </c>
      <c r="G1895" s="35" t="s">
        <v>188</v>
      </c>
      <c r="H1895" s="36">
        <f t="shared" si="138"/>
        <v>-23000</v>
      </c>
      <c r="I1895" s="154">
        <f t="shared" si="139"/>
        <v>8.130081300813009</v>
      </c>
      <c r="K1895" s="111" t="s">
        <v>609</v>
      </c>
      <c r="M1895" s="2">
        <v>492</v>
      </c>
    </row>
    <row r="1896" spans="1:13" s="111" customFormat="1" ht="12.75">
      <c r="A1896" s="37"/>
      <c r="B1896" s="267">
        <v>2500</v>
      </c>
      <c r="C1896" s="37" t="s">
        <v>885</v>
      </c>
      <c r="D1896" s="37" t="s">
        <v>14</v>
      </c>
      <c r="E1896" s="37" t="s">
        <v>190</v>
      </c>
      <c r="F1896" s="35" t="s">
        <v>610</v>
      </c>
      <c r="G1896" s="35" t="s">
        <v>276</v>
      </c>
      <c r="H1896" s="36">
        <f t="shared" si="138"/>
        <v>-25500</v>
      </c>
      <c r="I1896" s="154">
        <f t="shared" si="139"/>
        <v>5.08130081300813</v>
      </c>
      <c r="K1896" s="111" t="s">
        <v>609</v>
      </c>
      <c r="M1896" s="2">
        <v>492</v>
      </c>
    </row>
    <row r="1897" spans="1:13" s="111" customFormat="1" ht="12.75">
      <c r="A1897" s="37"/>
      <c r="B1897" s="267">
        <v>2500</v>
      </c>
      <c r="C1897" s="37" t="s">
        <v>886</v>
      </c>
      <c r="D1897" s="37" t="s">
        <v>14</v>
      </c>
      <c r="E1897" s="37" t="s">
        <v>190</v>
      </c>
      <c r="F1897" s="35" t="s">
        <v>610</v>
      </c>
      <c r="G1897" s="35" t="s">
        <v>279</v>
      </c>
      <c r="H1897" s="36">
        <f t="shared" si="138"/>
        <v>-28000</v>
      </c>
      <c r="I1897" s="154">
        <f t="shared" si="139"/>
        <v>5.08130081300813</v>
      </c>
      <c r="K1897" s="111" t="s">
        <v>609</v>
      </c>
      <c r="M1897" s="2">
        <v>492</v>
      </c>
    </row>
    <row r="1898" spans="1:13" s="111" customFormat="1" ht="12.75">
      <c r="A1898" s="37"/>
      <c r="B1898" s="267">
        <v>4000</v>
      </c>
      <c r="C1898" s="37" t="s">
        <v>36</v>
      </c>
      <c r="D1898" s="37" t="s">
        <v>14</v>
      </c>
      <c r="E1898" s="37" t="s">
        <v>190</v>
      </c>
      <c r="F1898" s="35" t="s">
        <v>611</v>
      </c>
      <c r="G1898" s="99" t="s">
        <v>281</v>
      </c>
      <c r="H1898" s="36">
        <f t="shared" si="138"/>
        <v>-32000</v>
      </c>
      <c r="I1898" s="154">
        <f t="shared" si="139"/>
        <v>8.130081300813009</v>
      </c>
      <c r="K1898" s="111" t="s">
        <v>403</v>
      </c>
      <c r="M1898" s="2">
        <v>492</v>
      </c>
    </row>
    <row r="1899" spans="1:13" s="111" customFormat="1" ht="12.75">
      <c r="A1899" s="37"/>
      <c r="B1899" s="267">
        <v>4000</v>
      </c>
      <c r="C1899" s="37" t="s">
        <v>38</v>
      </c>
      <c r="D1899" s="37" t="s">
        <v>14</v>
      </c>
      <c r="E1899" s="37" t="s">
        <v>190</v>
      </c>
      <c r="F1899" s="35" t="s">
        <v>611</v>
      </c>
      <c r="G1899" s="35" t="s">
        <v>283</v>
      </c>
      <c r="H1899" s="36">
        <f t="shared" si="138"/>
        <v>-36000</v>
      </c>
      <c r="I1899" s="154">
        <f t="shared" si="139"/>
        <v>8.130081300813009</v>
      </c>
      <c r="K1899" s="111" t="s">
        <v>403</v>
      </c>
      <c r="M1899" s="2">
        <v>492</v>
      </c>
    </row>
    <row r="1900" spans="2:13" ht="12.75">
      <c r="B1900" s="267">
        <v>10000</v>
      </c>
      <c r="C1900" s="19" t="s">
        <v>552</v>
      </c>
      <c r="D1900" s="19" t="s">
        <v>14</v>
      </c>
      <c r="E1900" s="1" t="s">
        <v>190</v>
      </c>
      <c r="F1900" s="99" t="s">
        <v>612</v>
      </c>
      <c r="G1900" s="99" t="s">
        <v>344</v>
      </c>
      <c r="H1900" s="36">
        <f t="shared" si="138"/>
        <v>-46000</v>
      </c>
      <c r="I1900" s="154">
        <f t="shared" si="139"/>
        <v>20.32520325203252</v>
      </c>
      <c r="K1900" s="85" t="s">
        <v>404</v>
      </c>
      <c r="M1900" s="2">
        <v>492</v>
      </c>
    </row>
    <row r="1901" spans="2:13" ht="12.75">
      <c r="B1901" s="267">
        <v>10000</v>
      </c>
      <c r="C1901" s="81" t="s">
        <v>554</v>
      </c>
      <c r="D1901" s="19" t="s">
        <v>14</v>
      </c>
      <c r="E1901" s="1" t="s">
        <v>190</v>
      </c>
      <c r="F1901" s="99" t="s">
        <v>612</v>
      </c>
      <c r="G1901" s="99" t="s">
        <v>118</v>
      </c>
      <c r="H1901" s="36">
        <f t="shared" si="138"/>
        <v>-56000</v>
      </c>
      <c r="I1901" s="154">
        <f t="shared" si="139"/>
        <v>20.32520325203252</v>
      </c>
      <c r="K1901" s="85" t="s">
        <v>404</v>
      </c>
      <c r="M1901" s="2">
        <v>492</v>
      </c>
    </row>
    <row r="1902" spans="2:13" ht="12.75">
      <c r="B1902" s="267">
        <v>10000</v>
      </c>
      <c r="C1902" s="19" t="s">
        <v>552</v>
      </c>
      <c r="D1902" s="19" t="s">
        <v>14</v>
      </c>
      <c r="E1902" s="1" t="s">
        <v>190</v>
      </c>
      <c r="F1902" s="99" t="s">
        <v>613</v>
      </c>
      <c r="G1902" s="99" t="s">
        <v>279</v>
      </c>
      <c r="H1902" s="36">
        <f t="shared" si="138"/>
        <v>-66000</v>
      </c>
      <c r="I1902" s="154">
        <f t="shared" si="139"/>
        <v>20.32520325203252</v>
      </c>
      <c r="K1902" s="85" t="s">
        <v>404</v>
      </c>
      <c r="M1902" s="2">
        <v>492</v>
      </c>
    </row>
    <row r="1903" spans="2:13" ht="12.75">
      <c r="B1903" s="267">
        <v>10000</v>
      </c>
      <c r="C1903" s="81" t="s">
        <v>554</v>
      </c>
      <c r="D1903" s="19" t="s">
        <v>14</v>
      </c>
      <c r="E1903" s="1" t="s">
        <v>190</v>
      </c>
      <c r="F1903" s="99" t="s">
        <v>613</v>
      </c>
      <c r="G1903" s="99" t="s">
        <v>281</v>
      </c>
      <c r="H1903" s="36">
        <f t="shared" si="138"/>
        <v>-76000</v>
      </c>
      <c r="I1903" s="154">
        <f t="shared" si="139"/>
        <v>20.32520325203252</v>
      </c>
      <c r="K1903" s="85" t="s">
        <v>404</v>
      </c>
      <c r="M1903" s="2">
        <v>492</v>
      </c>
    </row>
    <row r="1904" spans="1:13" s="111" customFormat="1" ht="12.75">
      <c r="A1904" s="37"/>
      <c r="B1904" s="267">
        <v>1500</v>
      </c>
      <c r="C1904" s="37" t="s">
        <v>911</v>
      </c>
      <c r="D1904" s="37" t="s">
        <v>14</v>
      </c>
      <c r="E1904" s="37" t="s">
        <v>190</v>
      </c>
      <c r="F1904" s="35" t="s">
        <v>614</v>
      </c>
      <c r="G1904" s="35" t="s">
        <v>74</v>
      </c>
      <c r="H1904" s="36">
        <f t="shared" si="138"/>
        <v>-77500</v>
      </c>
      <c r="I1904" s="154">
        <f t="shared" si="139"/>
        <v>3.048780487804878</v>
      </c>
      <c r="K1904" s="111" t="s">
        <v>507</v>
      </c>
      <c r="M1904" s="2">
        <v>492</v>
      </c>
    </row>
    <row r="1905" spans="1:13" s="111" customFormat="1" ht="12.75">
      <c r="A1905" s="37"/>
      <c r="B1905" s="267">
        <v>1500</v>
      </c>
      <c r="C1905" s="37" t="s">
        <v>912</v>
      </c>
      <c r="D1905" s="37" t="s">
        <v>14</v>
      </c>
      <c r="E1905" s="37" t="s">
        <v>190</v>
      </c>
      <c r="F1905" s="35" t="s">
        <v>614</v>
      </c>
      <c r="G1905" s="35" t="s">
        <v>74</v>
      </c>
      <c r="H1905" s="36">
        <f t="shared" si="138"/>
        <v>-79000</v>
      </c>
      <c r="I1905" s="154">
        <f t="shared" si="139"/>
        <v>3.048780487804878</v>
      </c>
      <c r="K1905" s="111" t="s">
        <v>507</v>
      </c>
      <c r="M1905" s="2">
        <v>492</v>
      </c>
    </row>
    <row r="1906" spans="1:13" s="111" customFormat="1" ht="12.75">
      <c r="A1906" s="37"/>
      <c r="B1906" s="267">
        <v>1500</v>
      </c>
      <c r="C1906" s="37" t="s">
        <v>368</v>
      </c>
      <c r="D1906" s="37" t="s">
        <v>14</v>
      </c>
      <c r="E1906" s="37" t="s">
        <v>190</v>
      </c>
      <c r="F1906" s="35" t="s">
        <v>615</v>
      </c>
      <c r="G1906" s="35" t="s">
        <v>76</v>
      </c>
      <c r="H1906" s="36">
        <f t="shared" si="138"/>
        <v>-80500</v>
      </c>
      <c r="I1906" s="154">
        <f t="shared" si="139"/>
        <v>3.048780487804878</v>
      </c>
      <c r="K1906" s="111" t="s">
        <v>507</v>
      </c>
      <c r="M1906" s="2">
        <v>492</v>
      </c>
    </row>
    <row r="1907" spans="1:13" s="111" customFormat="1" ht="12.75">
      <c r="A1907" s="37"/>
      <c r="B1907" s="267">
        <v>1500</v>
      </c>
      <c r="C1907" s="37" t="s">
        <v>372</v>
      </c>
      <c r="D1907" s="37" t="s">
        <v>14</v>
      </c>
      <c r="E1907" s="37" t="s">
        <v>190</v>
      </c>
      <c r="F1907" s="35" t="s">
        <v>615</v>
      </c>
      <c r="G1907" s="35" t="s">
        <v>76</v>
      </c>
      <c r="H1907" s="36">
        <f t="shared" si="138"/>
        <v>-82000</v>
      </c>
      <c r="I1907" s="154">
        <f t="shared" si="139"/>
        <v>3.048780487804878</v>
      </c>
      <c r="K1907" s="111" t="s">
        <v>507</v>
      </c>
      <c r="M1907" s="2">
        <v>492</v>
      </c>
    </row>
    <row r="1908" spans="1:13" s="160" customFormat="1" ht="12.75">
      <c r="A1908" s="105"/>
      <c r="B1908" s="480">
        <f>SUM(B1890:B1907)</f>
        <v>82000</v>
      </c>
      <c r="C1908" s="105" t="s">
        <v>876</v>
      </c>
      <c r="D1908" s="105"/>
      <c r="E1908" s="105"/>
      <c r="F1908" s="158"/>
      <c r="G1908" s="158"/>
      <c r="H1908" s="101">
        <v>0</v>
      </c>
      <c r="I1908" s="159">
        <f t="shared" si="139"/>
        <v>166.66666666666666</v>
      </c>
      <c r="M1908" s="2">
        <v>492</v>
      </c>
    </row>
    <row r="1909" spans="1:13" s="111" customFormat="1" ht="12.75">
      <c r="A1909" s="37"/>
      <c r="B1909" s="267"/>
      <c r="C1909" s="37"/>
      <c r="D1909" s="37"/>
      <c r="E1909" s="37"/>
      <c r="F1909" s="35"/>
      <c r="G1909" s="35"/>
      <c r="H1909" s="36">
        <f t="shared" si="138"/>
        <v>0</v>
      </c>
      <c r="I1909" s="154">
        <f t="shared" si="139"/>
        <v>0</v>
      </c>
      <c r="M1909" s="2">
        <v>492</v>
      </c>
    </row>
    <row r="1910" spans="1:13" s="111" customFormat="1" ht="12.75">
      <c r="A1910" s="37"/>
      <c r="B1910" s="267"/>
      <c r="C1910" s="37"/>
      <c r="D1910" s="37"/>
      <c r="E1910" s="37"/>
      <c r="F1910" s="35"/>
      <c r="G1910" s="35"/>
      <c r="H1910" s="36">
        <f t="shared" si="138"/>
        <v>0</v>
      </c>
      <c r="I1910" s="154">
        <f t="shared" si="139"/>
        <v>0</v>
      </c>
      <c r="M1910" s="2">
        <v>492</v>
      </c>
    </row>
    <row r="1911" spans="1:13" s="111" customFormat="1" ht="12.75">
      <c r="A1911" s="37"/>
      <c r="B1911" s="267">
        <v>1500</v>
      </c>
      <c r="C1911" s="37" t="s">
        <v>40</v>
      </c>
      <c r="D1911" s="37" t="s">
        <v>14</v>
      </c>
      <c r="E1911" s="37" t="s">
        <v>41</v>
      </c>
      <c r="F1911" s="35" t="s">
        <v>606</v>
      </c>
      <c r="G1911" s="35" t="s">
        <v>55</v>
      </c>
      <c r="H1911" s="36">
        <f t="shared" si="138"/>
        <v>-1500</v>
      </c>
      <c r="I1911" s="154">
        <f t="shared" si="139"/>
        <v>3.048780487804878</v>
      </c>
      <c r="K1911" s="111" t="s">
        <v>607</v>
      </c>
      <c r="M1911" s="2">
        <v>492</v>
      </c>
    </row>
    <row r="1912" spans="1:13" s="111" customFormat="1" ht="12.75">
      <c r="A1912" s="37"/>
      <c r="B1912" s="267">
        <v>1500</v>
      </c>
      <c r="C1912" s="37" t="s">
        <v>40</v>
      </c>
      <c r="D1912" s="37" t="s">
        <v>14</v>
      </c>
      <c r="E1912" s="37" t="s">
        <v>41</v>
      </c>
      <c r="F1912" s="35" t="s">
        <v>606</v>
      </c>
      <c r="G1912" s="35" t="s">
        <v>74</v>
      </c>
      <c r="H1912" s="36">
        <f t="shared" si="138"/>
        <v>-3000</v>
      </c>
      <c r="I1912" s="154">
        <f t="shared" si="139"/>
        <v>3.048780487804878</v>
      </c>
      <c r="K1912" s="111" t="s">
        <v>607</v>
      </c>
      <c r="M1912" s="2">
        <v>492</v>
      </c>
    </row>
    <row r="1913" spans="1:13" s="111" customFormat="1" ht="12.75">
      <c r="A1913" s="37"/>
      <c r="B1913" s="267">
        <v>1500</v>
      </c>
      <c r="C1913" s="37" t="s">
        <v>40</v>
      </c>
      <c r="D1913" s="37" t="s">
        <v>14</v>
      </c>
      <c r="E1913" s="37" t="s">
        <v>41</v>
      </c>
      <c r="F1913" s="35" t="s">
        <v>608</v>
      </c>
      <c r="G1913" s="35" t="s">
        <v>156</v>
      </c>
      <c r="H1913" s="36">
        <f t="shared" si="138"/>
        <v>-4500</v>
      </c>
      <c r="I1913" s="154">
        <f t="shared" si="139"/>
        <v>3.048780487804878</v>
      </c>
      <c r="K1913" s="111" t="s">
        <v>609</v>
      </c>
      <c r="M1913" s="2">
        <v>492</v>
      </c>
    </row>
    <row r="1914" spans="1:13" s="111" customFormat="1" ht="12.75">
      <c r="A1914" s="37"/>
      <c r="B1914" s="267">
        <v>1500</v>
      </c>
      <c r="C1914" s="37" t="s">
        <v>40</v>
      </c>
      <c r="D1914" s="37" t="s">
        <v>14</v>
      </c>
      <c r="E1914" s="37" t="s">
        <v>41</v>
      </c>
      <c r="F1914" s="35" t="s">
        <v>608</v>
      </c>
      <c r="G1914" s="35" t="s">
        <v>158</v>
      </c>
      <c r="H1914" s="36">
        <f t="shared" si="138"/>
        <v>-6000</v>
      </c>
      <c r="I1914" s="154">
        <f t="shared" si="139"/>
        <v>3.048780487804878</v>
      </c>
      <c r="K1914" s="111" t="s">
        <v>609</v>
      </c>
      <c r="M1914" s="2">
        <v>492</v>
      </c>
    </row>
    <row r="1915" spans="1:13" s="111" customFormat="1" ht="12.75">
      <c r="A1915" s="37"/>
      <c r="B1915" s="267">
        <v>1500</v>
      </c>
      <c r="C1915" s="37" t="s">
        <v>40</v>
      </c>
      <c r="D1915" s="37" t="s">
        <v>14</v>
      </c>
      <c r="E1915" s="37" t="s">
        <v>41</v>
      </c>
      <c r="F1915" s="35" t="s">
        <v>610</v>
      </c>
      <c r="G1915" s="35" t="s">
        <v>276</v>
      </c>
      <c r="H1915" s="36">
        <f t="shared" si="138"/>
        <v>-7500</v>
      </c>
      <c r="I1915" s="154">
        <f t="shared" si="139"/>
        <v>3.048780487804878</v>
      </c>
      <c r="K1915" s="111" t="s">
        <v>609</v>
      </c>
      <c r="M1915" s="2">
        <v>492</v>
      </c>
    </row>
    <row r="1916" spans="1:13" s="111" customFormat="1" ht="12.75">
      <c r="A1916" s="37"/>
      <c r="B1916" s="267">
        <v>1500</v>
      </c>
      <c r="C1916" s="170" t="s">
        <v>40</v>
      </c>
      <c r="D1916" s="170" t="s">
        <v>14</v>
      </c>
      <c r="E1916" s="170" t="s">
        <v>41</v>
      </c>
      <c r="F1916" s="35" t="s">
        <v>610</v>
      </c>
      <c r="G1916" s="35" t="s">
        <v>279</v>
      </c>
      <c r="H1916" s="36">
        <f t="shared" si="138"/>
        <v>-9000</v>
      </c>
      <c r="I1916" s="154">
        <f t="shared" si="139"/>
        <v>3.048780487804878</v>
      </c>
      <c r="K1916" s="111" t="s">
        <v>609</v>
      </c>
      <c r="M1916" s="2">
        <v>492</v>
      </c>
    </row>
    <row r="1917" spans="1:13" s="111" customFormat="1" ht="12.75">
      <c r="A1917" s="37"/>
      <c r="B1917" s="267">
        <v>1500</v>
      </c>
      <c r="C1917" s="37" t="s">
        <v>40</v>
      </c>
      <c r="D1917" s="37" t="s">
        <v>14</v>
      </c>
      <c r="E1917" s="37" t="s">
        <v>41</v>
      </c>
      <c r="F1917" s="35" t="s">
        <v>611</v>
      </c>
      <c r="G1917" s="99" t="s">
        <v>281</v>
      </c>
      <c r="H1917" s="36">
        <f t="shared" si="138"/>
        <v>-10500</v>
      </c>
      <c r="I1917" s="154">
        <f t="shared" si="139"/>
        <v>3.048780487804878</v>
      </c>
      <c r="K1917" s="111" t="s">
        <v>403</v>
      </c>
      <c r="M1917" s="2">
        <v>492</v>
      </c>
    </row>
    <row r="1918" spans="1:13" s="111" customFormat="1" ht="12.75">
      <c r="A1918" s="37"/>
      <c r="B1918" s="267">
        <v>1500</v>
      </c>
      <c r="C1918" s="170" t="s">
        <v>40</v>
      </c>
      <c r="D1918" s="170" t="s">
        <v>14</v>
      </c>
      <c r="E1918" s="170" t="s">
        <v>41</v>
      </c>
      <c r="F1918" s="35" t="s">
        <v>611</v>
      </c>
      <c r="G1918" s="35" t="s">
        <v>283</v>
      </c>
      <c r="H1918" s="36">
        <f t="shared" si="138"/>
        <v>-12000</v>
      </c>
      <c r="I1918" s="154">
        <f t="shared" si="139"/>
        <v>3.048780487804878</v>
      </c>
      <c r="K1918" s="111" t="s">
        <v>403</v>
      </c>
      <c r="M1918" s="2">
        <v>492</v>
      </c>
    </row>
    <row r="1919" spans="1:13" s="111" customFormat="1" ht="12.75">
      <c r="A1919" s="1"/>
      <c r="B1919" s="267">
        <v>1500</v>
      </c>
      <c r="C1919" s="41" t="s">
        <v>40</v>
      </c>
      <c r="D1919" s="19" t="s">
        <v>14</v>
      </c>
      <c r="E1919" s="41" t="s">
        <v>41</v>
      </c>
      <c r="F1919" s="99" t="s">
        <v>612</v>
      </c>
      <c r="G1919" s="99" t="s">
        <v>344</v>
      </c>
      <c r="H1919" s="36">
        <f t="shared" si="138"/>
        <v>-13500</v>
      </c>
      <c r="I1919" s="154">
        <f t="shared" si="139"/>
        <v>3.048780487804878</v>
      </c>
      <c r="J1919" s="40"/>
      <c r="K1919" s="85" t="s">
        <v>404</v>
      </c>
      <c r="L1919" s="40"/>
      <c r="M1919" s="2">
        <v>492</v>
      </c>
    </row>
    <row r="1920" spans="1:13" s="111" customFormat="1" ht="12.75">
      <c r="A1920" s="1"/>
      <c r="B1920" s="267">
        <v>1500</v>
      </c>
      <c r="C1920" s="1" t="s">
        <v>40</v>
      </c>
      <c r="D1920" s="19" t="s">
        <v>14</v>
      </c>
      <c r="E1920" s="81" t="s">
        <v>41</v>
      </c>
      <c r="F1920" s="99" t="s">
        <v>612</v>
      </c>
      <c r="G1920" s="99" t="s">
        <v>115</v>
      </c>
      <c r="H1920" s="36">
        <f t="shared" si="138"/>
        <v>-15000</v>
      </c>
      <c r="I1920" s="154">
        <f t="shared" si="139"/>
        <v>3.048780487804878</v>
      </c>
      <c r="J1920"/>
      <c r="K1920" s="85" t="s">
        <v>404</v>
      </c>
      <c r="L1920"/>
      <c r="M1920" s="2">
        <v>492</v>
      </c>
    </row>
    <row r="1921" spans="1:13" s="111" customFormat="1" ht="12.75">
      <c r="A1921" s="1"/>
      <c r="B1921" s="267">
        <v>1500</v>
      </c>
      <c r="C1921" s="1" t="s">
        <v>40</v>
      </c>
      <c r="D1921" s="19" t="s">
        <v>14</v>
      </c>
      <c r="E1921" s="81" t="s">
        <v>41</v>
      </c>
      <c r="F1921" s="99" t="s">
        <v>612</v>
      </c>
      <c r="G1921" s="99" t="s">
        <v>116</v>
      </c>
      <c r="H1921" s="36">
        <f t="shared" si="138"/>
        <v>-16500</v>
      </c>
      <c r="I1921" s="154">
        <f t="shared" si="139"/>
        <v>3.048780487804878</v>
      </c>
      <c r="J1921"/>
      <c r="K1921" s="85" t="s">
        <v>404</v>
      </c>
      <c r="L1921"/>
      <c r="M1921" s="2">
        <v>492</v>
      </c>
    </row>
    <row r="1922" spans="1:13" s="21" customFormat="1" ht="12.75">
      <c r="A1922" s="1"/>
      <c r="B1922" s="267">
        <v>1500</v>
      </c>
      <c r="C1922" s="1" t="s">
        <v>40</v>
      </c>
      <c r="D1922" s="19" t="s">
        <v>14</v>
      </c>
      <c r="E1922" s="81" t="s">
        <v>41</v>
      </c>
      <c r="F1922" s="99" t="s">
        <v>612</v>
      </c>
      <c r="G1922" s="99" t="s">
        <v>117</v>
      </c>
      <c r="H1922" s="36">
        <f t="shared" si="138"/>
        <v>-18000</v>
      </c>
      <c r="I1922" s="154">
        <f t="shared" si="139"/>
        <v>3.048780487804878</v>
      </c>
      <c r="J1922"/>
      <c r="K1922" s="85" t="s">
        <v>404</v>
      </c>
      <c r="L1922"/>
      <c r="M1922" s="2">
        <v>492</v>
      </c>
    </row>
    <row r="1923" spans="1:13" s="111" customFormat="1" ht="12.75">
      <c r="A1923" s="1"/>
      <c r="B1923" s="267">
        <v>1500</v>
      </c>
      <c r="C1923" s="1" t="s">
        <v>40</v>
      </c>
      <c r="D1923" s="19" t="s">
        <v>14</v>
      </c>
      <c r="E1923" s="81" t="s">
        <v>41</v>
      </c>
      <c r="F1923" s="99" t="s">
        <v>612</v>
      </c>
      <c r="G1923" s="99" t="s">
        <v>118</v>
      </c>
      <c r="H1923" s="36">
        <f t="shared" si="138"/>
        <v>-19500</v>
      </c>
      <c r="I1923" s="154">
        <f t="shared" si="139"/>
        <v>3.048780487804878</v>
      </c>
      <c r="J1923"/>
      <c r="K1923" s="85" t="s">
        <v>404</v>
      </c>
      <c r="L1923"/>
      <c r="M1923" s="2">
        <v>492</v>
      </c>
    </row>
    <row r="1924" spans="2:14" ht="12.75">
      <c r="B1924" s="267">
        <v>1500</v>
      </c>
      <c r="C1924" s="41" t="s">
        <v>40</v>
      </c>
      <c r="D1924" s="19" t="s">
        <v>14</v>
      </c>
      <c r="E1924" s="41" t="s">
        <v>41</v>
      </c>
      <c r="F1924" s="99" t="s">
        <v>613</v>
      </c>
      <c r="G1924" s="99" t="s">
        <v>279</v>
      </c>
      <c r="H1924" s="36">
        <f t="shared" si="138"/>
        <v>-21000</v>
      </c>
      <c r="I1924" s="154">
        <f t="shared" si="139"/>
        <v>3.048780487804878</v>
      </c>
      <c r="J1924" s="40"/>
      <c r="K1924" s="85" t="s">
        <v>404</v>
      </c>
      <c r="L1924" s="40"/>
      <c r="M1924" s="2">
        <v>492</v>
      </c>
      <c r="N1924" s="42"/>
    </row>
    <row r="1925" spans="2:13" ht="12.75">
      <c r="B1925" s="267">
        <v>1500</v>
      </c>
      <c r="C1925" s="1" t="s">
        <v>40</v>
      </c>
      <c r="D1925" s="19" t="s">
        <v>14</v>
      </c>
      <c r="E1925" s="81" t="s">
        <v>41</v>
      </c>
      <c r="F1925" s="99" t="s">
        <v>613</v>
      </c>
      <c r="G1925" s="99" t="s">
        <v>281</v>
      </c>
      <c r="H1925" s="36">
        <f t="shared" si="138"/>
        <v>-22500</v>
      </c>
      <c r="I1925" s="154">
        <f t="shared" si="139"/>
        <v>3.048780487804878</v>
      </c>
      <c r="K1925" s="85" t="s">
        <v>404</v>
      </c>
      <c r="M1925" s="2">
        <v>492</v>
      </c>
    </row>
    <row r="1926" spans="1:13" s="111" customFormat="1" ht="12.75">
      <c r="A1926" s="37"/>
      <c r="B1926" s="267">
        <v>3000</v>
      </c>
      <c r="C1926" s="37" t="s">
        <v>40</v>
      </c>
      <c r="D1926" s="37" t="s">
        <v>14</v>
      </c>
      <c r="E1926" s="37" t="s">
        <v>41</v>
      </c>
      <c r="F1926" s="35" t="s">
        <v>614</v>
      </c>
      <c r="G1926" s="35" t="s">
        <v>74</v>
      </c>
      <c r="H1926" s="36">
        <f t="shared" si="138"/>
        <v>-25500</v>
      </c>
      <c r="I1926" s="154">
        <f t="shared" si="139"/>
        <v>6.097560975609756</v>
      </c>
      <c r="K1926" s="111" t="s">
        <v>507</v>
      </c>
      <c r="M1926" s="2">
        <v>492</v>
      </c>
    </row>
    <row r="1927" spans="1:13" s="111" customFormat="1" ht="12.75">
      <c r="A1927" s="37"/>
      <c r="B1927" s="267">
        <v>3000</v>
      </c>
      <c r="C1927" s="37" t="s">
        <v>40</v>
      </c>
      <c r="D1927" s="37" t="s">
        <v>14</v>
      </c>
      <c r="E1927" s="37" t="s">
        <v>41</v>
      </c>
      <c r="F1927" s="35" t="s">
        <v>615</v>
      </c>
      <c r="G1927" s="35" t="s">
        <v>76</v>
      </c>
      <c r="H1927" s="36">
        <f t="shared" si="138"/>
        <v>-28500</v>
      </c>
      <c r="I1927" s="154">
        <f t="shared" si="139"/>
        <v>6.097560975609756</v>
      </c>
      <c r="K1927" s="111" t="s">
        <v>507</v>
      </c>
      <c r="M1927" s="2">
        <v>492</v>
      </c>
    </row>
    <row r="1928" spans="1:13" s="160" customFormat="1" ht="12.75">
      <c r="A1928" s="105"/>
      <c r="B1928" s="480">
        <f>SUM(B1911:B1927)</f>
        <v>28500</v>
      </c>
      <c r="C1928" s="105"/>
      <c r="D1928" s="105"/>
      <c r="E1928" s="105" t="s">
        <v>41</v>
      </c>
      <c r="F1928" s="158"/>
      <c r="G1928" s="158"/>
      <c r="H1928" s="101">
        <v>0</v>
      </c>
      <c r="I1928" s="159">
        <f>+B1928/M1928</f>
        <v>57.926829268292686</v>
      </c>
      <c r="M1928" s="2">
        <v>492</v>
      </c>
    </row>
    <row r="1929" spans="1:13" s="111" customFormat="1" ht="12.75">
      <c r="A1929" s="37"/>
      <c r="B1929" s="267"/>
      <c r="C1929" s="37"/>
      <c r="D1929" s="37"/>
      <c r="E1929" s="37"/>
      <c r="F1929" s="35"/>
      <c r="G1929" s="35"/>
      <c r="H1929" s="36">
        <f>H1928-B1929</f>
        <v>0</v>
      </c>
      <c r="I1929" s="154">
        <f>+B1929/M1929</f>
        <v>0</v>
      </c>
      <c r="M1929" s="2">
        <v>492</v>
      </c>
    </row>
    <row r="1930" spans="1:13" s="21" customFormat="1" ht="12.75">
      <c r="A1930" s="37"/>
      <c r="B1930" s="267"/>
      <c r="C1930" s="37"/>
      <c r="D1930" s="37"/>
      <c r="E1930" s="37"/>
      <c r="F1930" s="35"/>
      <c r="G1930" s="35"/>
      <c r="H1930" s="36">
        <f aca="true" t="shared" si="140" ref="H1930:H1940">H1929-B1930</f>
        <v>0</v>
      </c>
      <c r="I1930" s="154">
        <f aca="true" t="shared" si="141" ref="I1930:I1941">+B1930/M1930</f>
        <v>0</v>
      </c>
      <c r="J1930" s="111"/>
      <c r="K1930" s="111"/>
      <c r="L1930" s="111"/>
      <c r="M1930" s="2">
        <v>492</v>
      </c>
    </row>
    <row r="1931" spans="1:13" s="111" customFormat="1" ht="12.75">
      <c r="A1931" s="37"/>
      <c r="B1931" s="267">
        <v>10000</v>
      </c>
      <c r="C1931" s="37" t="s">
        <v>44</v>
      </c>
      <c r="D1931" s="37" t="s">
        <v>14</v>
      </c>
      <c r="E1931" s="37" t="s">
        <v>190</v>
      </c>
      <c r="F1931" s="35" t="s">
        <v>606</v>
      </c>
      <c r="G1931" s="35" t="s">
        <v>55</v>
      </c>
      <c r="H1931" s="36">
        <f t="shared" si="140"/>
        <v>-10000</v>
      </c>
      <c r="I1931" s="154">
        <f t="shared" si="141"/>
        <v>20.32520325203252</v>
      </c>
      <c r="K1931" s="111" t="s">
        <v>607</v>
      </c>
      <c r="M1931" s="2">
        <v>492</v>
      </c>
    </row>
    <row r="1932" spans="1:13" s="111" customFormat="1" ht="12.75">
      <c r="A1932" s="37"/>
      <c r="B1932" s="267">
        <v>10000</v>
      </c>
      <c r="C1932" s="37" t="s">
        <v>44</v>
      </c>
      <c r="D1932" s="37" t="s">
        <v>14</v>
      </c>
      <c r="E1932" s="37" t="s">
        <v>190</v>
      </c>
      <c r="F1932" s="35" t="s">
        <v>608</v>
      </c>
      <c r="G1932" s="35" t="s">
        <v>156</v>
      </c>
      <c r="H1932" s="36">
        <f t="shared" si="140"/>
        <v>-20000</v>
      </c>
      <c r="I1932" s="154">
        <f t="shared" si="141"/>
        <v>20.32520325203252</v>
      </c>
      <c r="K1932" s="111" t="s">
        <v>609</v>
      </c>
      <c r="M1932" s="2">
        <v>492</v>
      </c>
    </row>
    <row r="1933" spans="1:13" s="111" customFormat="1" ht="12.75">
      <c r="A1933" s="37"/>
      <c r="B1933" s="267">
        <v>10000</v>
      </c>
      <c r="C1933" s="37" t="s">
        <v>44</v>
      </c>
      <c r="D1933" s="37" t="s">
        <v>14</v>
      </c>
      <c r="E1933" s="37" t="s">
        <v>190</v>
      </c>
      <c r="F1933" s="35" t="s">
        <v>608</v>
      </c>
      <c r="G1933" s="35" t="s">
        <v>158</v>
      </c>
      <c r="H1933" s="36">
        <f t="shared" si="140"/>
        <v>-30000</v>
      </c>
      <c r="I1933" s="154">
        <f t="shared" si="141"/>
        <v>20.32520325203252</v>
      </c>
      <c r="K1933" s="111" t="s">
        <v>609</v>
      </c>
      <c r="M1933" s="2">
        <v>492</v>
      </c>
    </row>
    <row r="1934" spans="1:13" s="111" customFormat="1" ht="12.75">
      <c r="A1934" s="37"/>
      <c r="B1934" s="267">
        <v>10000</v>
      </c>
      <c r="C1934" s="37" t="s">
        <v>44</v>
      </c>
      <c r="D1934" s="37" t="s">
        <v>14</v>
      </c>
      <c r="E1934" s="37" t="s">
        <v>190</v>
      </c>
      <c r="F1934" s="35" t="s">
        <v>610</v>
      </c>
      <c r="G1934" s="35" t="s">
        <v>276</v>
      </c>
      <c r="H1934" s="36">
        <f t="shared" si="140"/>
        <v>-40000</v>
      </c>
      <c r="I1934" s="154">
        <f t="shared" si="141"/>
        <v>20.32520325203252</v>
      </c>
      <c r="K1934" s="111" t="s">
        <v>609</v>
      </c>
      <c r="M1934" s="2">
        <v>492</v>
      </c>
    </row>
    <row r="1935" spans="1:13" s="111" customFormat="1" ht="12.75">
      <c r="A1935" s="37"/>
      <c r="B1935" s="267">
        <v>10000</v>
      </c>
      <c r="C1935" s="37" t="s">
        <v>44</v>
      </c>
      <c r="D1935" s="37" t="s">
        <v>14</v>
      </c>
      <c r="E1935" s="37" t="s">
        <v>190</v>
      </c>
      <c r="F1935" s="35" t="s">
        <v>611</v>
      </c>
      <c r="G1935" s="99" t="s">
        <v>281</v>
      </c>
      <c r="H1935" s="36">
        <f t="shared" si="140"/>
        <v>-50000</v>
      </c>
      <c r="I1935" s="154">
        <f t="shared" si="141"/>
        <v>20.32520325203252</v>
      </c>
      <c r="K1935" s="111" t="s">
        <v>403</v>
      </c>
      <c r="M1935" s="2">
        <v>492</v>
      </c>
    </row>
    <row r="1936" spans="1:13" s="111" customFormat="1" ht="12.75">
      <c r="A1936" s="1"/>
      <c r="B1936" s="267">
        <v>10000</v>
      </c>
      <c r="C1936" s="1" t="s">
        <v>44</v>
      </c>
      <c r="D1936" s="19" t="s">
        <v>14</v>
      </c>
      <c r="E1936" s="1" t="s">
        <v>190</v>
      </c>
      <c r="F1936" s="99" t="s">
        <v>612</v>
      </c>
      <c r="G1936" s="99" t="s">
        <v>344</v>
      </c>
      <c r="H1936" s="36">
        <f t="shared" si="140"/>
        <v>-60000</v>
      </c>
      <c r="I1936" s="154">
        <f t="shared" si="141"/>
        <v>20.32520325203252</v>
      </c>
      <c r="J1936"/>
      <c r="K1936" s="85" t="s">
        <v>404</v>
      </c>
      <c r="L1936"/>
      <c r="M1936" s="2">
        <v>492</v>
      </c>
    </row>
    <row r="1937" spans="1:13" s="21" customFormat="1" ht="12.75">
      <c r="A1937" s="1"/>
      <c r="B1937" s="267">
        <v>10000</v>
      </c>
      <c r="C1937" s="81" t="s">
        <v>44</v>
      </c>
      <c r="D1937" s="37" t="s">
        <v>14</v>
      </c>
      <c r="E1937" s="81" t="s">
        <v>190</v>
      </c>
      <c r="F1937" s="99" t="s">
        <v>612</v>
      </c>
      <c r="G1937" s="99" t="s">
        <v>115</v>
      </c>
      <c r="H1937" s="36">
        <f t="shared" si="140"/>
        <v>-70000</v>
      </c>
      <c r="I1937" s="154">
        <f t="shared" si="141"/>
        <v>20.32520325203252</v>
      </c>
      <c r="J1937"/>
      <c r="K1937" s="85" t="s">
        <v>404</v>
      </c>
      <c r="L1937"/>
      <c r="M1937" s="2">
        <v>492</v>
      </c>
    </row>
    <row r="1938" spans="1:13" s="21" customFormat="1" ht="12.75">
      <c r="A1938" s="1"/>
      <c r="B1938" s="267">
        <v>10000</v>
      </c>
      <c r="C1938" s="81" t="s">
        <v>44</v>
      </c>
      <c r="D1938" s="37" t="s">
        <v>14</v>
      </c>
      <c r="E1938" s="81" t="s">
        <v>190</v>
      </c>
      <c r="F1938" s="99" t="s">
        <v>612</v>
      </c>
      <c r="G1938" s="99" t="s">
        <v>116</v>
      </c>
      <c r="H1938" s="36">
        <f t="shared" si="140"/>
        <v>-80000</v>
      </c>
      <c r="I1938" s="154">
        <f t="shared" si="141"/>
        <v>20.32520325203252</v>
      </c>
      <c r="J1938"/>
      <c r="K1938" s="85" t="s">
        <v>404</v>
      </c>
      <c r="L1938"/>
      <c r="M1938" s="2">
        <v>492</v>
      </c>
    </row>
    <row r="1939" spans="1:13" s="21" customFormat="1" ht="12.75">
      <c r="A1939" s="1"/>
      <c r="B1939" s="267">
        <v>10000</v>
      </c>
      <c r="C1939" s="81" t="s">
        <v>44</v>
      </c>
      <c r="D1939" s="37" t="s">
        <v>14</v>
      </c>
      <c r="E1939" s="81" t="s">
        <v>190</v>
      </c>
      <c r="F1939" s="99" t="s">
        <v>612</v>
      </c>
      <c r="G1939" s="99" t="s">
        <v>117</v>
      </c>
      <c r="H1939" s="36">
        <f t="shared" si="140"/>
        <v>-90000</v>
      </c>
      <c r="I1939" s="154">
        <f t="shared" si="141"/>
        <v>20.32520325203252</v>
      </c>
      <c r="J1939"/>
      <c r="K1939" s="85" t="s">
        <v>404</v>
      </c>
      <c r="L1939"/>
      <c r="M1939" s="2">
        <v>492</v>
      </c>
    </row>
    <row r="1940" spans="2:13" ht="12.75">
      <c r="B1940" s="267">
        <v>10000</v>
      </c>
      <c r="C1940" s="1" t="s">
        <v>44</v>
      </c>
      <c r="D1940" s="19" t="s">
        <v>14</v>
      </c>
      <c r="E1940" s="1" t="s">
        <v>190</v>
      </c>
      <c r="F1940" s="99" t="s">
        <v>613</v>
      </c>
      <c r="G1940" s="99" t="s">
        <v>279</v>
      </c>
      <c r="H1940" s="44">
        <f t="shared" si="140"/>
        <v>-100000</v>
      </c>
      <c r="I1940" s="110">
        <f t="shared" si="141"/>
        <v>20.32520325203252</v>
      </c>
      <c r="K1940" s="85" t="s">
        <v>404</v>
      </c>
      <c r="M1940" s="2">
        <v>492</v>
      </c>
    </row>
    <row r="1941" spans="1:13" s="104" customFormat="1" ht="12.75">
      <c r="A1941" s="105"/>
      <c r="B1941" s="480">
        <f>SUM(B1931:B1940)</f>
        <v>100000</v>
      </c>
      <c r="C1941" s="156" t="s">
        <v>44</v>
      </c>
      <c r="D1941" s="156"/>
      <c r="E1941" s="156"/>
      <c r="F1941" s="158"/>
      <c r="G1941" s="158"/>
      <c r="H1941" s="101">
        <v>0</v>
      </c>
      <c r="I1941" s="159">
        <f t="shared" si="141"/>
        <v>203.2520325203252</v>
      </c>
      <c r="J1941" s="160"/>
      <c r="K1941" s="160"/>
      <c r="L1941" s="160"/>
      <c r="M1941" s="2">
        <v>492</v>
      </c>
    </row>
    <row r="1942" spans="1:13" s="111" customFormat="1" ht="12.75">
      <c r="A1942" s="37"/>
      <c r="B1942" s="267"/>
      <c r="C1942" s="37"/>
      <c r="D1942" s="37"/>
      <c r="E1942" s="37"/>
      <c r="F1942" s="35"/>
      <c r="G1942" s="35"/>
      <c r="H1942" s="36">
        <f>H1941-B1942</f>
        <v>0</v>
      </c>
      <c r="I1942" s="154">
        <f>+B1942/M1942</f>
        <v>0</v>
      </c>
      <c r="M1942" s="2">
        <v>492</v>
      </c>
    </row>
    <row r="1943" spans="1:13" s="111" customFormat="1" ht="12.75">
      <c r="A1943" s="37"/>
      <c r="B1943" s="267"/>
      <c r="C1943" s="37"/>
      <c r="D1943" s="37"/>
      <c r="E1943" s="37"/>
      <c r="F1943" s="35"/>
      <c r="G1943" s="35"/>
      <c r="H1943" s="36">
        <f aca="true" t="shared" si="142" ref="H1943:H1960">H1942-B1943</f>
        <v>0</v>
      </c>
      <c r="I1943" s="154">
        <f aca="true" t="shared" si="143" ref="I1943:I1975">+B1943/M1943</f>
        <v>0</v>
      </c>
      <c r="M1943" s="2">
        <v>492</v>
      </c>
    </row>
    <row r="1944" spans="1:14" s="21" customFormat="1" ht="12.75">
      <c r="A1944" s="37"/>
      <c r="B1944" s="267">
        <v>2000</v>
      </c>
      <c r="C1944" s="37" t="s">
        <v>46</v>
      </c>
      <c r="D1944" s="37" t="s">
        <v>14</v>
      </c>
      <c r="E1944" s="37" t="s">
        <v>190</v>
      </c>
      <c r="F1944" s="35" t="s">
        <v>606</v>
      </c>
      <c r="G1944" s="35" t="s">
        <v>55</v>
      </c>
      <c r="H1944" s="36">
        <f t="shared" si="142"/>
        <v>-2000</v>
      </c>
      <c r="I1944" s="154">
        <f t="shared" si="143"/>
        <v>4.065040650406504</v>
      </c>
      <c r="J1944" s="111"/>
      <c r="K1944" s="111" t="s">
        <v>607</v>
      </c>
      <c r="L1944" s="111"/>
      <c r="M1944" s="2">
        <v>492</v>
      </c>
      <c r="N1944" s="167"/>
    </row>
    <row r="1945" spans="1:13" s="21" customFormat="1" ht="12.75">
      <c r="A1945" s="37"/>
      <c r="B1945" s="267">
        <v>2000</v>
      </c>
      <c r="C1945" s="37" t="s">
        <v>46</v>
      </c>
      <c r="D1945" s="37" t="s">
        <v>14</v>
      </c>
      <c r="E1945" s="37" t="s">
        <v>190</v>
      </c>
      <c r="F1945" s="35" t="s">
        <v>606</v>
      </c>
      <c r="G1945" s="35" t="s">
        <v>74</v>
      </c>
      <c r="H1945" s="36">
        <f t="shared" si="142"/>
        <v>-4000</v>
      </c>
      <c r="I1945" s="154">
        <f t="shared" si="143"/>
        <v>4.065040650406504</v>
      </c>
      <c r="J1945" s="111"/>
      <c r="K1945" s="111" t="s">
        <v>607</v>
      </c>
      <c r="L1945" s="111"/>
      <c r="M1945" s="2">
        <v>492</v>
      </c>
    </row>
    <row r="1946" spans="1:13" s="111" customFormat="1" ht="12.75">
      <c r="A1946" s="37"/>
      <c r="B1946" s="267">
        <v>2000</v>
      </c>
      <c r="C1946" s="37" t="s">
        <v>46</v>
      </c>
      <c r="D1946" s="37" t="s">
        <v>14</v>
      </c>
      <c r="E1946" s="37" t="s">
        <v>190</v>
      </c>
      <c r="F1946" s="35" t="s">
        <v>608</v>
      </c>
      <c r="G1946" s="35" t="s">
        <v>156</v>
      </c>
      <c r="H1946" s="36">
        <f t="shared" si="142"/>
        <v>-6000</v>
      </c>
      <c r="I1946" s="154">
        <f t="shared" si="143"/>
        <v>4.065040650406504</v>
      </c>
      <c r="K1946" s="111" t="s">
        <v>609</v>
      </c>
      <c r="M1946" s="2">
        <v>492</v>
      </c>
    </row>
    <row r="1947" spans="1:13" s="21" customFormat="1" ht="12.75">
      <c r="A1947" s="37"/>
      <c r="B1947" s="267">
        <v>2000</v>
      </c>
      <c r="C1947" s="37" t="s">
        <v>46</v>
      </c>
      <c r="D1947" s="37" t="s">
        <v>14</v>
      </c>
      <c r="E1947" s="37" t="s">
        <v>190</v>
      </c>
      <c r="F1947" s="35" t="s">
        <v>608</v>
      </c>
      <c r="G1947" s="35" t="s">
        <v>158</v>
      </c>
      <c r="H1947" s="36">
        <f t="shared" si="142"/>
        <v>-8000</v>
      </c>
      <c r="I1947" s="154">
        <f t="shared" si="143"/>
        <v>4.065040650406504</v>
      </c>
      <c r="J1947" s="111"/>
      <c r="K1947" s="111" t="s">
        <v>609</v>
      </c>
      <c r="L1947" s="111"/>
      <c r="M1947" s="2">
        <v>492</v>
      </c>
    </row>
    <row r="1948" spans="1:13" s="21" customFormat="1" ht="12.75">
      <c r="A1948" s="37"/>
      <c r="B1948" s="267">
        <v>2000</v>
      </c>
      <c r="C1948" s="37" t="s">
        <v>46</v>
      </c>
      <c r="D1948" s="37" t="s">
        <v>14</v>
      </c>
      <c r="E1948" s="37" t="s">
        <v>190</v>
      </c>
      <c r="F1948" s="35" t="s">
        <v>610</v>
      </c>
      <c r="G1948" s="35" t="s">
        <v>276</v>
      </c>
      <c r="H1948" s="36">
        <f t="shared" si="142"/>
        <v>-10000</v>
      </c>
      <c r="I1948" s="154">
        <f t="shared" si="143"/>
        <v>4.065040650406504</v>
      </c>
      <c r="J1948" s="111"/>
      <c r="K1948" s="111" t="s">
        <v>609</v>
      </c>
      <c r="L1948" s="111"/>
      <c r="M1948" s="2">
        <v>492</v>
      </c>
    </row>
    <row r="1949" spans="1:13" s="21" customFormat="1" ht="12.75">
      <c r="A1949" s="37"/>
      <c r="B1949" s="267">
        <v>2000</v>
      </c>
      <c r="C1949" s="37" t="s">
        <v>46</v>
      </c>
      <c r="D1949" s="37" t="s">
        <v>14</v>
      </c>
      <c r="E1949" s="37" t="s">
        <v>190</v>
      </c>
      <c r="F1949" s="35" t="s">
        <v>610</v>
      </c>
      <c r="G1949" s="35" t="s">
        <v>279</v>
      </c>
      <c r="H1949" s="36">
        <f t="shared" si="142"/>
        <v>-12000</v>
      </c>
      <c r="I1949" s="154">
        <f t="shared" si="143"/>
        <v>4.065040650406504</v>
      </c>
      <c r="J1949" s="111"/>
      <c r="K1949" s="111" t="s">
        <v>609</v>
      </c>
      <c r="L1949" s="111"/>
      <c r="M1949" s="2">
        <v>492</v>
      </c>
    </row>
    <row r="1950" spans="1:13" s="21" customFormat="1" ht="12.75">
      <c r="A1950" s="37"/>
      <c r="B1950" s="267">
        <v>2000</v>
      </c>
      <c r="C1950" s="37" t="s">
        <v>46</v>
      </c>
      <c r="D1950" s="37" t="s">
        <v>14</v>
      </c>
      <c r="E1950" s="37" t="s">
        <v>190</v>
      </c>
      <c r="F1950" s="35" t="s">
        <v>611</v>
      </c>
      <c r="G1950" s="99" t="s">
        <v>281</v>
      </c>
      <c r="H1950" s="36">
        <f t="shared" si="142"/>
        <v>-14000</v>
      </c>
      <c r="I1950" s="154">
        <f t="shared" si="143"/>
        <v>4.065040650406504</v>
      </c>
      <c r="J1950" s="111"/>
      <c r="K1950" s="111" t="s">
        <v>403</v>
      </c>
      <c r="L1950" s="111"/>
      <c r="M1950" s="2">
        <v>492</v>
      </c>
    </row>
    <row r="1951" spans="1:13" s="111" customFormat="1" ht="12.75">
      <c r="A1951" s="37"/>
      <c r="B1951" s="267">
        <v>2000</v>
      </c>
      <c r="C1951" s="37" t="s">
        <v>46</v>
      </c>
      <c r="D1951" s="37" t="s">
        <v>14</v>
      </c>
      <c r="E1951" s="37" t="s">
        <v>190</v>
      </c>
      <c r="F1951" s="35" t="s">
        <v>611</v>
      </c>
      <c r="G1951" s="35" t="s">
        <v>283</v>
      </c>
      <c r="H1951" s="36">
        <f t="shared" si="142"/>
        <v>-16000</v>
      </c>
      <c r="I1951" s="154">
        <f t="shared" si="143"/>
        <v>4.065040650406504</v>
      </c>
      <c r="K1951" s="111" t="s">
        <v>403</v>
      </c>
      <c r="M1951" s="2">
        <v>492</v>
      </c>
    </row>
    <row r="1952" spans="1:14" s="21" customFormat="1" ht="12.75">
      <c r="A1952" s="1"/>
      <c r="B1952" s="267">
        <v>2000</v>
      </c>
      <c r="C1952" s="1" t="s">
        <v>46</v>
      </c>
      <c r="D1952" s="19" t="s">
        <v>14</v>
      </c>
      <c r="E1952" s="81" t="s">
        <v>190</v>
      </c>
      <c r="F1952" s="99" t="s">
        <v>612</v>
      </c>
      <c r="G1952" s="99" t="s">
        <v>344</v>
      </c>
      <c r="H1952" s="36">
        <f t="shared" si="142"/>
        <v>-18000</v>
      </c>
      <c r="I1952" s="154">
        <f t="shared" si="143"/>
        <v>4.065040650406504</v>
      </c>
      <c r="J1952"/>
      <c r="K1952" s="85" t="s">
        <v>404</v>
      </c>
      <c r="L1952"/>
      <c r="M1952" s="2">
        <v>492</v>
      </c>
      <c r="N1952" s="167"/>
    </row>
    <row r="1953" spans="1:13" s="21" customFormat="1" ht="12.75">
      <c r="A1953" s="1"/>
      <c r="B1953" s="267">
        <v>2000</v>
      </c>
      <c r="C1953" s="1" t="s">
        <v>46</v>
      </c>
      <c r="D1953" s="19" t="s">
        <v>14</v>
      </c>
      <c r="E1953" s="1" t="s">
        <v>190</v>
      </c>
      <c r="F1953" s="99" t="s">
        <v>612</v>
      </c>
      <c r="G1953" s="99" t="s">
        <v>115</v>
      </c>
      <c r="H1953" s="36">
        <f t="shared" si="142"/>
        <v>-20000</v>
      </c>
      <c r="I1953" s="154">
        <f t="shared" si="143"/>
        <v>4.065040650406504</v>
      </c>
      <c r="J1953"/>
      <c r="K1953" s="85" t="s">
        <v>404</v>
      </c>
      <c r="L1953"/>
      <c r="M1953" s="2">
        <v>492</v>
      </c>
    </row>
    <row r="1954" spans="1:13" s="21" customFormat="1" ht="12.75">
      <c r="A1954" s="1"/>
      <c r="B1954" s="267">
        <v>2000</v>
      </c>
      <c r="C1954" s="1" t="s">
        <v>46</v>
      </c>
      <c r="D1954" s="19" t="s">
        <v>14</v>
      </c>
      <c r="E1954" s="1" t="s">
        <v>190</v>
      </c>
      <c r="F1954" s="99" t="s">
        <v>612</v>
      </c>
      <c r="G1954" s="99" t="s">
        <v>116</v>
      </c>
      <c r="H1954" s="36">
        <f t="shared" si="142"/>
        <v>-22000</v>
      </c>
      <c r="I1954" s="154">
        <f t="shared" si="143"/>
        <v>4.065040650406504</v>
      </c>
      <c r="J1954"/>
      <c r="K1954" s="85" t="s">
        <v>404</v>
      </c>
      <c r="L1954"/>
      <c r="M1954" s="2">
        <v>492</v>
      </c>
    </row>
    <row r="1955" spans="1:13" s="21" customFormat="1" ht="12.75">
      <c r="A1955" s="1"/>
      <c r="B1955" s="267">
        <v>2000</v>
      </c>
      <c r="C1955" s="1" t="s">
        <v>46</v>
      </c>
      <c r="D1955" s="19" t="s">
        <v>14</v>
      </c>
      <c r="E1955" s="1" t="s">
        <v>190</v>
      </c>
      <c r="F1955" s="99" t="s">
        <v>612</v>
      </c>
      <c r="G1955" s="99" t="s">
        <v>117</v>
      </c>
      <c r="H1955" s="36">
        <f t="shared" si="142"/>
        <v>-24000</v>
      </c>
      <c r="I1955" s="154">
        <f t="shared" si="143"/>
        <v>4.065040650406504</v>
      </c>
      <c r="J1955"/>
      <c r="K1955" s="85" t="s">
        <v>404</v>
      </c>
      <c r="L1955"/>
      <c r="M1955" s="2">
        <v>492</v>
      </c>
    </row>
    <row r="1956" spans="1:13" s="21" customFormat="1" ht="12.75">
      <c r="A1956" s="1"/>
      <c r="B1956" s="267">
        <v>2000</v>
      </c>
      <c r="C1956" s="1" t="s">
        <v>46</v>
      </c>
      <c r="D1956" s="19" t="s">
        <v>14</v>
      </c>
      <c r="E1956" s="1" t="s">
        <v>190</v>
      </c>
      <c r="F1956" s="99" t="s">
        <v>612</v>
      </c>
      <c r="G1956" s="99" t="s">
        <v>118</v>
      </c>
      <c r="H1956" s="36">
        <f t="shared" si="142"/>
        <v>-26000</v>
      </c>
      <c r="I1956" s="154">
        <f t="shared" si="143"/>
        <v>4.065040650406504</v>
      </c>
      <c r="J1956"/>
      <c r="K1956" s="85" t="s">
        <v>404</v>
      </c>
      <c r="L1956"/>
      <c r="M1956" s="2">
        <v>492</v>
      </c>
    </row>
    <row r="1957" spans="2:13" ht="12.75">
      <c r="B1957" s="267">
        <v>2000</v>
      </c>
      <c r="C1957" s="1" t="s">
        <v>46</v>
      </c>
      <c r="D1957" s="19" t="s">
        <v>14</v>
      </c>
      <c r="E1957" s="81" t="s">
        <v>190</v>
      </c>
      <c r="F1957" s="99" t="s">
        <v>613</v>
      </c>
      <c r="G1957" s="99" t="s">
        <v>279</v>
      </c>
      <c r="H1957" s="36">
        <f t="shared" si="142"/>
        <v>-28000</v>
      </c>
      <c r="I1957" s="154">
        <f t="shared" si="143"/>
        <v>4.065040650406504</v>
      </c>
      <c r="K1957" s="85" t="s">
        <v>404</v>
      </c>
      <c r="M1957" s="2">
        <v>492</v>
      </c>
    </row>
    <row r="1958" spans="2:13" ht="12.75">
      <c r="B1958" s="267">
        <v>2000</v>
      </c>
      <c r="C1958" s="1" t="s">
        <v>46</v>
      </c>
      <c r="D1958" s="19" t="s">
        <v>14</v>
      </c>
      <c r="E1958" s="1" t="s">
        <v>190</v>
      </c>
      <c r="F1958" s="99" t="s">
        <v>613</v>
      </c>
      <c r="G1958" s="99" t="s">
        <v>281</v>
      </c>
      <c r="H1958" s="36">
        <f t="shared" si="142"/>
        <v>-30000</v>
      </c>
      <c r="I1958" s="154">
        <f t="shared" si="143"/>
        <v>4.065040650406504</v>
      </c>
      <c r="K1958" s="85" t="s">
        <v>404</v>
      </c>
      <c r="M1958" s="2">
        <v>492</v>
      </c>
    </row>
    <row r="1959" spans="1:13" s="111" customFormat="1" ht="12.75">
      <c r="A1959" s="37"/>
      <c r="B1959" s="494">
        <v>4000</v>
      </c>
      <c r="C1959" s="170" t="s">
        <v>46</v>
      </c>
      <c r="D1959" s="170" t="s">
        <v>14</v>
      </c>
      <c r="E1959" s="170" t="s">
        <v>190</v>
      </c>
      <c r="F1959" s="35" t="s">
        <v>614</v>
      </c>
      <c r="G1959" s="35" t="s">
        <v>74</v>
      </c>
      <c r="H1959" s="36">
        <f t="shared" si="142"/>
        <v>-34000</v>
      </c>
      <c r="I1959" s="154">
        <f t="shared" si="143"/>
        <v>8.130081300813009</v>
      </c>
      <c r="K1959" s="111" t="s">
        <v>507</v>
      </c>
      <c r="M1959" s="2">
        <v>492</v>
      </c>
    </row>
    <row r="1960" spans="1:13" s="111" customFormat="1" ht="12.75">
      <c r="A1960" s="37"/>
      <c r="B1960" s="494">
        <v>4000</v>
      </c>
      <c r="C1960" s="170" t="s">
        <v>46</v>
      </c>
      <c r="D1960" s="170" t="s">
        <v>14</v>
      </c>
      <c r="E1960" s="170" t="s">
        <v>190</v>
      </c>
      <c r="F1960" s="35" t="s">
        <v>615</v>
      </c>
      <c r="G1960" s="35" t="s">
        <v>76</v>
      </c>
      <c r="H1960" s="36">
        <f t="shared" si="142"/>
        <v>-38000</v>
      </c>
      <c r="I1960" s="154">
        <f t="shared" si="143"/>
        <v>8.130081300813009</v>
      </c>
      <c r="K1960" s="111" t="s">
        <v>507</v>
      </c>
      <c r="M1960" s="2">
        <v>492</v>
      </c>
    </row>
    <row r="1961" spans="1:13" s="160" customFormat="1" ht="12.75">
      <c r="A1961" s="100"/>
      <c r="B1961" s="480">
        <f>SUM(B1944:B1960)</f>
        <v>38000</v>
      </c>
      <c r="C1961" s="105" t="s">
        <v>46</v>
      </c>
      <c r="D1961" s="100"/>
      <c r="E1961" s="100"/>
      <c r="F1961" s="158"/>
      <c r="G1961" s="158"/>
      <c r="H1961" s="101">
        <v>0</v>
      </c>
      <c r="I1961" s="159">
        <f t="shared" si="143"/>
        <v>77.23577235772358</v>
      </c>
      <c r="J1961" s="104"/>
      <c r="L1961" s="104"/>
      <c r="M1961" s="2">
        <v>492</v>
      </c>
    </row>
    <row r="1962" spans="1:13" s="111" customFormat="1" ht="12.75">
      <c r="A1962" s="37"/>
      <c r="B1962" s="267"/>
      <c r="C1962" s="37"/>
      <c r="D1962" s="37"/>
      <c r="E1962" s="37"/>
      <c r="F1962" s="35"/>
      <c r="G1962" s="35"/>
      <c r="H1962" s="36">
        <f>H1961-B1962</f>
        <v>0</v>
      </c>
      <c r="I1962" s="154">
        <f t="shared" si="143"/>
        <v>0</v>
      </c>
      <c r="M1962" s="2">
        <v>492</v>
      </c>
    </row>
    <row r="1963" spans="1:13" s="111" customFormat="1" ht="12.75">
      <c r="A1963" s="37"/>
      <c r="B1963" s="267"/>
      <c r="C1963" s="37"/>
      <c r="D1963" s="37"/>
      <c r="E1963" s="37"/>
      <c r="F1963" s="35"/>
      <c r="G1963" s="35"/>
      <c r="H1963" s="36">
        <f>H1962-B1963</f>
        <v>0</v>
      </c>
      <c r="I1963" s="154">
        <f t="shared" si="143"/>
        <v>0</v>
      </c>
      <c r="M1963" s="2">
        <v>492</v>
      </c>
    </row>
    <row r="1964" spans="1:13" s="85" customFormat="1" ht="12.75">
      <c r="A1964" s="81"/>
      <c r="B1964" s="267">
        <v>125000</v>
      </c>
      <c r="C1964" s="37" t="s">
        <v>616</v>
      </c>
      <c r="D1964" s="37" t="s">
        <v>14</v>
      </c>
      <c r="E1964" s="37" t="s">
        <v>617</v>
      </c>
      <c r="F1964" s="35" t="s">
        <v>618</v>
      </c>
      <c r="G1964" s="99" t="s">
        <v>203</v>
      </c>
      <c r="H1964" s="44">
        <f>H1963-B1964</f>
        <v>-125000</v>
      </c>
      <c r="I1964" s="110">
        <f t="shared" si="143"/>
        <v>254.0650406504065</v>
      </c>
      <c r="K1964" s="85" t="s">
        <v>507</v>
      </c>
      <c r="M1964" s="2">
        <v>492</v>
      </c>
    </row>
    <row r="1965" spans="1:13" s="160" customFormat="1" ht="12.75">
      <c r="A1965" s="105"/>
      <c r="B1965" s="480">
        <f>SUM(B1964)</f>
        <v>125000</v>
      </c>
      <c r="C1965" s="105" t="s">
        <v>616</v>
      </c>
      <c r="D1965" s="105"/>
      <c r="E1965" s="105"/>
      <c r="F1965" s="158"/>
      <c r="G1965" s="158"/>
      <c r="H1965" s="101">
        <v>0</v>
      </c>
      <c r="I1965" s="159">
        <f t="shared" si="143"/>
        <v>254.0650406504065</v>
      </c>
      <c r="M1965" s="2">
        <v>492</v>
      </c>
    </row>
    <row r="1966" spans="1:13" s="111" customFormat="1" ht="12.75">
      <c r="A1966" s="37"/>
      <c r="B1966" s="267"/>
      <c r="C1966" s="37"/>
      <c r="D1966" s="37"/>
      <c r="E1966" s="37"/>
      <c r="F1966" s="35"/>
      <c r="G1966" s="35"/>
      <c r="H1966" s="36">
        <f>H1965-B1966</f>
        <v>0</v>
      </c>
      <c r="I1966" s="154">
        <f t="shared" si="143"/>
        <v>0</v>
      </c>
      <c r="M1966" s="2">
        <v>492</v>
      </c>
    </row>
    <row r="1967" spans="1:13" s="111" customFormat="1" ht="12.75">
      <c r="A1967" s="37"/>
      <c r="B1967" s="267"/>
      <c r="C1967" s="37"/>
      <c r="D1967" s="37"/>
      <c r="E1967" s="37"/>
      <c r="F1967" s="35"/>
      <c r="G1967" s="35"/>
      <c r="H1967" s="36">
        <f>H1966-B1967</f>
        <v>0</v>
      </c>
      <c r="I1967" s="154">
        <f t="shared" si="143"/>
        <v>0</v>
      </c>
      <c r="M1967" s="2">
        <v>492</v>
      </c>
    </row>
    <row r="1968" spans="1:13" s="85" customFormat="1" ht="12.75">
      <c r="A1968" s="81"/>
      <c r="B1968" s="267">
        <v>30000</v>
      </c>
      <c r="C1968" s="81" t="s">
        <v>619</v>
      </c>
      <c r="D1968" s="37" t="s">
        <v>14</v>
      </c>
      <c r="E1968" s="37" t="s">
        <v>402</v>
      </c>
      <c r="F1968" s="35" t="s">
        <v>620</v>
      </c>
      <c r="G1968" s="99" t="s">
        <v>118</v>
      </c>
      <c r="H1968" s="36">
        <f>H1967-B1968</f>
        <v>-30000</v>
      </c>
      <c r="I1968" s="154">
        <f t="shared" si="143"/>
        <v>60.97560975609756</v>
      </c>
      <c r="K1968" s="85" t="s">
        <v>403</v>
      </c>
      <c r="M1968" s="2">
        <v>492</v>
      </c>
    </row>
    <row r="1969" spans="1:13" s="160" customFormat="1" ht="12.75">
      <c r="A1969" s="105"/>
      <c r="B1969" s="480">
        <f>SUM(B1968)</f>
        <v>30000</v>
      </c>
      <c r="C1969" s="105" t="s">
        <v>1070</v>
      </c>
      <c r="D1969" s="105"/>
      <c r="E1969" s="105"/>
      <c r="F1969" s="158"/>
      <c r="G1969" s="158"/>
      <c r="H1969" s="101">
        <v>0</v>
      </c>
      <c r="I1969" s="159">
        <f t="shared" si="143"/>
        <v>60.97560975609756</v>
      </c>
      <c r="M1969" s="2">
        <v>492</v>
      </c>
    </row>
    <row r="1970" spans="1:13" s="111" customFormat="1" ht="12.75">
      <c r="A1970" s="37"/>
      <c r="B1970" s="267"/>
      <c r="C1970" s="37"/>
      <c r="D1970" s="37"/>
      <c r="E1970" s="37"/>
      <c r="F1970" s="35"/>
      <c r="G1970" s="35"/>
      <c r="H1970" s="36">
        <f>H1969-B1970</f>
        <v>0</v>
      </c>
      <c r="I1970" s="154">
        <f t="shared" si="143"/>
        <v>0</v>
      </c>
      <c r="M1970" s="2">
        <v>492</v>
      </c>
    </row>
    <row r="1971" spans="1:13" s="21" customFormat="1" ht="12.75">
      <c r="A1971" s="37"/>
      <c r="B1971" s="267"/>
      <c r="C1971" s="37"/>
      <c r="D1971" s="37"/>
      <c r="E1971" s="37"/>
      <c r="F1971" s="35"/>
      <c r="G1971" s="35"/>
      <c r="H1971" s="36">
        <f>H1970-B1971</f>
        <v>0</v>
      </c>
      <c r="I1971" s="154">
        <f t="shared" si="143"/>
        <v>0</v>
      </c>
      <c r="J1971" s="111"/>
      <c r="K1971" s="111"/>
      <c r="L1971" s="111"/>
      <c r="M1971" s="2">
        <v>492</v>
      </c>
    </row>
    <row r="1972" spans="2:13" ht="12.75">
      <c r="B1972" s="9">
        <v>15000</v>
      </c>
      <c r="C1972" s="1" t="s">
        <v>621</v>
      </c>
      <c r="D1972" s="1" t="s">
        <v>14</v>
      </c>
      <c r="E1972" s="1" t="s">
        <v>622</v>
      </c>
      <c r="F1972" s="30" t="s">
        <v>623</v>
      </c>
      <c r="G1972" s="30" t="s">
        <v>188</v>
      </c>
      <c r="H1972" s="6">
        <f>H1971-B1972</f>
        <v>-15000</v>
      </c>
      <c r="I1972" s="26">
        <f t="shared" si="143"/>
        <v>30.48780487804878</v>
      </c>
      <c r="K1972" s="85" t="s">
        <v>404</v>
      </c>
      <c r="M1972" s="2">
        <v>492</v>
      </c>
    </row>
    <row r="1973" spans="1:13" s="104" customFormat="1" ht="12.75">
      <c r="A1973" s="100"/>
      <c r="B1973" s="480">
        <f>SUM(B1972)</f>
        <v>15000</v>
      </c>
      <c r="C1973" s="100" t="s">
        <v>621</v>
      </c>
      <c r="D1973" s="100"/>
      <c r="E1973" s="100"/>
      <c r="F1973" s="158"/>
      <c r="G1973" s="158"/>
      <c r="H1973" s="101">
        <v>0</v>
      </c>
      <c r="I1973" s="159">
        <f t="shared" si="143"/>
        <v>30.48780487804878</v>
      </c>
      <c r="K1973" s="160"/>
      <c r="M1973" s="2">
        <v>492</v>
      </c>
    </row>
    <row r="1974" spans="1:13" s="111" customFormat="1" ht="12.75">
      <c r="A1974" s="37"/>
      <c r="B1974" s="169"/>
      <c r="C1974" s="170"/>
      <c r="D1974" s="170"/>
      <c r="E1974" s="170"/>
      <c r="F1974" s="35"/>
      <c r="G1974" s="35"/>
      <c r="H1974" s="36">
        <f>H1973-B1974</f>
        <v>0</v>
      </c>
      <c r="I1974" s="154">
        <f t="shared" si="143"/>
        <v>0</v>
      </c>
      <c r="M1974" s="2">
        <v>492</v>
      </c>
    </row>
    <row r="1975" spans="1:13" s="111" customFormat="1" ht="12.75">
      <c r="A1975" s="37"/>
      <c r="B1975" s="36"/>
      <c r="C1975" s="37"/>
      <c r="D1975" s="37"/>
      <c r="E1975" s="37"/>
      <c r="F1975" s="35"/>
      <c r="G1975" s="35"/>
      <c r="H1975" s="36">
        <f>H1974-B1975</f>
        <v>0</v>
      </c>
      <c r="I1975" s="154">
        <f t="shared" si="143"/>
        <v>0</v>
      </c>
      <c r="M1975" s="2">
        <v>492</v>
      </c>
    </row>
    <row r="1976" spans="8:13" ht="12.75">
      <c r="H1976" s="36">
        <f>H1975-B1976</f>
        <v>0</v>
      </c>
      <c r="I1976" s="154">
        <f>+B1976/M1976</f>
        <v>0</v>
      </c>
      <c r="M1976" s="2">
        <v>492</v>
      </c>
    </row>
    <row r="1977" spans="1:13" s="111" customFormat="1" ht="12.75">
      <c r="A1977" s="37"/>
      <c r="B1977" s="267">
        <v>190000</v>
      </c>
      <c r="C1977" s="37" t="s">
        <v>624</v>
      </c>
      <c r="D1977" s="37" t="s">
        <v>14</v>
      </c>
      <c r="E1977" s="60"/>
      <c r="F1977" s="60" t="s">
        <v>396</v>
      </c>
      <c r="G1977" s="60" t="s">
        <v>76</v>
      </c>
      <c r="H1977" s="36">
        <f aca="true" t="shared" si="144" ref="H1977:H1991">H1976-B1977</f>
        <v>-190000</v>
      </c>
      <c r="I1977" s="154">
        <f aca="true" t="shared" si="145" ref="I1977:I1991">+B1977/M1977</f>
        <v>386.1788617886179</v>
      </c>
      <c r="M1977" s="2">
        <v>492</v>
      </c>
    </row>
    <row r="1978" spans="1:13" s="111" customFormat="1" ht="12.75">
      <c r="A1978" s="37"/>
      <c r="B1978" s="267">
        <v>24605</v>
      </c>
      <c r="C1978" s="37" t="s">
        <v>624</v>
      </c>
      <c r="D1978" s="37" t="s">
        <v>14</v>
      </c>
      <c r="E1978" s="60" t="s">
        <v>397</v>
      </c>
      <c r="F1978" s="60"/>
      <c r="G1978" s="60" t="s">
        <v>76</v>
      </c>
      <c r="H1978" s="36">
        <f t="shared" si="144"/>
        <v>-214605</v>
      </c>
      <c r="I1978" s="154">
        <f t="shared" si="145"/>
        <v>50.010162601626014</v>
      </c>
      <c r="M1978" s="2">
        <v>492</v>
      </c>
    </row>
    <row r="1979" spans="1:13" s="121" customFormat="1" ht="12.75">
      <c r="A1979" s="37"/>
      <c r="B1979" s="267">
        <v>4750</v>
      </c>
      <c r="C1979" s="81" t="s">
        <v>624</v>
      </c>
      <c r="D1979" s="81" t="s">
        <v>14</v>
      </c>
      <c r="E1979" s="60" t="s">
        <v>398</v>
      </c>
      <c r="F1979" s="60"/>
      <c r="G1979" s="60" t="s">
        <v>76</v>
      </c>
      <c r="H1979" s="36">
        <f t="shared" si="144"/>
        <v>-219355</v>
      </c>
      <c r="I1979" s="154">
        <f t="shared" si="145"/>
        <v>9.654471544715447</v>
      </c>
      <c r="J1979" s="85"/>
      <c r="K1979" s="85"/>
      <c r="L1979" s="85"/>
      <c r="M1979" s="2">
        <v>492</v>
      </c>
    </row>
    <row r="1980" spans="1:13" s="111" customFormat="1" ht="12.75">
      <c r="A1980" s="37"/>
      <c r="B1980" s="267">
        <v>350000</v>
      </c>
      <c r="C1980" s="37" t="s">
        <v>625</v>
      </c>
      <c r="D1980" s="37" t="s">
        <v>14</v>
      </c>
      <c r="E1980" s="60"/>
      <c r="F1980" s="60" t="s">
        <v>396</v>
      </c>
      <c r="G1980" s="60" t="s">
        <v>76</v>
      </c>
      <c r="H1980" s="36">
        <f t="shared" si="144"/>
        <v>-569355</v>
      </c>
      <c r="I1980" s="154">
        <f t="shared" si="145"/>
        <v>711.3821138211382</v>
      </c>
      <c r="M1980" s="2">
        <v>492</v>
      </c>
    </row>
    <row r="1981" spans="1:13" s="111" customFormat="1" ht="12.75">
      <c r="A1981" s="37"/>
      <c r="B1981" s="267">
        <v>45325</v>
      </c>
      <c r="C1981" s="37" t="s">
        <v>625</v>
      </c>
      <c r="D1981" s="37" t="s">
        <v>14</v>
      </c>
      <c r="E1981" s="60" t="s">
        <v>397</v>
      </c>
      <c r="F1981" s="60"/>
      <c r="G1981" s="60" t="s">
        <v>76</v>
      </c>
      <c r="H1981" s="36">
        <f t="shared" si="144"/>
        <v>-614680</v>
      </c>
      <c r="I1981" s="154">
        <f t="shared" si="145"/>
        <v>92.1239837398374</v>
      </c>
      <c r="M1981" s="2">
        <v>492</v>
      </c>
    </row>
    <row r="1982" spans="1:13" s="85" customFormat="1" ht="12.75">
      <c r="A1982" s="37"/>
      <c r="B1982" s="267">
        <v>8750</v>
      </c>
      <c r="C1982" s="37" t="s">
        <v>625</v>
      </c>
      <c r="D1982" s="81" t="s">
        <v>14</v>
      </c>
      <c r="E1982" s="60" t="s">
        <v>398</v>
      </c>
      <c r="F1982" s="60"/>
      <c r="G1982" s="60" t="s">
        <v>76</v>
      </c>
      <c r="H1982" s="36">
        <f t="shared" si="144"/>
        <v>-623430</v>
      </c>
      <c r="I1982" s="154">
        <f t="shared" si="145"/>
        <v>17.784552845528456</v>
      </c>
      <c r="M1982" s="2">
        <v>492</v>
      </c>
    </row>
    <row r="1983" spans="1:13" s="111" customFormat="1" ht="12.75">
      <c r="A1983" s="37"/>
      <c r="B1983" s="267">
        <v>15000</v>
      </c>
      <c r="C1983" s="37" t="s">
        <v>625</v>
      </c>
      <c r="D1983" s="37" t="s">
        <v>14</v>
      </c>
      <c r="E1983" s="60"/>
      <c r="F1983" s="60"/>
      <c r="G1983" s="60" t="s">
        <v>76</v>
      </c>
      <c r="H1983" s="36">
        <f t="shared" si="144"/>
        <v>-638430</v>
      </c>
      <c r="I1983" s="154">
        <f t="shared" si="145"/>
        <v>30.48780487804878</v>
      </c>
      <c r="M1983" s="2">
        <v>492</v>
      </c>
    </row>
    <row r="1984" spans="1:13" s="111" customFormat="1" ht="12.75">
      <c r="A1984" s="37"/>
      <c r="B1984" s="267">
        <v>60000</v>
      </c>
      <c r="C1984" s="37" t="s">
        <v>625</v>
      </c>
      <c r="D1984" s="37" t="s">
        <v>14</v>
      </c>
      <c r="E1984" s="60"/>
      <c r="F1984" s="60"/>
      <c r="G1984" s="60" t="s">
        <v>76</v>
      </c>
      <c r="H1984" s="36">
        <f t="shared" si="144"/>
        <v>-698430</v>
      </c>
      <c r="I1984" s="154">
        <f t="shared" si="145"/>
        <v>121.95121951219512</v>
      </c>
      <c r="M1984" s="2">
        <v>492</v>
      </c>
    </row>
    <row r="1985" spans="1:13" s="111" customFormat="1" ht="12.75">
      <c r="A1985" s="37"/>
      <c r="B1985" s="529">
        <v>215000</v>
      </c>
      <c r="C1985" s="37" t="s">
        <v>453</v>
      </c>
      <c r="D1985" s="37" t="s">
        <v>14</v>
      </c>
      <c r="E1985" s="60"/>
      <c r="F1985" s="60" t="s">
        <v>396</v>
      </c>
      <c r="G1985" s="60" t="s">
        <v>76</v>
      </c>
      <c r="H1985" s="36">
        <f t="shared" si="144"/>
        <v>-913430</v>
      </c>
      <c r="I1985" s="154">
        <f t="shared" si="145"/>
        <v>436.9918699186992</v>
      </c>
      <c r="M1985" s="2">
        <v>492</v>
      </c>
    </row>
    <row r="1986" spans="1:13" s="111" customFormat="1" ht="12.75">
      <c r="A1986" s="37"/>
      <c r="B1986" s="529">
        <v>27842.5</v>
      </c>
      <c r="C1986" s="37" t="s">
        <v>453</v>
      </c>
      <c r="D1986" s="37" t="s">
        <v>14</v>
      </c>
      <c r="E1986" s="60" t="s">
        <v>397</v>
      </c>
      <c r="F1986" s="60"/>
      <c r="G1986" s="60" t="s">
        <v>76</v>
      </c>
      <c r="H1986" s="36">
        <f t="shared" si="144"/>
        <v>-941272.5</v>
      </c>
      <c r="I1986" s="154">
        <f t="shared" si="145"/>
        <v>56.59044715447155</v>
      </c>
      <c r="M1986" s="2">
        <v>492</v>
      </c>
    </row>
    <row r="1987" spans="1:13" s="111" customFormat="1" ht="12.75">
      <c r="A1987" s="37"/>
      <c r="B1987" s="267">
        <v>35000</v>
      </c>
      <c r="C1987" s="37" t="s">
        <v>453</v>
      </c>
      <c r="D1987" s="37" t="s">
        <v>14</v>
      </c>
      <c r="E1987" s="60"/>
      <c r="F1987" s="60"/>
      <c r="G1987" s="60" t="s">
        <v>76</v>
      </c>
      <c r="H1987" s="36">
        <f t="shared" si="144"/>
        <v>-976272.5</v>
      </c>
      <c r="I1987" s="154">
        <f t="shared" si="145"/>
        <v>71.13821138211382</v>
      </c>
      <c r="M1987" s="2">
        <v>492</v>
      </c>
    </row>
    <row r="1988" spans="1:13" s="121" customFormat="1" ht="12.75">
      <c r="A1988" s="37"/>
      <c r="B1988" s="267">
        <v>5375</v>
      </c>
      <c r="C1988" s="81" t="s">
        <v>453</v>
      </c>
      <c r="D1988" s="81" t="s">
        <v>14</v>
      </c>
      <c r="E1988" s="60" t="s">
        <v>398</v>
      </c>
      <c r="F1988" s="60"/>
      <c r="G1988" s="60" t="s">
        <v>76</v>
      </c>
      <c r="H1988" s="36">
        <f t="shared" si="144"/>
        <v>-981647.5</v>
      </c>
      <c r="I1988" s="154">
        <f t="shared" si="145"/>
        <v>10.924796747967479</v>
      </c>
      <c r="J1988" s="85"/>
      <c r="K1988" s="85"/>
      <c r="L1988" s="85"/>
      <c r="M1988" s="2">
        <v>492</v>
      </c>
    </row>
    <row r="1989" spans="1:13" s="111" customFormat="1" ht="12.75">
      <c r="A1989" s="37"/>
      <c r="B1989" s="267">
        <v>110000</v>
      </c>
      <c r="C1989" s="37" t="s">
        <v>626</v>
      </c>
      <c r="D1989" s="37" t="s">
        <v>14</v>
      </c>
      <c r="E1989" s="60"/>
      <c r="F1989" s="60" t="s">
        <v>396</v>
      </c>
      <c r="G1989" s="60" t="s">
        <v>76</v>
      </c>
      <c r="H1989" s="36">
        <f t="shared" si="144"/>
        <v>-1091647.5</v>
      </c>
      <c r="I1989" s="154">
        <f t="shared" si="145"/>
        <v>223.5772357723577</v>
      </c>
      <c r="M1989" s="2">
        <v>492</v>
      </c>
    </row>
    <row r="1990" spans="1:13" s="111" customFormat="1" ht="12.75">
      <c r="A1990" s="37"/>
      <c r="B1990" s="267">
        <v>20000</v>
      </c>
      <c r="C1990" s="37" t="s">
        <v>626</v>
      </c>
      <c r="D1990" s="37" t="s">
        <v>14</v>
      </c>
      <c r="E1990" s="60"/>
      <c r="F1990" s="60"/>
      <c r="G1990" s="60" t="s">
        <v>76</v>
      </c>
      <c r="H1990" s="36">
        <f t="shared" si="144"/>
        <v>-1111647.5</v>
      </c>
      <c r="I1990" s="154">
        <f t="shared" si="145"/>
        <v>40.65040650406504</v>
      </c>
      <c r="M1990" s="2">
        <v>492</v>
      </c>
    </row>
    <row r="1991" spans="1:13" s="111" customFormat="1" ht="12.75">
      <c r="A1991" s="37"/>
      <c r="B1991" s="267">
        <v>35000</v>
      </c>
      <c r="C1991" s="37" t="s">
        <v>626</v>
      </c>
      <c r="D1991" s="37" t="s">
        <v>14</v>
      </c>
      <c r="E1991" s="60"/>
      <c r="F1991" s="60"/>
      <c r="G1991" s="60" t="s">
        <v>76</v>
      </c>
      <c r="H1991" s="36">
        <f t="shared" si="144"/>
        <v>-1146647.5</v>
      </c>
      <c r="I1991" s="154">
        <f t="shared" si="145"/>
        <v>71.13821138211382</v>
      </c>
      <c r="M1991" s="2">
        <v>492</v>
      </c>
    </row>
    <row r="1992" spans="1:13" s="121" customFormat="1" ht="12.75">
      <c r="A1992" s="107"/>
      <c r="B1992" s="471">
        <f>SUM(B1977:B1991)</f>
        <v>1146647.5</v>
      </c>
      <c r="C1992" s="107" t="s">
        <v>627</v>
      </c>
      <c r="D1992" s="107"/>
      <c r="E1992" s="149"/>
      <c r="F1992" s="149"/>
      <c r="G1992" s="149"/>
      <c r="H1992" s="117">
        <v>0</v>
      </c>
      <c r="I1992" s="161">
        <f aca="true" t="shared" si="146" ref="I1992:I1999">+B1992/M1992</f>
        <v>2330.584349593496</v>
      </c>
      <c r="M1992" s="2">
        <v>492</v>
      </c>
    </row>
    <row r="1993" spans="8:13" ht="12.75">
      <c r="H1993" s="6">
        <f>H1992-B1993</f>
        <v>0</v>
      </c>
      <c r="I1993" s="26">
        <f t="shared" si="146"/>
        <v>0</v>
      </c>
      <c r="M1993" s="2">
        <v>492</v>
      </c>
    </row>
    <row r="1994" spans="8:13" ht="12.75">
      <c r="H1994" s="6">
        <f>H1993-B1994</f>
        <v>0</v>
      </c>
      <c r="I1994" s="26">
        <f t="shared" si="146"/>
        <v>0</v>
      </c>
      <c r="M1994" s="2">
        <v>492</v>
      </c>
    </row>
    <row r="1995" spans="8:13" ht="12.75">
      <c r="H1995" s="6">
        <f>H1994-B1995</f>
        <v>0</v>
      </c>
      <c r="I1995" s="26">
        <f t="shared" si="146"/>
        <v>0</v>
      </c>
      <c r="M1995" s="2">
        <v>492</v>
      </c>
    </row>
    <row r="1996" spans="4:13" ht="12.75">
      <c r="D1996" s="19"/>
      <c r="H1996" s="6">
        <f>H1995-B1996</f>
        <v>0</v>
      </c>
      <c r="I1996" s="26">
        <f t="shared" si="146"/>
        <v>0</v>
      </c>
      <c r="M1996" s="2">
        <v>492</v>
      </c>
    </row>
    <row r="1997" spans="1:13" ht="13.5" thickBot="1">
      <c r="A1997" s="77"/>
      <c r="B1997" s="74">
        <f>+B2042+B2047+B2096+B2100+B2159+B2184+B2192+B2203</f>
        <v>1511978</v>
      </c>
      <c r="C1997" s="77"/>
      <c r="D1997" s="76" t="s">
        <v>15</v>
      </c>
      <c r="E1997" s="162"/>
      <c r="F1997" s="162"/>
      <c r="G1997" s="78"/>
      <c r="H1997" s="163"/>
      <c r="I1997" s="164">
        <f t="shared" si="146"/>
        <v>3073.1260162601625</v>
      </c>
      <c r="J1997" s="152"/>
      <c r="K1997" s="152"/>
      <c r="L1997" s="152"/>
      <c r="M1997" s="2">
        <v>492</v>
      </c>
    </row>
    <row r="1998" spans="2:13" ht="12.75">
      <c r="B1998" s="36"/>
      <c r="C1998" s="37"/>
      <c r="D1998" s="19"/>
      <c r="E1998" s="37"/>
      <c r="G1998" s="35"/>
      <c r="H1998" s="6">
        <f>H1997-B1998</f>
        <v>0</v>
      </c>
      <c r="I1998" s="26">
        <f t="shared" si="146"/>
        <v>0</v>
      </c>
      <c r="M1998" s="2">
        <v>492</v>
      </c>
    </row>
    <row r="1999" spans="2:13" ht="12.75">
      <c r="B1999" s="165"/>
      <c r="C1999" s="37"/>
      <c r="D1999" s="19"/>
      <c r="E1999" s="38"/>
      <c r="G1999" s="39"/>
      <c r="H1999" s="6">
        <f>H1998-B1999</f>
        <v>0</v>
      </c>
      <c r="I1999" s="26">
        <f t="shared" si="146"/>
        <v>0</v>
      </c>
      <c r="M1999" s="2">
        <v>492</v>
      </c>
    </row>
    <row r="2000" spans="2:13" ht="12.75">
      <c r="B2000" s="293">
        <v>5000</v>
      </c>
      <c r="C2000" s="1" t="s">
        <v>28</v>
      </c>
      <c r="D2000" s="19" t="s">
        <v>15</v>
      </c>
      <c r="E2000" s="37" t="s">
        <v>628</v>
      </c>
      <c r="F2000" s="30" t="s">
        <v>629</v>
      </c>
      <c r="G2000" s="35" t="s">
        <v>31</v>
      </c>
      <c r="H2000" s="6">
        <f aca="true" t="shared" si="147" ref="H2000:H2063">H1999-B2000</f>
        <v>-5000</v>
      </c>
      <c r="I2000" s="26">
        <f aca="true" t="shared" si="148" ref="I2000:I2063">+B2000/M2000</f>
        <v>10.16260162601626</v>
      </c>
      <c r="K2000" t="s">
        <v>28</v>
      </c>
      <c r="M2000" s="2">
        <v>492</v>
      </c>
    </row>
    <row r="2001" spans="1:13" s="21" customFormat="1" ht="12.75">
      <c r="A2001" s="1"/>
      <c r="B2001" s="287">
        <v>2500</v>
      </c>
      <c r="C2001" s="1" t="s">
        <v>28</v>
      </c>
      <c r="D2001" s="19" t="s">
        <v>15</v>
      </c>
      <c r="E2001" s="1" t="s">
        <v>628</v>
      </c>
      <c r="F2001" s="30" t="s">
        <v>630</v>
      </c>
      <c r="G2001" s="30" t="s">
        <v>33</v>
      </c>
      <c r="H2001" s="6">
        <f t="shared" si="147"/>
        <v>-7500</v>
      </c>
      <c r="I2001" s="26">
        <f t="shared" si="148"/>
        <v>5.08130081300813</v>
      </c>
      <c r="J2001"/>
      <c r="K2001" t="s">
        <v>28</v>
      </c>
      <c r="L2001"/>
      <c r="M2001" s="2">
        <v>492</v>
      </c>
    </row>
    <row r="2002" spans="2:13" ht="12.75">
      <c r="B2002" s="287">
        <v>5000</v>
      </c>
      <c r="C2002" s="1" t="s">
        <v>28</v>
      </c>
      <c r="D2002" s="19" t="s">
        <v>15</v>
      </c>
      <c r="E2002" s="1" t="s">
        <v>628</v>
      </c>
      <c r="F2002" s="30" t="s">
        <v>631</v>
      </c>
      <c r="G2002" s="30" t="s">
        <v>55</v>
      </c>
      <c r="H2002" s="6">
        <f t="shared" si="147"/>
        <v>-12500</v>
      </c>
      <c r="I2002" s="26">
        <f t="shared" si="148"/>
        <v>10.16260162601626</v>
      </c>
      <c r="K2002" t="s">
        <v>28</v>
      </c>
      <c r="M2002" s="2">
        <v>492</v>
      </c>
    </row>
    <row r="2003" spans="2:13" ht="12.75">
      <c r="B2003" s="287">
        <v>5000</v>
      </c>
      <c r="C2003" s="1" t="s">
        <v>28</v>
      </c>
      <c r="D2003" s="19" t="s">
        <v>15</v>
      </c>
      <c r="E2003" s="1" t="s">
        <v>628</v>
      </c>
      <c r="F2003" s="30" t="s">
        <v>632</v>
      </c>
      <c r="G2003" s="30" t="s">
        <v>74</v>
      </c>
      <c r="H2003" s="6">
        <f t="shared" si="147"/>
        <v>-17500</v>
      </c>
      <c r="I2003" s="26">
        <f t="shared" si="148"/>
        <v>10.16260162601626</v>
      </c>
      <c r="K2003" t="s">
        <v>28</v>
      </c>
      <c r="M2003" s="2">
        <v>492</v>
      </c>
    </row>
    <row r="2004" spans="2:13" ht="12.75">
      <c r="B2004" s="287">
        <v>5000</v>
      </c>
      <c r="C2004" s="1" t="s">
        <v>28</v>
      </c>
      <c r="D2004" s="19" t="s">
        <v>15</v>
      </c>
      <c r="E2004" s="1" t="s">
        <v>628</v>
      </c>
      <c r="F2004" s="30" t="s">
        <v>633</v>
      </c>
      <c r="G2004" s="30" t="s">
        <v>76</v>
      </c>
      <c r="H2004" s="6">
        <f t="shared" si="147"/>
        <v>-22500</v>
      </c>
      <c r="I2004" s="26">
        <f t="shared" si="148"/>
        <v>10.16260162601626</v>
      </c>
      <c r="K2004" t="s">
        <v>28</v>
      </c>
      <c r="M2004" s="2">
        <v>492</v>
      </c>
    </row>
    <row r="2005" spans="2:14" ht="12.75">
      <c r="B2005" s="287">
        <v>5000</v>
      </c>
      <c r="C2005" s="1" t="s">
        <v>28</v>
      </c>
      <c r="D2005" s="1" t="s">
        <v>15</v>
      </c>
      <c r="E2005" s="1" t="s">
        <v>628</v>
      </c>
      <c r="F2005" s="30" t="s">
        <v>634</v>
      </c>
      <c r="G2005" s="30" t="s">
        <v>80</v>
      </c>
      <c r="H2005" s="6">
        <f t="shared" si="147"/>
        <v>-27500</v>
      </c>
      <c r="I2005" s="26">
        <f t="shared" si="148"/>
        <v>10.16260162601626</v>
      </c>
      <c r="K2005" t="s">
        <v>28</v>
      </c>
      <c r="M2005" s="2">
        <v>492</v>
      </c>
      <c r="N2005" s="42"/>
    </row>
    <row r="2006" spans="2:13" ht="12.75">
      <c r="B2006" s="506">
        <v>5000</v>
      </c>
      <c r="C2006" s="1" t="s">
        <v>28</v>
      </c>
      <c r="D2006" s="1" t="s">
        <v>15</v>
      </c>
      <c r="E2006" s="1" t="s">
        <v>628</v>
      </c>
      <c r="F2006" s="30" t="s">
        <v>635</v>
      </c>
      <c r="G2006" s="30" t="s">
        <v>82</v>
      </c>
      <c r="H2006" s="6">
        <f t="shared" si="147"/>
        <v>-32500</v>
      </c>
      <c r="I2006" s="26">
        <f t="shared" si="148"/>
        <v>10.16260162601626</v>
      </c>
      <c r="K2006" t="s">
        <v>28</v>
      </c>
      <c r="M2006" s="2">
        <v>492</v>
      </c>
    </row>
    <row r="2007" spans="2:13" ht="12.75">
      <c r="B2007" s="287">
        <v>5000</v>
      </c>
      <c r="C2007" s="1" t="s">
        <v>28</v>
      </c>
      <c r="D2007" s="1" t="s">
        <v>15</v>
      </c>
      <c r="E2007" s="1" t="s">
        <v>628</v>
      </c>
      <c r="F2007" s="30" t="s">
        <v>636</v>
      </c>
      <c r="G2007" s="30" t="s">
        <v>115</v>
      </c>
      <c r="H2007" s="6">
        <f t="shared" si="147"/>
        <v>-37500</v>
      </c>
      <c r="I2007" s="26">
        <f t="shared" si="148"/>
        <v>10.16260162601626</v>
      </c>
      <c r="K2007" t="s">
        <v>28</v>
      </c>
      <c r="M2007" s="2">
        <v>492</v>
      </c>
    </row>
    <row r="2008" spans="2:13" ht="12.75">
      <c r="B2008" s="287">
        <v>5000</v>
      </c>
      <c r="C2008" s="1" t="s">
        <v>28</v>
      </c>
      <c r="D2008" s="1" t="s">
        <v>15</v>
      </c>
      <c r="E2008" s="1" t="s">
        <v>628</v>
      </c>
      <c r="F2008" s="30" t="s">
        <v>637</v>
      </c>
      <c r="G2008" s="30" t="s">
        <v>116</v>
      </c>
      <c r="H2008" s="6">
        <f t="shared" si="147"/>
        <v>-42500</v>
      </c>
      <c r="I2008" s="26">
        <f t="shared" si="148"/>
        <v>10.16260162601626</v>
      </c>
      <c r="K2008" t="s">
        <v>28</v>
      </c>
      <c r="M2008" s="2">
        <v>492</v>
      </c>
    </row>
    <row r="2009" spans="2:13" ht="12.75">
      <c r="B2009" s="287">
        <v>5000</v>
      </c>
      <c r="C2009" s="1" t="s">
        <v>28</v>
      </c>
      <c r="D2009" s="1" t="s">
        <v>15</v>
      </c>
      <c r="E2009" s="1" t="s">
        <v>628</v>
      </c>
      <c r="F2009" s="30" t="s">
        <v>638</v>
      </c>
      <c r="G2009" s="30" t="s">
        <v>117</v>
      </c>
      <c r="H2009" s="6">
        <f t="shared" si="147"/>
        <v>-47500</v>
      </c>
      <c r="I2009" s="26">
        <f t="shared" si="148"/>
        <v>10.16260162601626</v>
      </c>
      <c r="K2009" t="s">
        <v>28</v>
      </c>
      <c r="M2009" s="2">
        <v>492</v>
      </c>
    </row>
    <row r="2010" spans="2:13" ht="12.75">
      <c r="B2010" s="287">
        <v>5000</v>
      </c>
      <c r="C2010" s="1" t="s">
        <v>28</v>
      </c>
      <c r="D2010" s="1" t="s">
        <v>15</v>
      </c>
      <c r="E2010" s="1" t="s">
        <v>628</v>
      </c>
      <c r="F2010" s="30" t="s">
        <v>639</v>
      </c>
      <c r="G2010" s="30" t="s">
        <v>118</v>
      </c>
      <c r="H2010" s="6">
        <f t="shared" si="147"/>
        <v>-52500</v>
      </c>
      <c r="I2010" s="26">
        <f t="shared" si="148"/>
        <v>10.16260162601626</v>
      </c>
      <c r="K2010" t="s">
        <v>28</v>
      </c>
      <c r="M2010" s="2">
        <v>492</v>
      </c>
    </row>
    <row r="2011" spans="2:13" ht="12.75">
      <c r="B2011" s="287">
        <v>2500</v>
      </c>
      <c r="C2011" s="1" t="s">
        <v>28</v>
      </c>
      <c r="D2011" s="1" t="s">
        <v>15</v>
      </c>
      <c r="E2011" s="1" t="s">
        <v>628</v>
      </c>
      <c r="F2011" s="30" t="s">
        <v>640</v>
      </c>
      <c r="G2011" s="30" t="s">
        <v>119</v>
      </c>
      <c r="H2011" s="6">
        <f t="shared" si="147"/>
        <v>-55000</v>
      </c>
      <c r="I2011" s="26">
        <f t="shared" si="148"/>
        <v>5.08130081300813</v>
      </c>
      <c r="K2011" t="s">
        <v>28</v>
      </c>
      <c r="M2011" s="2">
        <v>492</v>
      </c>
    </row>
    <row r="2012" spans="2:13" ht="12.75">
      <c r="B2012" s="287">
        <v>5000</v>
      </c>
      <c r="C2012" s="1" t="s">
        <v>28</v>
      </c>
      <c r="D2012" s="1" t="s">
        <v>15</v>
      </c>
      <c r="E2012" s="1" t="s">
        <v>628</v>
      </c>
      <c r="F2012" s="113" t="s">
        <v>641</v>
      </c>
      <c r="G2012" s="30" t="s">
        <v>156</v>
      </c>
      <c r="H2012" s="6">
        <f t="shared" si="147"/>
        <v>-60000</v>
      </c>
      <c r="I2012" s="26">
        <f t="shared" si="148"/>
        <v>10.16260162601626</v>
      </c>
      <c r="K2012" t="s">
        <v>28</v>
      </c>
      <c r="M2012" s="2">
        <v>492</v>
      </c>
    </row>
    <row r="2013" spans="2:13" ht="12.75">
      <c r="B2013" s="287">
        <v>10000</v>
      </c>
      <c r="C2013" s="1" t="s">
        <v>28</v>
      </c>
      <c r="D2013" s="1" t="s">
        <v>15</v>
      </c>
      <c r="E2013" s="1" t="s">
        <v>628</v>
      </c>
      <c r="F2013" s="30" t="s">
        <v>642</v>
      </c>
      <c r="G2013" s="30" t="s">
        <v>156</v>
      </c>
      <c r="H2013" s="6">
        <f t="shared" si="147"/>
        <v>-70000</v>
      </c>
      <c r="I2013" s="26">
        <f t="shared" si="148"/>
        <v>20.32520325203252</v>
      </c>
      <c r="K2013" t="s">
        <v>28</v>
      </c>
      <c r="M2013" s="2">
        <v>492</v>
      </c>
    </row>
    <row r="2014" spans="2:13" ht="12.75">
      <c r="B2014" s="287">
        <v>5000</v>
      </c>
      <c r="C2014" s="1" t="s">
        <v>28</v>
      </c>
      <c r="D2014" s="1" t="s">
        <v>15</v>
      </c>
      <c r="E2014" s="1" t="s">
        <v>628</v>
      </c>
      <c r="F2014" s="113" t="s">
        <v>643</v>
      </c>
      <c r="G2014" s="30" t="s">
        <v>158</v>
      </c>
      <c r="H2014" s="6">
        <f t="shared" si="147"/>
        <v>-75000</v>
      </c>
      <c r="I2014" s="26">
        <f t="shared" si="148"/>
        <v>10.16260162601626</v>
      </c>
      <c r="K2014" t="s">
        <v>28</v>
      </c>
      <c r="M2014" s="2">
        <v>492</v>
      </c>
    </row>
    <row r="2015" spans="2:13" ht="12.75">
      <c r="B2015" s="287">
        <v>5000</v>
      </c>
      <c r="C2015" s="1" t="s">
        <v>28</v>
      </c>
      <c r="D2015" s="1" t="s">
        <v>15</v>
      </c>
      <c r="E2015" s="1" t="s">
        <v>628</v>
      </c>
      <c r="F2015" s="113" t="s">
        <v>644</v>
      </c>
      <c r="G2015" s="30" t="s">
        <v>188</v>
      </c>
      <c r="H2015" s="6">
        <f t="shared" si="147"/>
        <v>-80000</v>
      </c>
      <c r="I2015" s="26">
        <f t="shared" si="148"/>
        <v>10.16260162601626</v>
      </c>
      <c r="K2015" t="s">
        <v>28</v>
      </c>
      <c r="M2015" s="2">
        <v>492</v>
      </c>
    </row>
    <row r="2016" spans="2:13" ht="12.75">
      <c r="B2016" s="287">
        <v>5000</v>
      </c>
      <c r="C2016" s="1" t="s">
        <v>28</v>
      </c>
      <c r="D2016" s="1" t="s">
        <v>15</v>
      </c>
      <c r="E2016" s="1" t="s">
        <v>628</v>
      </c>
      <c r="F2016" s="30" t="s">
        <v>645</v>
      </c>
      <c r="G2016" s="30" t="s">
        <v>203</v>
      </c>
      <c r="H2016" s="6">
        <f t="shared" si="147"/>
        <v>-85000</v>
      </c>
      <c r="I2016" s="26">
        <f t="shared" si="148"/>
        <v>10.16260162601626</v>
      </c>
      <c r="K2016" t="s">
        <v>28</v>
      </c>
      <c r="M2016" s="2">
        <v>492</v>
      </c>
    </row>
    <row r="2017" spans="2:13" ht="12.75">
      <c r="B2017" s="287">
        <v>5000</v>
      </c>
      <c r="C2017" s="1" t="s">
        <v>28</v>
      </c>
      <c r="D2017" s="1" t="s">
        <v>15</v>
      </c>
      <c r="E2017" s="1" t="s">
        <v>628</v>
      </c>
      <c r="F2017" s="113" t="s">
        <v>646</v>
      </c>
      <c r="G2017" s="30" t="s">
        <v>205</v>
      </c>
      <c r="H2017" s="6">
        <f t="shared" si="147"/>
        <v>-90000</v>
      </c>
      <c r="I2017" s="26">
        <f t="shared" si="148"/>
        <v>10.16260162601626</v>
      </c>
      <c r="K2017" t="s">
        <v>28</v>
      </c>
      <c r="M2017" s="2">
        <v>492</v>
      </c>
    </row>
    <row r="2018" spans="2:13" ht="12.75">
      <c r="B2018" s="287">
        <v>2500</v>
      </c>
      <c r="C2018" s="1" t="s">
        <v>28</v>
      </c>
      <c r="D2018" s="1" t="s">
        <v>15</v>
      </c>
      <c r="E2018" s="1" t="s">
        <v>628</v>
      </c>
      <c r="F2018" s="30" t="s">
        <v>647</v>
      </c>
      <c r="G2018" s="30" t="s">
        <v>207</v>
      </c>
      <c r="H2018" s="6">
        <f t="shared" si="147"/>
        <v>-92500</v>
      </c>
      <c r="I2018" s="26">
        <f t="shared" si="148"/>
        <v>5.08130081300813</v>
      </c>
      <c r="K2018" t="s">
        <v>28</v>
      </c>
      <c r="M2018" s="2">
        <v>492</v>
      </c>
    </row>
    <row r="2019" spans="2:13" ht="12.75">
      <c r="B2019" s="287">
        <v>5000</v>
      </c>
      <c r="C2019" s="1" t="s">
        <v>28</v>
      </c>
      <c r="D2019" s="1" t="s">
        <v>15</v>
      </c>
      <c r="E2019" s="1" t="s">
        <v>628</v>
      </c>
      <c r="F2019" s="30" t="s">
        <v>648</v>
      </c>
      <c r="G2019" s="30" t="s">
        <v>276</v>
      </c>
      <c r="H2019" s="6">
        <f t="shared" si="147"/>
        <v>-97500</v>
      </c>
      <c r="I2019" s="26">
        <f t="shared" si="148"/>
        <v>10.16260162601626</v>
      </c>
      <c r="K2019" t="s">
        <v>28</v>
      </c>
      <c r="M2019" s="2">
        <v>492</v>
      </c>
    </row>
    <row r="2020" spans="2:13" ht="12.75">
      <c r="B2020" s="287">
        <v>5000</v>
      </c>
      <c r="C2020" s="1" t="s">
        <v>28</v>
      </c>
      <c r="D2020" s="1" t="s">
        <v>15</v>
      </c>
      <c r="E2020" s="1" t="s">
        <v>628</v>
      </c>
      <c r="F2020" s="30" t="s">
        <v>649</v>
      </c>
      <c r="G2020" s="30" t="s">
        <v>279</v>
      </c>
      <c r="H2020" s="6">
        <f t="shared" si="147"/>
        <v>-102500</v>
      </c>
      <c r="I2020" s="26">
        <f t="shared" si="148"/>
        <v>10.16260162601626</v>
      </c>
      <c r="K2020" t="s">
        <v>28</v>
      </c>
      <c r="M2020" s="2">
        <v>492</v>
      </c>
    </row>
    <row r="2021" spans="2:13" ht="12.75">
      <c r="B2021" s="287">
        <v>5000</v>
      </c>
      <c r="C2021" s="1" t="s">
        <v>28</v>
      </c>
      <c r="D2021" s="1" t="s">
        <v>15</v>
      </c>
      <c r="E2021" s="1" t="s">
        <v>628</v>
      </c>
      <c r="F2021" s="30" t="s">
        <v>650</v>
      </c>
      <c r="G2021" s="30" t="s">
        <v>281</v>
      </c>
      <c r="H2021" s="6">
        <f t="shared" si="147"/>
        <v>-107500</v>
      </c>
      <c r="I2021" s="26">
        <f t="shared" si="148"/>
        <v>10.16260162601626</v>
      </c>
      <c r="K2021" t="s">
        <v>28</v>
      </c>
      <c r="M2021" s="2">
        <v>492</v>
      </c>
    </row>
    <row r="2022" spans="2:13" ht="12.75">
      <c r="B2022" s="287">
        <v>5000</v>
      </c>
      <c r="C2022" s="1" t="s">
        <v>28</v>
      </c>
      <c r="D2022" s="1" t="s">
        <v>15</v>
      </c>
      <c r="E2022" s="1" t="s">
        <v>628</v>
      </c>
      <c r="F2022" s="30" t="s">
        <v>651</v>
      </c>
      <c r="G2022" s="30" t="s">
        <v>283</v>
      </c>
      <c r="H2022" s="6">
        <f t="shared" si="147"/>
        <v>-112500</v>
      </c>
      <c r="I2022" s="26">
        <f t="shared" si="148"/>
        <v>10.16260162601626</v>
      </c>
      <c r="K2022" t="s">
        <v>28</v>
      </c>
      <c r="M2022" s="2">
        <v>492</v>
      </c>
    </row>
    <row r="2023" spans="2:13" ht="12.75">
      <c r="B2023" s="287">
        <v>2500</v>
      </c>
      <c r="C2023" s="1" t="s">
        <v>28</v>
      </c>
      <c r="D2023" s="19" t="s">
        <v>15</v>
      </c>
      <c r="E2023" s="1" t="s">
        <v>652</v>
      </c>
      <c r="F2023" s="30" t="s">
        <v>653</v>
      </c>
      <c r="G2023" s="35" t="s">
        <v>31</v>
      </c>
      <c r="H2023" s="6">
        <f t="shared" si="147"/>
        <v>-115000</v>
      </c>
      <c r="I2023" s="26">
        <f t="shared" si="148"/>
        <v>5.08130081300813</v>
      </c>
      <c r="K2023" t="s">
        <v>28</v>
      </c>
      <c r="M2023" s="2">
        <v>492</v>
      </c>
    </row>
    <row r="2024" spans="2:13" ht="12.75">
      <c r="B2024" s="287">
        <v>2500</v>
      </c>
      <c r="C2024" s="1" t="s">
        <v>28</v>
      </c>
      <c r="D2024" s="19" t="s">
        <v>15</v>
      </c>
      <c r="E2024" s="1" t="s">
        <v>652</v>
      </c>
      <c r="F2024" s="30" t="s">
        <v>654</v>
      </c>
      <c r="G2024" s="30" t="s">
        <v>33</v>
      </c>
      <c r="H2024" s="6">
        <f t="shared" si="147"/>
        <v>-117500</v>
      </c>
      <c r="I2024" s="26">
        <f t="shared" si="148"/>
        <v>5.08130081300813</v>
      </c>
      <c r="K2024" t="s">
        <v>28</v>
      </c>
      <c r="M2024" s="2">
        <v>492</v>
      </c>
    </row>
    <row r="2025" spans="2:13" ht="12.75">
      <c r="B2025" s="287">
        <v>2500</v>
      </c>
      <c r="C2025" s="1" t="s">
        <v>28</v>
      </c>
      <c r="D2025" s="19" t="s">
        <v>15</v>
      </c>
      <c r="E2025" s="1" t="s">
        <v>652</v>
      </c>
      <c r="F2025" s="30" t="s">
        <v>655</v>
      </c>
      <c r="G2025" s="30" t="s">
        <v>55</v>
      </c>
      <c r="H2025" s="6">
        <f t="shared" si="147"/>
        <v>-120000</v>
      </c>
      <c r="I2025" s="26">
        <f t="shared" si="148"/>
        <v>5.08130081300813</v>
      </c>
      <c r="K2025" t="s">
        <v>28</v>
      </c>
      <c r="M2025" s="2">
        <v>492</v>
      </c>
    </row>
    <row r="2026" spans="2:13" ht="12.75">
      <c r="B2026" s="287">
        <v>2500</v>
      </c>
      <c r="C2026" s="1" t="s">
        <v>28</v>
      </c>
      <c r="D2026" s="19" t="s">
        <v>15</v>
      </c>
      <c r="E2026" s="1" t="s">
        <v>652</v>
      </c>
      <c r="F2026" s="30" t="s">
        <v>656</v>
      </c>
      <c r="G2026" s="30" t="s">
        <v>74</v>
      </c>
      <c r="H2026" s="6">
        <f t="shared" si="147"/>
        <v>-122500</v>
      </c>
      <c r="I2026" s="26">
        <f t="shared" si="148"/>
        <v>5.08130081300813</v>
      </c>
      <c r="K2026" t="s">
        <v>28</v>
      </c>
      <c r="M2026" s="2">
        <v>492</v>
      </c>
    </row>
    <row r="2027" spans="2:13" ht="12.75">
      <c r="B2027" s="287">
        <v>2500</v>
      </c>
      <c r="C2027" s="1" t="s">
        <v>28</v>
      </c>
      <c r="D2027" s="1" t="s">
        <v>15</v>
      </c>
      <c r="E2027" s="1" t="s">
        <v>652</v>
      </c>
      <c r="F2027" s="30" t="s">
        <v>657</v>
      </c>
      <c r="G2027" s="30" t="s">
        <v>80</v>
      </c>
      <c r="H2027" s="6">
        <f t="shared" si="147"/>
        <v>-125000</v>
      </c>
      <c r="I2027" s="26">
        <f t="shared" si="148"/>
        <v>5.08130081300813</v>
      </c>
      <c r="K2027" t="s">
        <v>28</v>
      </c>
      <c r="M2027" s="2">
        <v>492</v>
      </c>
    </row>
    <row r="2028" spans="2:13" ht="12.75">
      <c r="B2028" s="287">
        <v>2500</v>
      </c>
      <c r="C2028" s="1" t="s">
        <v>28</v>
      </c>
      <c r="D2028" s="1" t="s">
        <v>15</v>
      </c>
      <c r="E2028" s="1" t="s">
        <v>652</v>
      </c>
      <c r="F2028" s="30" t="s">
        <v>658</v>
      </c>
      <c r="G2028" s="30" t="s">
        <v>82</v>
      </c>
      <c r="H2028" s="6">
        <f t="shared" si="147"/>
        <v>-127500</v>
      </c>
      <c r="I2028" s="26">
        <f t="shared" si="148"/>
        <v>5.08130081300813</v>
      </c>
      <c r="K2028" t="s">
        <v>28</v>
      </c>
      <c r="M2028" s="2">
        <v>492</v>
      </c>
    </row>
    <row r="2029" spans="2:13" ht="12.75">
      <c r="B2029" s="506">
        <v>2500</v>
      </c>
      <c r="C2029" s="1" t="s">
        <v>28</v>
      </c>
      <c r="D2029" s="1" t="s">
        <v>15</v>
      </c>
      <c r="E2029" s="1" t="s">
        <v>652</v>
      </c>
      <c r="F2029" s="30" t="s">
        <v>659</v>
      </c>
      <c r="G2029" s="30" t="s">
        <v>115</v>
      </c>
      <c r="H2029" s="6">
        <f t="shared" si="147"/>
        <v>-130000</v>
      </c>
      <c r="I2029" s="26">
        <f t="shared" si="148"/>
        <v>5.08130081300813</v>
      </c>
      <c r="K2029" t="s">
        <v>28</v>
      </c>
      <c r="M2029" s="2">
        <v>492</v>
      </c>
    </row>
    <row r="2030" spans="2:13" ht="12.75">
      <c r="B2030" s="287">
        <v>2500</v>
      </c>
      <c r="C2030" s="1" t="s">
        <v>28</v>
      </c>
      <c r="D2030" s="1" t="s">
        <v>15</v>
      </c>
      <c r="E2030" s="1" t="s">
        <v>652</v>
      </c>
      <c r="F2030" s="30" t="s">
        <v>660</v>
      </c>
      <c r="G2030" s="30" t="s">
        <v>117</v>
      </c>
      <c r="H2030" s="6">
        <f t="shared" si="147"/>
        <v>-132500</v>
      </c>
      <c r="I2030" s="26">
        <f t="shared" si="148"/>
        <v>5.08130081300813</v>
      </c>
      <c r="K2030" t="s">
        <v>28</v>
      </c>
      <c r="M2030" s="2">
        <v>492</v>
      </c>
    </row>
    <row r="2031" spans="2:13" ht="12.75">
      <c r="B2031" s="287">
        <v>2500</v>
      </c>
      <c r="C2031" s="1" t="s">
        <v>28</v>
      </c>
      <c r="D2031" s="1" t="s">
        <v>15</v>
      </c>
      <c r="E2031" s="1" t="s">
        <v>652</v>
      </c>
      <c r="F2031" s="30" t="s">
        <v>661</v>
      </c>
      <c r="G2031" s="30" t="s">
        <v>118</v>
      </c>
      <c r="H2031" s="6">
        <f t="shared" si="147"/>
        <v>-135000</v>
      </c>
      <c r="I2031" s="26">
        <f t="shared" si="148"/>
        <v>5.08130081300813</v>
      </c>
      <c r="K2031" t="s">
        <v>28</v>
      </c>
      <c r="M2031" s="2">
        <v>492</v>
      </c>
    </row>
    <row r="2032" spans="2:13" ht="12.75">
      <c r="B2032" s="287">
        <v>2500</v>
      </c>
      <c r="C2032" s="1" t="s">
        <v>28</v>
      </c>
      <c r="D2032" s="1" t="s">
        <v>15</v>
      </c>
      <c r="E2032" s="1" t="s">
        <v>652</v>
      </c>
      <c r="F2032" s="30" t="s">
        <v>662</v>
      </c>
      <c r="G2032" s="30" t="s">
        <v>119</v>
      </c>
      <c r="H2032" s="6">
        <f t="shared" si="147"/>
        <v>-137500</v>
      </c>
      <c r="I2032" s="26">
        <f t="shared" si="148"/>
        <v>5.08130081300813</v>
      </c>
      <c r="K2032" t="s">
        <v>28</v>
      </c>
      <c r="M2032" s="2">
        <v>492</v>
      </c>
    </row>
    <row r="2033" spans="2:13" ht="12.75">
      <c r="B2033" s="287">
        <v>2500</v>
      </c>
      <c r="C2033" s="1" t="s">
        <v>28</v>
      </c>
      <c r="D2033" s="1" t="s">
        <v>15</v>
      </c>
      <c r="E2033" s="1" t="s">
        <v>652</v>
      </c>
      <c r="F2033" s="30" t="s">
        <v>663</v>
      </c>
      <c r="G2033" s="30" t="s">
        <v>156</v>
      </c>
      <c r="H2033" s="6">
        <f t="shared" si="147"/>
        <v>-140000</v>
      </c>
      <c r="I2033" s="26">
        <f t="shared" si="148"/>
        <v>5.08130081300813</v>
      </c>
      <c r="K2033" t="s">
        <v>28</v>
      </c>
      <c r="M2033" s="2">
        <v>492</v>
      </c>
    </row>
    <row r="2034" spans="2:13" ht="12.75">
      <c r="B2034" s="287">
        <v>10000</v>
      </c>
      <c r="C2034" s="1" t="s">
        <v>28</v>
      </c>
      <c r="D2034" s="1" t="s">
        <v>15</v>
      </c>
      <c r="E2034" s="1" t="s">
        <v>652</v>
      </c>
      <c r="F2034" s="30" t="s">
        <v>664</v>
      </c>
      <c r="G2034" s="30" t="s">
        <v>156</v>
      </c>
      <c r="H2034" s="6">
        <f t="shared" si="147"/>
        <v>-150000</v>
      </c>
      <c r="I2034" s="26">
        <f t="shared" si="148"/>
        <v>20.32520325203252</v>
      </c>
      <c r="K2034" t="s">
        <v>28</v>
      </c>
      <c r="M2034" s="2">
        <v>492</v>
      </c>
    </row>
    <row r="2035" spans="2:13" ht="12.75">
      <c r="B2035" s="287">
        <v>2500</v>
      </c>
      <c r="C2035" s="1" t="s">
        <v>28</v>
      </c>
      <c r="D2035" s="1" t="s">
        <v>15</v>
      </c>
      <c r="E2035" s="1" t="s">
        <v>652</v>
      </c>
      <c r="F2035" s="30" t="s">
        <v>665</v>
      </c>
      <c r="G2035" s="30" t="s">
        <v>158</v>
      </c>
      <c r="H2035" s="6">
        <f t="shared" si="147"/>
        <v>-152500</v>
      </c>
      <c r="I2035" s="26">
        <f t="shared" si="148"/>
        <v>5.08130081300813</v>
      </c>
      <c r="K2035" t="s">
        <v>28</v>
      </c>
      <c r="M2035" s="2">
        <v>492</v>
      </c>
    </row>
    <row r="2036" spans="2:13" ht="12.75">
      <c r="B2036" s="287">
        <v>2500</v>
      </c>
      <c r="C2036" s="1" t="s">
        <v>28</v>
      </c>
      <c r="D2036" s="1" t="s">
        <v>15</v>
      </c>
      <c r="E2036" s="1" t="s">
        <v>652</v>
      </c>
      <c r="F2036" s="30" t="s">
        <v>666</v>
      </c>
      <c r="G2036" s="30" t="s">
        <v>203</v>
      </c>
      <c r="H2036" s="6">
        <f t="shared" si="147"/>
        <v>-155000</v>
      </c>
      <c r="I2036" s="26">
        <f t="shared" si="148"/>
        <v>5.08130081300813</v>
      </c>
      <c r="K2036" t="s">
        <v>28</v>
      </c>
      <c r="M2036" s="2">
        <v>492</v>
      </c>
    </row>
    <row r="2037" spans="2:13" ht="12.75">
      <c r="B2037" s="287">
        <v>2500</v>
      </c>
      <c r="C2037" s="1" t="s">
        <v>28</v>
      </c>
      <c r="D2037" s="1" t="s">
        <v>15</v>
      </c>
      <c r="E2037" s="1" t="s">
        <v>652</v>
      </c>
      <c r="F2037" s="30" t="s">
        <v>667</v>
      </c>
      <c r="G2037" s="30" t="s">
        <v>205</v>
      </c>
      <c r="H2037" s="6">
        <f t="shared" si="147"/>
        <v>-157500</v>
      </c>
      <c r="I2037" s="26">
        <f t="shared" si="148"/>
        <v>5.08130081300813</v>
      </c>
      <c r="K2037" t="s">
        <v>28</v>
      </c>
      <c r="M2037" s="2">
        <v>492</v>
      </c>
    </row>
    <row r="2038" spans="2:13" ht="12.75">
      <c r="B2038" s="287">
        <v>2500</v>
      </c>
      <c r="C2038" s="1" t="s">
        <v>28</v>
      </c>
      <c r="D2038" s="1" t="s">
        <v>15</v>
      </c>
      <c r="E2038" s="1" t="s">
        <v>652</v>
      </c>
      <c r="F2038" s="30" t="s">
        <v>668</v>
      </c>
      <c r="G2038" s="30" t="s">
        <v>207</v>
      </c>
      <c r="H2038" s="6">
        <f t="shared" si="147"/>
        <v>-160000</v>
      </c>
      <c r="I2038" s="26">
        <f t="shared" si="148"/>
        <v>5.08130081300813</v>
      </c>
      <c r="K2038" t="s">
        <v>28</v>
      </c>
      <c r="M2038" s="2">
        <v>492</v>
      </c>
    </row>
    <row r="2039" spans="2:13" ht="12.75">
      <c r="B2039" s="287">
        <v>2500</v>
      </c>
      <c r="C2039" s="1" t="s">
        <v>28</v>
      </c>
      <c r="D2039" s="1" t="s">
        <v>15</v>
      </c>
      <c r="E2039" s="1" t="s">
        <v>652</v>
      </c>
      <c r="F2039" s="30" t="s">
        <v>669</v>
      </c>
      <c r="G2039" s="30" t="s">
        <v>276</v>
      </c>
      <c r="H2039" s="6">
        <f t="shared" si="147"/>
        <v>-162500</v>
      </c>
      <c r="I2039" s="26">
        <f t="shared" si="148"/>
        <v>5.08130081300813</v>
      </c>
      <c r="K2039" t="s">
        <v>28</v>
      </c>
      <c r="M2039" s="2">
        <v>492</v>
      </c>
    </row>
    <row r="2040" spans="2:13" ht="12.75">
      <c r="B2040" s="287">
        <v>2500</v>
      </c>
      <c r="C2040" s="1" t="s">
        <v>28</v>
      </c>
      <c r="D2040" s="1" t="s">
        <v>15</v>
      </c>
      <c r="E2040" s="1" t="s">
        <v>652</v>
      </c>
      <c r="F2040" s="30" t="s">
        <v>670</v>
      </c>
      <c r="G2040" s="30" t="s">
        <v>279</v>
      </c>
      <c r="H2040" s="6">
        <f t="shared" si="147"/>
        <v>-165000</v>
      </c>
      <c r="I2040" s="26">
        <f t="shared" si="148"/>
        <v>5.08130081300813</v>
      </c>
      <c r="K2040" t="s">
        <v>28</v>
      </c>
      <c r="M2040" s="2">
        <v>492</v>
      </c>
    </row>
    <row r="2041" spans="2:13" ht="12.75">
      <c r="B2041" s="287">
        <v>2500</v>
      </c>
      <c r="C2041" s="1" t="s">
        <v>28</v>
      </c>
      <c r="D2041" s="1" t="s">
        <v>15</v>
      </c>
      <c r="E2041" s="1" t="s">
        <v>652</v>
      </c>
      <c r="F2041" s="30" t="s">
        <v>671</v>
      </c>
      <c r="G2041" s="30" t="s">
        <v>283</v>
      </c>
      <c r="H2041" s="6">
        <f t="shared" si="147"/>
        <v>-167500</v>
      </c>
      <c r="I2041" s="26">
        <f t="shared" si="148"/>
        <v>5.08130081300813</v>
      </c>
      <c r="K2041" t="s">
        <v>28</v>
      </c>
      <c r="M2041" s="2">
        <v>492</v>
      </c>
    </row>
    <row r="2042" spans="1:13" s="97" customFormat="1" ht="12.75">
      <c r="A2042" s="18"/>
      <c r="B2042" s="507">
        <f>SUM(B2000:B2041)</f>
        <v>167500</v>
      </c>
      <c r="C2042" s="18" t="s">
        <v>28</v>
      </c>
      <c r="D2042" s="18"/>
      <c r="E2042" s="18"/>
      <c r="F2042" s="24"/>
      <c r="G2042" s="24"/>
      <c r="H2042" s="90">
        <v>0</v>
      </c>
      <c r="I2042" s="91">
        <f t="shared" si="148"/>
        <v>340.4471544715447</v>
      </c>
      <c r="M2042" s="2">
        <v>492</v>
      </c>
    </row>
    <row r="2043" spans="4:13" ht="12.75">
      <c r="D2043" s="19"/>
      <c r="H2043" s="6">
        <f t="shared" si="147"/>
        <v>0</v>
      </c>
      <c r="I2043" s="26">
        <f t="shared" si="148"/>
        <v>0</v>
      </c>
      <c r="M2043" s="2">
        <v>492</v>
      </c>
    </row>
    <row r="2044" spans="4:13" ht="12.75">
      <c r="D2044" s="19"/>
      <c r="H2044" s="6">
        <f t="shared" si="147"/>
        <v>0</v>
      </c>
      <c r="I2044" s="26">
        <f t="shared" si="148"/>
        <v>0</v>
      </c>
      <c r="M2044" s="2">
        <v>492</v>
      </c>
    </row>
    <row r="2045" spans="1:13" s="21" customFormat="1" ht="12.75">
      <c r="A2045" s="1"/>
      <c r="B2045" s="330">
        <v>1500</v>
      </c>
      <c r="C2045" s="1" t="s">
        <v>1098</v>
      </c>
      <c r="D2045" s="1" t="s">
        <v>15</v>
      </c>
      <c r="E2045" s="1" t="s">
        <v>1077</v>
      </c>
      <c r="F2045" s="30" t="s">
        <v>672</v>
      </c>
      <c r="G2045" s="30" t="s">
        <v>279</v>
      </c>
      <c r="H2045" s="6">
        <f t="shared" si="147"/>
        <v>-1500</v>
      </c>
      <c r="I2045" s="26">
        <f t="shared" si="148"/>
        <v>3.048780487804878</v>
      </c>
      <c r="J2045"/>
      <c r="K2045" t="s">
        <v>652</v>
      </c>
      <c r="L2045"/>
      <c r="M2045" s="2">
        <v>492</v>
      </c>
    </row>
    <row r="2046" spans="1:13" ht="12.75">
      <c r="A2046" s="19"/>
      <c r="B2046" s="458">
        <v>1000</v>
      </c>
      <c r="C2046" s="19" t="s">
        <v>1078</v>
      </c>
      <c r="D2046" s="19" t="s">
        <v>15</v>
      </c>
      <c r="E2046" s="19" t="s">
        <v>1077</v>
      </c>
      <c r="F2046" s="30" t="s">
        <v>1023</v>
      </c>
      <c r="G2046" s="34" t="s">
        <v>55</v>
      </c>
      <c r="H2046" s="6">
        <f t="shared" si="147"/>
        <v>-2500</v>
      </c>
      <c r="I2046" s="26">
        <f t="shared" si="148"/>
        <v>2.032520325203252</v>
      </c>
      <c r="J2046" s="21"/>
      <c r="K2046" t="s">
        <v>628</v>
      </c>
      <c r="L2046" s="21"/>
      <c r="M2046" s="2">
        <v>492</v>
      </c>
    </row>
    <row r="2047" spans="1:13" s="97" customFormat="1" ht="12.75">
      <c r="A2047" s="18"/>
      <c r="B2047" s="337">
        <f>SUM(B2045:B2046)</f>
        <v>2500</v>
      </c>
      <c r="C2047" s="18" t="s">
        <v>1077</v>
      </c>
      <c r="D2047" s="18"/>
      <c r="E2047" s="18"/>
      <c r="F2047" s="24"/>
      <c r="G2047" s="24"/>
      <c r="H2047" s="90">
        <v>0</v>
      </c>
      <c r="I2047" s="91">
        <f t="shared" si="148"/>
        <v>5.08130081300813</v>
      </c>
      <c r="M2047" s="2">
        <v>492</v>
      </c>
    </row>
    <row r="2048" spans="4:13" ht="12.75">
      <c r="D2048" s="19"/>
      <c r="H2048" s="6">
        <f t="shared" si="147"/>
        <v>0</v>
      </c>
      <c r="I2048" s="26">
        <f t="shared" si="148"/>
        <v>0</v>
      </c>
      <c r="M2048" s="2">
        <v>492</v>
      </c>
    </row>
    <row r="2049" spans="4:13" ht="12.75">
      <c r="D2049" s="19"/>
      <c r="H2049" s="6">
        <f t="shared" si="147"/>
        <v>0</v>
      </c>
      <c r="I2049" s="26">
        <f t="shared" si="148"/>
        <v>0</v>
      </c>
      <c r="M2049" s="2">
        <v>492</v>
      </c>
    </row>
    <row r="2050" spans="1:13" ht="12.75">
      <c r="A2050" s="19"/>
      <c r="B2050" s="458">
        <v>1400</v>
      </c>
      <c r="C2050" s="19" t="s">
        <v>40</v>
      </c>
      <c r="D2050" s="19" t="s">
        <v>15</v>
      </c>
      <c r="E2050" s="19" t="s">
        <v>41</v>
      </c>
      <c r="F2050" s="30" t="s">
        <v>673</v>
      </c>
      <c r="G2050" s="34" t="s">
        <v>31</v>
      </c>
      <c r="H2050" s="6">
        <f t="shared" si="147"/>
        <v>-1400</v>
      </c>
      <c r="I2050" s="26">
        <f t="shared" si="148"/>
        <v>2.845528455284553</v>
      </c>
      <c r="J2050" s="21"/>
      <c r="K2050" t="s">
        <v>652</v>
      </c>
      <c r="L2050" s="21"/>
      <c r="M2050" s="2">
        <v>492</v>
      </c>
    </row>
    <row r="2051" spans="2:13" ht="12.75">
      <c r="B2051" s="330">
        <v>1000</v>
      </c>
      <c r="C2051" s="19" t="s">
        <v>40</v>
      </c>
      <c r="D2051" s="19" t="s">
        <v>15</v>
      </c>
      <c r="E2051" s="1" t="s">
        <v>41</v>
      </c>
      <c r="F2051" s="30" t="s">
        <v>673</v>
      </c>
      <c r="G2051" s="30" t="s">
        <v>33</v>
      </c>
      <c r="H2051" s="6">
        <f t="shared" si="147"/>
        <v>-2400</v>
      </c>
      <c r="I2051" s="26">
        <f t="shared" si="148"/>
        <v>2.032520325203252</v>
      </c>
      <c r="K2051" t="s">
        <v>652</v>
      </c>
      <c r="M2051" s="2">
        <v>492</v>
      </c>
    </row>
    <row r="2052" spans="2:13" ht="12.75">
      <c r="B2052" s="330">
        <v>1400</v>
      </c>
      <c r="C2052" s="1" t="s">
        <v>40</v>
      </c>
      <c r="D2052" s="19" t="s">
        <v>15</v>
      </c>
      <c r="E2052" s="1" t="s">
        <v>41</v>
      </c>
      <c r="F2052" s="30" t="s">
        <v>673</v>
      </c>
      <c r="G2052" s="30" t="s">
        <v>55</v>
      </c>
      <c r="H2052" s="6">
        <f t="shared" si="147"/>
        <v>-3800</v>
      </c>
      <c r="I2052" s="26">
        <f t="shared" si="148"/>
        <v>2.845528455284553</v>
      </c>
      <c r="K2052" t="s">
        <v>652</v>
      </c>
      <c r="M2052" s="2">
        <v>492</v>
      </c>
    </row>
    <row r="2053" spans="2:13" ht="12.75">
      <c r="B2053" s="330">
        <v>1200</v>
      </c>
      <c r="C2053" s="1" t="s">
        <v>40</v>
      </c>
      <c r="D2053" s="19" t="s">
        <v>15</v>
      </c>
      <c r="E2053" s="1" t="s">
        <v>41</v>
      </c>
      <c r="F2053" s="30" t="s">
        <v>673</v>
      </c>
      <c r="G2053" s="30" t="s">
        <v>74</v>
      </c>
      <c r="H2053" s="6">
        <f t="shared" si="147"/>
        <v>-5000</v>
      </c>
      <c r="I2053" s="26">
        <f t="shared" si="148"/>
        <v>2.4390243902439024</v>
      </c>
      <c r="K2053" t="s">
        <v>652</v>
      </c>
      <c r="M2053" s="2">
        <v>492</v>
      </c>
    </row>
    <row r="2054" spans="2:13" ht="12.75">
      <c r="B2054" s="330">
        <v>1700</v>
      </c>
      <c r="C2054" s="41" t="s">
        <v>40</v>
      </c>
      <c r="D2054" s="19" t="s">
        <v>15</v>
      </c>
      <c r="E2054" s="41" t="s">
        <v>41</v>
      </c>
      <c r="F2054" s="30" t="s">
        <v>673</v>
      </c>
      <c r="G2054" s="30" t="s">
        <v>76</v>
      </c>
      <c r="H2054" s="6">
        <f t="shared" si="147"/>
        <v>-6700</v>
      </c>
      <c r="I2054" s="26">
        <f t="shared" si="148"/>
        <v>3.4552845528455283</v>
      </c>
      <c r="J2054" s="40"/>
      <c r="K2054" t="s">
        <v>652</v>
      </c>
      <c r="L2054" s="40"/>
      <c r="M2054" s="2">
        <v>492</v>
      </c>
    </row>
    <row r="2055" spans="2:13" ht="12.75">
      <c r="B2055" s="330">
        <v>1300</v>
      </c>
      <c r="C2055" s="1" t="s">
        <v>40</v>
      </c>
      <c r="D2055" s="19" t="s">
        <v>15</v>
      </c>
      <c r="E2055" s="1" t="s">
        <v>41</v>
      </c>
      <c r="F2055" s="30" t="s">
        <v>673</v>
      </c>
      <c r="G2055" s="30" t="s">
        <v>80</v>
      </c>
      <c r="H2055" s="6">
        <f t="shared" si="147"/>
        <v>-8000</v>
      </c>
      <c r="I2055" s="26">
        <f t="shared" si="148"/>
        <v>2.6422764227642275</v>
      </c>
      <c r="K2055" t="s">
        <v>652</v>
      </c>
      <c r="M2055" s="2">
        <v>492</v>
      </c>
    </row>
    <row r="2056" spans="2:13" ht="12.75">
      <c r="B2056" s="330">
        <v>1200</v>
      </c>
      <c r="C2056" s="1" t="s">
        <v>40</v>
      </c>
      <c r="D2056" s="19" t="s">
        <v>15</v>
      </c>
      <c r="E2056" s="1" t="s">
        <v>41</v>
      </c>
      <c r="F2056" s="30" t="s">
        <v>673</v>
      </c>
      <c r="G2056" s="30" t="s">
        <v>82</v>
      </c>
      <c r="H2056" s="6">
        <f t="shared" si="147"/>
        <v>-9200</v>
      </c>
      <c r="I2056" s="26">
        <f t="shared" si="148"/>
        <v>2.4390243902439024</v>
      </c>
      <c r="K2056" t="s">
        <v>652</v>
      </c>
      <c r="M2056" s="2">
        <v>492</v>
      </c>
    </row>
    <row r="2057" spans="2:13" ht="12.75">
      <c r="B2057" s="330">
        <v>1000</v>
      </c>
      <c r="C2057" s="1" t="s">
        <v>40</v>
      </c>
      <c r="D2057" s="19" t="s">
        <v>15</v>
      </c>
      <c r="E2057" s="1" t="s">
        <v>41</v>
      </c>
      <c r="F2057" s="30" t="s">
        <v>673</v>
      </c>
      <c r="G2057" s="30" t="s">
        <v>343</v>
      </c>
      <c r="H2057" s="6">
        <f t="shared" si="147"/>
        <v>-10200</v>
      </c>
      <c r="I2057" s="26">
        <f t="shared" si="148"/>
        <v>2.032520325203252</v>
      </c>
      <c r="K2057" t="s">
        <v>652</v>
      </c>
      <c r="M2057" s="2">
        <v>492</v>
      </c>
    </row>
    <row r="2058" spans="2:13" ht="12.75">
      <c r="B2058" s="330">
        <v>1200</v>
      </c>
      <c r="C2058" s="1" t="s">
        <v>40</v>
      </c>
      <c r="D2058" s="19" t="s">
        <v>15</v>
      </c>
      <c r="E2058" s="1" t="s">
        <v>41</v>
      </c>
      <c r="F2058" s="30" t="s">
        <v>673</v>
      </c>
      <c r="G2058" s="30" t="s">
        <v>115</v>
      </c>
      <c r="H2058" s="6">
        <f t="shared" si="147"/>
        <v>-11400</v>
      </c>
      <c r="I2058" s="26">
        <f t="shared" si="148"/>
        <v>2.4390243902439024</v>
      </c>
      <c r="K2058" t="s">
        <v>652</v>
      </c>
      <c r="M2058" s="2">
        <v>492</v>
      </c>
    </row>
    <row r="2059" spans="2:13" ht="12.75">
      <c r="B2059" s="330">
        <v>1200</v>
      </c>
      <c r="C2059" s="1" t="s">
        <v>40</v>
      </c>
      <c r="D2059" s="19" t="s">
        <v>15</v>
      </c>
      <c r="E2059" s="1" t="s">
        <v>41</v>
      </c>
      <c r="F2059" s="30" t="s">
        <v>673</v>
      </c>
      <c r="G2059" s="30" t="s">
        <v>116</v>
      </c>
      <c r="H2059" s="6">
        <f t="shared" si="147"/>
        <v>-12600</v>
      </c>
      <c r="I2059" s="26">
        <f t="shared" si="148"/>
        <v>2.4390243902439024</v>
      </c>
      <c r="K2059" t="s">
        <v>652</v>
      </c>
      <c r="M2059" s="2">
        <v>492</v>
      </c>
    </row>
    <row r="2060" spans="2:13" ht="12.75">
      <c r="B2060" s="330">
        <v>1800</v>
      </c>
      <c r="C2060" s="1" t="s">
        <v>40</v>
      </c>
      <c r="D2060" s="1" t="s">
        <v>15</v>
      </c>
      <c r="E2060" s="1" t="s">
        <v>41</v>
      </c>
      <c r="F2060" s="30" t="s">
        <v>673</v>
      </c>
      <c r="G2060" s="30" t="s">
        <v>117</v>
      </c>
      <c r="H2060" s="6">
        <f t="shared" si="147"/>
        <v>-14400</v>
      </c>
      <c r="I2060" s="26">
        <f t="shared" si="148"/>
        <v>3.658536585365854</v>
      </c>
      <c r="K2060" t="s">
        <v>652</v>
      </c>
      <c r="M2060" s="2">
        <v>492</v>
      </c>
    </row>
    <row r="2061" spans="2:13" ht="12.75">
      <c r="B2061" s="330">
        <v>1400</v>
      </c>
      <c r="C2061" s="1" t="s">
        <v>40</v>
      </c>
      <c r="D2061" s="1" t="s">
        <v>15</v>
      </c>
      <c r="E2061" s="1" t="s">
        <v>41</v>
      </c>
      <c r="F2061" s="30" t="s">
        <v>673</v>
      </c>
      <c r="G2061" s="30" t="s">
        <v>118</v>
      </c>
      <c r="H2061" s="6">
        <f t="shared" si="147"/>
        <v>-15800</v>
      </c>
      <c r="I2061" s="26">
        <f t="shared" si="148"/>
        <v>2.845528455284553</v>
      </c>
      <c r="K2061" t="s">
        <v>652</v>
      </c>
      <c r="M2061" s="2">
        <v>492</v>
      </c>
    </row>
    <row r="2062" spans="2:13" ht="12.75">
      <c r="B2062" s="330">
        <v>1200</v>
      </c>
      <c r="C2062" s="1" t="s">
        <v>40</v>
      </c>
      <c r="D2062" s="1" t="s">
        <v>15</v>
      </c>
      <c r="E2062" s="1" t="s">
        <v>41</v>
      </c>
      <c r="F2062" s="30" t="s">
        <v>673</v>
      </c>
      <c r="G2062" s="30" t="s">
        <v>119</v>
      </c>
      <c r="H2062" s="6">
        <f t="shared" si="147"/>
        <v>-17000</v>
      </c>
      <c r="I2062" s="26">
        <f t="shared" si="148"/>
        <v>2.4390243902439024</v>
      </c>
      <c r="K2062" t="s">
        <v>652</v>
      </c>
      <c r="M2062" s="2">
        <v>492</v>
      </c>
    </row>
    <row r="2063" spans="2:13" ht="12.75">
      <c r="B2063" s="330">
        <v>1500</v>
      </c>
      <c r="C2063" s="1" t="s">
        <v>40</v>
      </c>
      <c r="D2063" s="1" t="s">
        <v>15</v>
      </c>
      <c r="E2063" s="1" t="s">
        <v>41</v>
      </c>
      <c r="F2063" s="30" t="s">
        <v>673</v>
      </c>
      <c r="G2063" s="30" t="s">
        <v>156</v>
      </c>
      <c r="H2063" s="6">
        <f t="shared" si="147"/>
        <v>-18500</v>
      </c>
      <c r="I2063" s="26">
        <f t="shared" si="148"/>
        <v>3.048780487804878</v>
      </c>
      <c r="K2063" t="s">
        <v>652</v>
      </c>
      <c r="M2063" s="2">
        <v>492</v>
      </c>
    </row>
    <row r="2064" spans="2:13" ht="12.75">
      <c r="B2064" s="330">
        <v>1200</v>
      </c>
      <c r="C2064" s="1" t="s">
        <v>40</v>
      </c>
      <c r="D2064" s="1" t="s">
        <v>15</v>
      </c>
      <c r="E2064" s="1" t="s">
        <v>41</v>
      </c>
      <c r="F2064" s="30" t="s">
        <v>673</v>
      </c>
      <c r="G2064" s="30" t="s">
        <v>158</v>
      </c>
      <c r="H2064" s="6">
        <f aca="true" t="shared" si="149" ref="H2064:H2127">H2063-B2064</f>
        <v>-19700</v>
      </c>
      <c r="I2064" s="26">
        <f aca="true" t="shared" si="150" ref="I2064:I2127">+B2064/M2064</f>
        <v>2.4390243902439024</v>
      </c>
      <c r="K2064" t="s">
        <v>652</v>
      </c>
      <c r="M2064" s="2">
        <v>492</v>
      </c>
    </row>
    <row r="2065" spans="2:13" ht="12.75">
      <c r="B2065" s="330">
        <v>1200</v>
      </c>
      <c r="C2065" s="1" t="s">
        <v>40</v>
      </c>
      <c r="D2065" s="1" t="s">
        <v>15</v>
      </c>
      <c r="E2065" s="1" t="s">
        <v>41</v>
      </c>
      <c r="F2065" s="30" t="s">
        <v>673</v>
      </c>
      <c r="G2065" s="30" t="s">
        <v>188</v>
      </c>
      <c r="H2065" s="6">
        <f t="shared" si="149"/>
        <v>-20900</v>
      </c>
      <c r="I2065" s="26">
        <f t="shared" si="150"/>
        <v>2.4390243902439024</v>
      </c>
      <c r="K2065" t="s">
        <v>652</v>
      </c>
      <c r="M2065" s="2">
        <v>492</v>
      </c>
    </row>
    <row r="2066" spans="2:13" ht="12.75">
      <c r="B2066" s="330">
        <v>1400</v>
      </c>
      <c r="C2066" s="1" t="s">
        <v>40</v>
      </c>
      <c r="D2066" s="1" t="s">
        <v>15</v>
      </c>
      <c r="E2066" s="1" t="s">
        <v>41</v>
      </c>
      <c r="F2066" s="30" t="s">
        <v>673</v>
      </c>
      <c r="G2066" s="30" t="s">
        <v>203</v>
      </c>
      <c r="H2066" s="6">
        <f t="shared" si="149"/>
        <v>-22300</v>
      </c>
      <c r="I2066" s="26">
        <f t="shared" si="150"/>
        <v>2.845528455284553</v>
      </c>
      <c r="K2066" t="s">
        <v>652</v>
      </c>
      <c r="M2066" s="2">
        <v>492</v>
      </c>
    </row>
    <row r="2067" spans="2:13" ht="12.75">
      <c r="B2067" s="330">
        <v>1700</v>
      </c>
      <c r="C2067" s="1" t="s">
        <v>40</v>
      </c>
      <c r="D2067" s="1" t="s">
        <v>15</v>
      </c>
      <c r="E2067" s="1" t="s">
        <v>41</v>
      </c>
      <c r="F2067" s="30" t="s">
        <v>673</v>
      </c>
      <c r="G2067" s="30" t="s">
        <v>205</v>
      </c>
      <c r="H2067" s="6">
        <f t="shared" si="149"/>
        <v>-24000</v>
      </c>
      <c r="I2067" s="26">
        <f t="shared" si="150"/>
        <v>3.4552845528455283</v>
      </c>
      <c r="K2067" t="s">
        <v>652</v>
      </c>
      <c r="M2067" s="2">
        <v>492</v>
      </c>
    </row>
    <row r="2068" spans="2:13" ht="12.75">
      <c r="B2068" s="330">
        <v>1500</v>
      </c>
      <c r="C2068" s="1" t="s">
        <v>40</v>
      </c>
      <c r="D2068" s="1" t="s">
        <v>15</v>
      </c>
      <c r="E2068" s="1" t="s">
        <v>41</v>
      </c>
      <c r="F2068" s="30" t="s">
        <v>673</v>
      </c>
      <c r="G2068" s="30" t="s">
        <v>207</v>
      </c>
      <c r="H2068" s="6">
        <f t="shared" si="149"/>
        <v>-25500</v>
      </c>
      <c r="I2068" s="26">
        <f t="shared" si="150"/>
        <v>3.048780487804878</v>
      </c>
      <c r="K2068" t="s">
        <v>652</v>
      </c>
      <c r="M2068" s="2">
        <v>492</v>
      </c>
    </row>
    <row r="2069" spans="2:13" ht="12.75">
      <c r="B2069" s="330">
        <v>1200</v>
      </c>
      <c r="C2069" s="1" t="s">
        <v>40</v>
      </c>
      <c r="D2069" s="1" t="s">
        <v>15</v>
      </c>
      <c r="E2069" s="1" t="s">
        <v>41</v>
      </c>
      <c r="F2069" s="30" t="s">
        <v>673</v>
      </c>
      <c r="G2069" s="30" t="s">
        <v>276</v>
      </c>
      <c r="H2069" s="6">
        <f t="shared" si="149"/>
        <v>-26700</v>
      </c>
      <c r="I2069" s="26">
        <f t="shared" si="150"/>
        <v>2.4390243902439024</v>
      </c>
      <c r="K2069" t="s">
        <v>652</v>
      </c>
      <c r="M2069" s="2">
        <v>492</v>
      </c>
    </row>
    <row r="2070" spans="2:13" ht="12.75">
      <c r="B2070" s="330">
        <v>1500</v>
      </c>
      <c r="C2070" s="1" t="s">
        <v>40</v>
      </c>
      <c r="D2070" s="1" t="s">
        <v>15</v>
      </c>
      <c r="E2070" s="1" t="s">
        <v>41</v>
      </c>
      <c r="F2070" s="30" t="s">
        <v>673</v>
      </c>
      <c r="G2070" s="30" t="s">
        <v>279</v>
      </c>
      <c r="H2070" s="6">
        <f t="shared" si="149"/>
        <v>-28200</v>
      </c>
      <c r="I2070" s="26">
        <f t="shared" si="150"/>
        <v>3.048780487804878</v>
      </c>
      <c r="K2070" t="s">
        <v>652</v>
      </c>
      <c r="M2070" s="2">
        <v>492</v>
      </c>
    </row>
    <row r="2071" spans="2:13" ht="12.75">
      <c r="B2071" s="330">
        <v>1200</v>
      </c>
      <c r="C2071" s="1" t="s">
        <v>40</v>
      </c>
      <c r="D2071" s="1" t="s">
        <v>15</v>
      </c>
      <c r="E2071" s="1" t="s">
        <v>41</v>
      </c>
      <c r="F2071" s="30" t="s">
        <v>673</v>
      </c>
      <c r="G2071" s="30" t="s">
        <v>283</v>
      </c>
      <c r="H2071" s="6">
        <f t="shared" si="149"/>
        <v>-29400</v>
      </c>
      <c r="I2071" s="26">
        <f t="shared" si="150"/>
        <v>2.4390243902439024</v>
      </c>
      <c r="K2071" t="s">
        <v>652</v>
      </c>
      <c r="M2071" s="2">
        <v>492</v>
      </c>
    </row>
    <row r="2072" spans="2:13" ht="12.75">
      <c r="B2072" s="458">
        <v>1500</v>
      </c>
      <c r="C2072" s="19" t="s">
        <v>40</v>
      </c>
      <c r="D2072" s="19" t="s">
        <v>15</v>
      </c>
      <c r="E2072" s="19" t="s">
        <v>41</v>
      </c>
      <c r="F2072" s="30" t="s">
        <v>674</v>
      </c>
      <c r="G2072" s="34" t="s">
        <v>31</v>
      </c>
      <c r="H2072" s="6">
        <f t="shared" si="149"/>
        <v>-30900</v>
      </c>
      <c r="I2072" s="26">
        <f t="shared" si="150"/>
        <v>3.048780487804878</v>
      </c>
      <c r="K2072" t="s">
        <v>628</v>
      </c>
      <c r="M2072" s="2">
        <v>492</v>
      </c>
    </row>
    <row r="2073" spans="1:13" ht="12.75">
      <c r="A2073" s="173"/>
      <c r="B2073" s="458">
        <v>1700</v>
      </c>
      <c r="C2073" s="38" t="s">
        <v>40</v>
      </c>
      <c r="D2073" s="38" t="s">
        <v>15</v>
      </c>
      <c r="E2073" s="19" t="s">
        <v>41</v>
      </c>
      <c r="F2073" s="30" t="s">
        <v>674</v>
      </c>
      <c r="G2073" s="34" t="s">
        <v>33</v>
      </c>
      <c r="H2073" s="6">
        <f t="shared" si="149"/>
        <v>-32600</v>
      </c>
      <c r="I2073" s="26">
        <f t="shared" si="150"/>
        <v>3.4552845528455283</v>
      </c>
      <c r="J2073" s="174"/>
      <c r="K2073" t="s">
        <v>628</v>
      </c>
      <c r="L2073" s="174"/>
      <c r="M2073" s="2">
        <v>492</v>
      </c>
    </row>
    <row r="2074" spans="1:13" ht="12.75">
      <c r="A2074" s="173"/>
      <c r="B2074" s="458">
        <v>1600</v>
      </c>
      <c r="C2074" s="19" t="s">
        <v>40</v>
      </c>
      <c r="D2074" s="19" t="s">
        <v>15</v>
      </c>
      <c r="E2074" s="19" t="s">
        <v>41</v>
      </c>
      <c r="F2074" s="30" t="s">
        <v>674</v>
      </c>
      <c r="G2074" s="34" t="s">
        <v>55</v>
      </c>
      <c r="H2074" s="6">
        <f t="shared" si="149"/>
        <v>-34200</v>
      </c>
      <c r="I2074" s="26">
        <f t="shared" si="150"/>
        <v>3.252032520325203</v>
      </c>
      <c r="J2074" s="174"/>
      <c r="K2074" t="s">
        <v>628</v>
      </c>
      <c r="L2074" s="174"/>
      <c r="M2074" s="2">
        <v>492</v>
      </c>
    </row>
    <row r="2075" spans="1:13" ht="12.75">
      <c r="A2075" s="19"/>
      <c r="B2075" s="458">
        <v>1400</v>
      </c>
      <c r="C2075" s="19" t="s">
        <v>40</v>
      </c>
      <c r="D2075" s="19" t="s">
        <v>15</v>
      </c>
      <c r="E2075" s="19" t="s">
        <v>41</v>
      </c>
      <c r="F2075" s="30" t="s">
        <v>674</v>
      </c>
      <c r="G2075" s="34" t="s">
        <v>74</v>
      </c>
      <c r="H2075" s="6">
        <f t="shared" si="149"/>
        <v>-35600</v>
      </c>
      <c r="I2075" s="26">
        <f t="shared" si="150"/>
        <v>2.845528455284553</v>
      </c>
      <c r="J2075" s="21"/>
      <c r="K2075" t="s">
        <v>628</v>
      </c>
      <c r="L2075" s="21"/>
      <c r="M2075" s="2">
        <v>492</v>
      </c>
    </row>
    <row r="2076" spans="2:13" ht="12.75">
      <c r="B2076" s="330">
        <v>1500</v>
      </c>
      <c r="C2076" s="19" t="s">
        <v>40</v>
      </c>
      <c r="D2076" s="19" t="s">
        <v>15</v>
      </c>
      <c r="E2076" s="1" t="s">
        <v>41</v>
      </c>
      <c r="F2076" s="30" t="s">
        <v>674</v>
      </c>
      <c r="G2076" s="34" t="s">
        <v>76</v>
      </c>
      <c r="H2076" s="6">
        <f t="shared" si="149"/>
        <v>-37100</v>
      </c>
      <c r="I2076" s="26">
        <f t="shared" si="150"/>
        <v>3.048780487804878</v>
      </c>
      <c r="K2076" t="s">
        <v>628</v>
      </c>
      <c r="M2076" s="2">
        <v>492</v>
      </c>
    </row>
    <row r="2077" spans="1:13" ht="12.75">
      <c r="A2077"/>
      <c r="B2077" s="330">
        <v>1700</v>
      </c>
      <c r="C2077" s="1" t="s">
        <v>40</v>
      </c>
      <c r="D2077" s="19" t="s">
        <v>15</v>
      </c>
      <c r="E2077" s="1" t="s">
        <v>41</v>
      </c>
      <c r="F2077" s="30" t="s">
        <v>674</v>
      </c>
      <c r="G2077" s="34" t="s">
        <v>82</v>
      </c>
      <c r="H2077" s="6">
        <f t="shared" si="149"/>
        <v>-38800</v>
      </c>
      <c r="I2077" s="26">
        <f t="shared" si="150"/>
        <v>3.4552845528455283</v>
      </c>
      <c r="K2077" t="s">
        <v>628</v>
      </c>
      <c r="M2077" s="2">
        <v>492</v>
      </c>
    </row>
    <row r="2078" spans="1:13" ht="12.75">
      <c r="A2078"/>
      <c r="B2078" s="330">
        <v>1500</v>
      </c>
      <c r="C2078" s="1" t="s">
        <v>40</v>
      </c>
      <c r="D2078" s="19" t="s">
        <v>15</v>
      </c>
      <c r="E2078" s="1" t="s">
        <v>41</v>
      </c>
      <c r="F2078" s="30" t="s">
        <v>674</v>
      </c>
      <c r="G2078" s="34" t="s">
        <v>343</v>
      </c>
      <c r="H2078" s="6">
        <f t="shared" si="149"/>
        <v>-40300</v>
      </c>
      <c r="I2078" s="26">
        <f t="shared" si="150"/>
        <v>3.048780487804878</v>
      </c>
      <c r="K2078" t="s">
        <v>628</v>
      </c>
      <c r="M2078" s="2">
        <v>492</v>
      </c>
    </row>
    <row r="2079" spans="1:13" ht="12.75">
      <c r="A2079"/>
      <c r="B2079" s="330">
        <v>1400</v>
      </c>
      <c r="C2079" s="1" t="s">
        <v>40</v>
      </c>
      <c r="D2079" s="19" t="s">
        <v>15</v>
      </c>
      <c r="E2079" s="1" t="s">
        <v>41</v>
      </c>
      <c r="F2079" s="30" t="s">
        <v>674</v>
      </c>
      <c r="G2079" s="34" t="s">
        <v>391</v>
      </c>
      <c r="H2079" s="6">
        <f t="shared" si="149"/>
        <v>-41700</v>
      </c>
      <c r="I2079" s="26">
        <f t="shared" si="150"/>
        <v>2.845528455284553</v>
      </c>
      <c r="K2079" t="s">
        <v>628</v>
      </c>
      <c r="M2079" s="2">
        <v>492</v>
      </c>
    </row>
    <row r="2080" spans="1:13" ht="12.75">
      <c r="A2080"/>
      <c r="B2080" s="330">
        <v>1800</v>
      </c>
      <c r="C2080" s="1" t="s">
        <v>40</v>
      </c>
      <c r="D2080" s="19" t="s">
        <v>15</v>
      </c>
      <c r="E2080" s="1" t="s">
        <v>41</v>
      </c>
      <c r="F2080" s="30" t="s">
        <v>674</v>
      </c>
      <c r="G2080" s="34" t="s">
        <v>115</v>
      </c>
      <c r="H2080" s="6">
        <f t="shared" si="149"/>
        <v>-43500</v>
      </c>
      <c r="I2080" s="26">
        <f t="shared" si="150"/>
        <v>3.658536585365854</v>
      </c>
      <c r="K2080" t="s">
        <v>628</v>
      </c>
      <c r="M2080" s="2">
        <v>492</v>
      </c>
    </row>
    <row r="2081" spans="1:13" ht="12.75">
      <c r="A2081"/>
      <c r="B2081" s="330">
        <v>1500</v>
      </c>
      <c r="C2081" s="1" t="s">
        <v>40</v>
      </c>
      <c r="D2081" s="19" t="s">
        <v>15</v>
      </c>
      <c r="E2081" s="1" t="s">
        <v>41</v>
      </c>
      <c r="F2081" s="30" t="s">
        <v>674</v>
      </c>
      <c r="G2081" s="34" t="s">
        <v>116</v>
      </c>
      <c r="H2081" s="6">
        <f t="shared" si="149"/>
        <v>-45000</v>
      </c>
      <c r="I2081" s="26">
        <f t="shared" si="150"/>
        <v>3.048780487804878</v>
      </c>
      <c r="K2081" t="s">
        <v>628</v>
      </c>
      <c r="M2081" s="2">
        <v>492</v>
      </c>
    </row>
    <row r="2082" spans="1:13" ht="12.75">
      <c r="A2082"/>
      <c r="B2082" s="330">
        <v>1600</v>
      </c>
      <c r="C2082" s="1" t="s">
        <v>40</v>
      </c>
      <c r="D2082" s="19" t="s">
        <v>15</v>
      </c>
      <c r="E2082" s="1" t="s">
        <v>41</v>
      </c>
      <c r="F2082" s="30" t="s">
        <v>674</v>
      </c>
      <c r="G2082" s="34" t="s">
        <v>117</v>
      </c>
      <c r="H2082" s="6">
        <f t="shared" si="149"/>
        <v>-46600</v>
      </c>
      <c r="I2082" s="26">
        <f t="shared" si="150"/>
        <v>3.252032520325203</v>
      </c>
      <c r="K2082" t="s">
        <v>628</v>
      </c>
      <c r="M2082" s="2">
        <v>492</v>
      </c>
    </row>
    <row r="2083" spans="1:13" ht="12.75">
      <c r="A2083"/>
      <c r="B2083" s="330">
        <v>1400</v>
      </c>
      <c r="C2083" s="1" t="s">
        <v>40</v>
      </c>
      <c r="D2083" s="19" t="s">
        <v>15</v>
      </c>
      <c r="E2083" s="1" t="s">
        <v>41</v>
      </c>
      <c r="F2083" s="30" t="s">
        <v>674</v>
      </c>
      <c r="G2083" s="34" t="s">
        <v>118</v>
      </c>
      <c r="H2083" s="6">
        <f t="shared" si="149"/>
        <v>-48000</v>
      </c>
      <c r="I2083" s="26">
        <f t="shared" si="150"/>
        <v>2.845528455284553</v>
      </c>
      <c r="K2083" t="s">
        <v>628</v>
      </c>
      <c r="M2083" s="2">
        <v>492</v>
      </c>
    </row>
    <row r="2084" spans="1:13" ht="12.75">
      <c r="A2084"/>
      <c r="B2084" s="330">
        <v>1700</v>
      </c>
      <c r="C2084" s="1" t="s">
        <v>40</v>
      </c>
      <c r="D2084" s="19" t="s">
        <v>15</v>
      </c>
      <c r="E2084" s="1" t="s">
        <v>41</v>
      </c>
      <c r="F2084" s="30" t="s">
        <v>674</v>
      </c>
      <c r="G2084" s="34" t="s">
        <v>119</v>
      </c>
      <c r="H2084" s="6">
        <f t="shared" si="149"/>
        <v>-49700</v>
      </c>
      <c r="I2084" s="26">
        <f t="shared" si="150"/>
        <v>3.4552845528455283</v>
      </c>
      <c r="K2084" t="s">
        <v>628</v>
      </c>
      <c r="M2084" s="2">
        <v>492</v>
      </c>
    </row>
    <row r="2085" spans="1:13" ht="12.75">
      <c r="A2085"/>
      <c r="B2085" s="330">
        <v>1350</v>
      </c>
      <c r="C2085" s="1" t="s">
        <v>40</v>
      </c>
      <c r="D2085" s="19" t="s">
        <v>15</v>
      </c>
      <c r="E2085" s="1" t="s">
        <v>41</v>
      </c>
      <c r="F2085" s="30" t="s">
        <v>674</v>
      </c>
      <c r="G2085" s="34" t="s">
        <v>156</v>
      </c>
      <c r="H2085" s="6">
        <f t="shared" si="149"/>
        <v>-51050</v>
      </c>
      <c r="I2085" s="26">
        <f t="shared" si="150"/>
        <v>2.7439024390243905</v>
      </c>
      <c r="K2085" t="s">
        <v>628</v>
      </c>
      <c r="M2085" s="2">
        <v>492</v>
      </c>
    </row>
    <row r="2086" spans="1:13" ht="12.75">
      <c r="A2086"/>
      <c r="B2086" s="330">
        <v>1400</v>
      </c>
      <c r="C2086" s="1" t="s">
        <v>40</v>
      </c>
      <c r="D2086" s="19" t="s">
        <v>15</v>
      </c>
      <c r="E2086" s="1" t="s">
        <v>41</v>
      </c>
      <c r="F2086" s="30" t="s">
        <v>674</v>
      </c>
      <c r="G2086" s="34" t="s">
        <v>158</v>
      </c>
      <c r="H2086" s="6">
        <f t="shared" si="149"/>
        <v>-52450</v>
      </c>
      <c r="I2086" s="26">
        <f t="shared" si="150"/>
        <v>2.845528455284553</v>
      </c>
      <c r="K2086" t="s">
        <v>628</v>
      </c>
      <c r="M2086" s="2">
        <v>492</v>
      </c>
    </row>
    <row r="2087" spans="1:13" ht="12.75">
      <c r="A2087"/>
      <c r="B2087" s="330">
        <v>1750</v>
      </c>
      <c r="C2087" s="1" t="s">
        <v>40</v>
      </c>
      <c r="D2087" s="19" t="s">
        <v>15</v>
      </c>
      <c r="E2087" s="1" t="s">
        <v>41</v>
      </c>
      <c r="F2087" s="30" t="s">
        <v>674</v>
      </c>
      <c r="G2087" s="34" t="s">
        <v>188</v>
      </c>
      <c r="H2087" s="6">
        <f t="shared" si="149"/>
        <v>-54200</v>
      </c>
      <c r="I2087" s="26">
        <f t="shared" si="150"/>
        <v>3.5569105691056913</v>
      </c>
      <c r="K2087" t="s">
        <v>628</v>
      </c>
      <c r="M2087" s="2">
        <v>492</v>
      </c>
    </row>
    <row r="2088" spans="1:13" ht="12.75">
      <c r="A2088"/>
      <c r="B2088" s="330">
        <v>1500</v>
      </c>
      <c r="C2088" s="1" t="s">
        <v>40</v>
      </c>
      <c r="D2088" s="19" t="s">
        <v>15</v>
      </c>
      <c r="E2088" s="1" t="s">
        <v>41</v>
      </c>
      <c r="F2088" s="30" t="s">
        <v>674</v>
      </c>
      <c r="G2088" s="34" t="s">
        <v>203</v>
      </c>
      <c r="H2088" s="6">
        <f t="shared" si="149"/>
        <v>-55700</v>
      </c>
      <c r="I2088" s="26">
        <f t="shared" si="150"/>
        <v>3.048780487804878</v>
      </c>
      <c r="K2088" t="s">
        <v>628</v>
      </c>
      <c r="M2088" s="2">
        <v>492</v>
      </c>
    </row>
    <row r="2089" spans="1:13" ht="12.75">
      <c r="A2089"/>
      <c r="B2089" s="330">
        <v>1700</v>
      </c>
      <c r="C2089" s="1" t="s">
        <v>40</v>
      </c>
      <c r="D2089" s="19" t="s">
        <v>15</v>
      </c>
      <c r="E2089" s="1" t="s">
        <v>41</v>
      </c>
      <c r="F2089" s="30" t="s">
        <v>674</v>
      </c>
      <c r="G2089" s="34" t="s">
        <v>205</v>
      </c>
      <c r="H2089" s="6">
        <f t="shared" si="149"/>
        <v>-57400</v>
      </c>
      <c r="I2089" s="26">
        <f t="shared" si="150"/>
        <v>3.4552845528455283</v>
      </c>
      <c r="K2089" t="s">
        <v>628</v>
      </c>
      <c r="M2089" s="2">
        <v>492</v>
      </c>
    </row>
    <row r="2090" spans="1:13" ht="12.75">
      <c r="A2090"/>
      <c r="B2090" s="330">
        <v>1650</v>
      </c>
      <c r="C2090" s="1" t="s">
        <v>40</v>
      </c>
      <c r="D2090" s="19" t="s">
        <v>15</v>
      </c>
      <c r="E2090" s="1" t="s">
        <v>41</v>
      </c>
      <c r="F2090" s="30" t="s">
        <v>674</v>
      </c>
      <c r="G2090" s="34" t="s">
        <v>207</v>
      </c>
      <c r="H2090" s="6">
        <f t="shared" si="149"/>
        <v>-59050</v>
      </c>
      <c r="I2090" s="26">
        <f t="shared" si="150"/>
        <v>3.3536585365853657</v>
      </c>
      <c r="K2090" t="s">
        <v>628</v>
      </c>
      <c r="M2090" s="2">
        <v>492</v>
      </c>
    </row>
    <row r="2091" spans="1:13" ht="12.75">
      <c r="A2091"/>
      <c r="B2091" s="330">
        <v>1400</v>
      </c>
      <c r="C2091" s="1" t="s">
        <v>40</v>
      </c>
      <c r="D2091" s="19" t="s">
        <v>15</v>
      </c>
      <c r="E2091" s="1" t="s">
        <v>41</v>
      </c>
      <c r="F2091" s="30" t="s">
        <v>674</v>
      </c>
      <c r="G2091" s="34" t="s">
        <v>213</v>
      </c>
      <c r="H2091" s="6">
        <f t="shared" si="149"/>
        <v>-60450</v>
      </c>
      <c r="I2091" s="26">
        <f t="shared" si="150"/>
        <v>2.845528455284553</v>
      </c>
      <c r="K2091" t="s">
        <v>628</v>
      </c>
      <c r="M2091" s="2">
        <v>492</v>
      </c>
    </row>
    <row r="2092" spans="1:13" ht="12.75">
      <c r="A2092"/>
      <c r="B2092" s="330">
        <v>1700</v>
      </c>
      <c r="C2092" s="1" t="s">
        <v>40</v>
      </c>
      <c r="D2092" s="19" t="s">
        <v>15</v>
      </c>
      <c r="E2092" s="1" t="s">
        <v>41</v>
      </c>
      <c r="F2092" s="30" t="s">
        <v>674</v>
      </c>
      <c r="G2092" s="30" t="s">
        <v>276</v>
      </c>
      <c r="H2092" s="6">
        <f t="shared" si="149"/>
        <v>-62150</v>
      </c>
      <c r="I2092" s="26">
        <f t="shared" si="150"/>
        <v>3.4552845528455283</v>
      </c>
      <c r="K2092" t="s">
        <v>628</v>
      </c>
      <c r="M2092" s="2">
        <v>492</v>
      </c>
    </row>
    <row r="2093" spans="1:13" ht="12.75">
      <c r="A2093"/>
      <c r="B2093" s="330">
        <v>1800</v>
      </c>
      <c r="C2093" s="1" t="s">
        <v>40</v>
      </c>
      <c r="D2093" s="19" t="s">
        <v>15</v>
      </c>
      <c r="E2093" s="1" t="s">
        <v>41</v>
      </c>
      <c r="F2093" s="30" t="s">
        <v>674</v>
      </c>
      <c r="G2093" s="30" t="s">
        <v>279</v>
      </c>
      <c r="H2093" s="6">
        <f t="shared" si="149"/>
        <v>-63950</v>
      </c>
      <c r="I2093" s="26">
        <f t="shared" si="150"/>
        <v>3.658536585365854</v>
      </c>
      <c r="K2093" t="s">
        <v>628</v>
      </c>
      <c r="M2093" s="2">
        <v>492</v>
      </c>
    </row>
    <row r="2094" spans="1:13" ht="12.75">
      <c r="A2094"/>
      <c r="B2094" s="330">
        <v>1500</v>
      </c>
      <c r="C2094" s="1" t="s">
        <v>40</v>
      </c>
      <c r="D2094" s="19" t="s">
        <v>15</v>
      </c>
      <c r="E2094" s="1" t="s">
        <v>41</v>
      </c>
      <c r="F2094" s="30" t="s">
        <v>674</v>
      </c>
      <c r="G2094" s="30" t="s">
        <v>281</v>
      </c>
      <c r="H2094" s="6">
        <f t="shared" si="149"/>
        <v>-65450</v>
      </c>
      <c r="I2094" s="26">
        <f t="shared" si="150"/>
        <v>3.048780487804878</v>
      </c>
      <c r="K2094" t="s">
        <v>628</v>
      </c>
      <c r="M2094" s="2">
        <v>492</v>
      </c>
    </row>
    <row r="2095" spans="1:13" ht="12.75">
      <c r="A2095"/>
      <c r="B2095" s="330">
        <v>1700</v>
      </c>
      <c r="C2095" s="1" t="s">
        <v>40</v>
      </c>
      <c r="D2095" s="1" t="s">
        <v>15</v>
      </c>
      <c r="E2095" s="1" t="s">
        <v>41</v>
      </c>
      <c r="F2095" s="30" t="s">
        <v>674</v>
      </c>
      <c r="G2095" s="30" t="s">
        <v>283</v>
      </c>
      <c r="H2095" s="6">
        <f t="shared" si="149"/>
        <v>-67150</v>
      </c>
      <c r="I2095" s="26">
        <f t="shared" si="150"/>
        <v>3.4552845528455283</v>
      </c>
      <c r="K2095" t="s">
        <v>628</v>
      </c>
      <c r="M2095" s="2">
        <v>492</v>
      </c>
    </row>
    <row r="2096" spans="1:13" s="97" customFormat="1" ht="12.75">
      <c r="A2096" s="18"/>
      <c r="B2096" s="337">
        <f>SUM(B2050:B2095)</f>
        <v>67150</v>
      </c>
      <c r="C2096" s="18"/>
      <c r="D2096" s="18"/>
      <c r="E2096" s="18" t="s">
        <v>41</v>
      </c>
      <c r="F2096" s="24"/>
      <c r="G2096" s="24"/>
      <c r="H2096" s="90">
        <v>0</v>
      </c>
      <c r="I2096" s="91">
        <f t="shared" si="150"/>
        <v>136.48373983739836</v>
      </c>
      <c r="M2096" s="2">
        <v>492</v>
      </c>
    </row>
    <row r="2097" spans="8:13" ht="12.75">
      <c r="H2097" s="6">
        <f t="shared" si="149"/>
        <v>0</v>
      </c>
      <c r="I2097" s="26">
        <f t="shared" si="150"/>
        <v>0</v>
      </c>
      <c r="M2097" s="2">
        <v>492</v>
      </c>
    </row>
    <row r="2098" spans="8:13" ht="12.75">
      <c r="H2098" s="6">
        <f t="shared" si="149"/>
        <v>0</v>
      </c>
      <c r="I2098" s="26">
        <f t="shared" si="150"/>
        <v>0</v>
      </c>
      <c r="M2098" s="2">
        <v>492</v>
      </c>
    </row>
    <row r="2099" spans="8:13" ht="12.75">
      <c r="H2099" s="6">
        <f t="shared" si="149"/>
        <v>0</v>
      </c>
      <c r="I2099" s="26">
        <f t="shared" si="150"/>
        <v>0</v>
      </c>
      <c r="M2099" s="2">
        <v>492</v>
      </c>
    </row>
    <row r="2100" spans="1:13" s="97" customFormat="1" ht="12.75">
      <c r="A2100" s="18"/>
      <c r="B2100" s="477">
        <f>B2106+B2117+B2128+B2132+B2150+B2154</f>
        <v>420000</v>
      </c>
      <c r="C2100" s="87" t="s">
        <v>675</v>
      </c>
      <c r="D2100" s="18"/>
      <c r="E2100" s="18"/>
      <c r="F2100" s="24"/>
      <c r="G2100" s="24"/>
      <c r="H2100" s="90"/>
      <c r="I2100" s="91">
        <f t="shared" si="150"/>
        <v>853.6585365853658</v>
      </c>
      <c r="M2100" s="2">
        <v>492</v>
      </c>
    </row>
    <row r="2101" spans="1:13" s="85" customFormat="1" ht="12.75">
      <c r="A2101" s="192"/>
      <c r="B2101" s="483" t="s">
        <v>1006</v>
      </c>
      <c r="C2101" s="192"/>
      <c r="D2101" s="192"/>
      <c r="E2101" s="192"/>
      <c r="F2101" s="193"/>
      <c r="G2101" s="194"/>
      <c r="H2101" s="128"/>
      <c r="I2101" s="195"/>
      <c r="J2101" s="196"/>
      <c r="K2101" s="196"/>
      <c r="L2101" s="196"/>
      <c r="M2101" s="2">
        <v>492</v>
      </c>
    </row>
    <row r="2102" spans="2:13" ht="12.75">
      <c r="B2102" s="9"/>
      <c r="H2102" s="6">
        <f t="shared" si="149"/>
        <v>0</v>
      </c>
      <c r="I2102" s="26">
        <f t="shared" si="150"/>
        <v>0</v>
      </c>
      <c r="M2102" s="2">
        <v>492</v>
      </c>
    </row>
    <row r="2103" spans="2:13" ht="12.75">
      <c r="B2103" s="9"/>
      <c r="H2103" s="6">
        <f t="shared" si="149"/>
        <v>0</v>
      </c>
      <c r="I2103" s="26">
        <f t="shared" si="150"/>
        <v>0</v>
      </c>
      <c r="M2103" s="2">
        <v>492</v>
      </c>
    </row>
    <row r="2104" spans="1:13" ht="12.75">
      <c r="A2104"/>
      <c r="B2104" s="9">
        <v>30000</v>
      </c>
      <c r="C2104" s="175" t="s">
        <v>676</v>
      </c>
      <c r="D2104" s="19" t="s">
        <v>15</v>
      </c>
      <c r="E2104" s="176" t="s">
        <v>677</v>
      </c>
      <c r="F2104" s="30" t="s">
        <v>674</v>
      </c>
      <c r="G2104" s="177" t="s">
        <v>33</v>
      </c>
      <c r="H2104" s="6">
        <f t="shared" si="149"/>
        <v>-30000</v>
      </c>
      <c r="I2104" s="26">
        <f t="shared" si="150"/>
        <v>60.97560975609756</v>
      </c>
      <c r="K2104" t="s">
        <v>628</v>
      </c>
      <c r="M2104" s="2">
        <v>492</v>
      </c>
    </row>
    <row r="2105" spans="1:13" ht="12.75">
      <c r="A2105"/>
      <c r="B2105" s="267">
        <v>10000</v>
      </c>
      <c r="C2105" s="178" t="s">
        <v>678</v>
      </c>
      <c r="D2105" s="19" t="s">
        <v>15</v>
      </c>
      <c r="E2105" s="176" t="s">
        <v>677</v>
      </c>
      <c r="F2105" s="30" t="s">
        <v>674</v>
      </c>
      <c r="G2105" s="177" t="s">
        <v>156</v>
      </c>
      <c r="H2105" s="6">
        <f t="shared" si="149"/>
        <v>-40000</v>
      </c>
      <c r="I2105" s="26">
        <f t="shared" si="150"/>
        <v>20.32520325203252</v>
      </c>
      <c r="K2105" t="s">
        <v>628</v>
      </c>
      <c r="M2105" s="2">
        <v>492</v>
      </c>
    </row>
    <row r="2106" spans="1:13" s="97" customFormat="1" ht="12.75">
      <c r="A2106" s="18"/>
      <c r="B2106" s="471">
        <f>SUM(B2104:B2105)</f>
        <v>40000</v>
      </c>
      <c r="C2106" s="18"/>
      <c r="D2106" s="18"/>
      <c r="E2106" s="179" t="s">
        <v>677</v>
      </c>
      <c r="F2106" s="24"/>
      <c r="G2106" s="24"/>
      <c r="H2106" s="90"/>
      <c r="I2106" s="91">
        <f t="shared" si="150"/>
        <v>81.30081300813008</v>
      </c>
      <c r="M2106" s="2">
        <v>492</v>
      </c>
    </row>
    <row r="2107" spans="2:13" ht="12.75">
      <c r="B2107" s="9"/>
      <c r="H2107" s="6">
        <f t="shared" si="149"/>
        <v>0</v>
      </c>
      <c r="I2107" s="26">
        <f t="shared" si="150"/>
        <v>0</v>
      </c>
      <c r="M2107" s="2">
        <v>492</v>
      </c>
    </row>
    <row r="2108" spans="2:13" ht="12.75">
      <c r="B2108" s="9"/>
      <c r="H2108" s="6">
        <f t="shared" si="149"/>
        <v>0</v>
      </c>
      <c r="I2108" s="26">
        <f t="shared" si="150"/>
        <v>0</v>
      </c>
      <c r="M2108" s="2">
        <v>492</v>
      </c>
    </row>
    <row r="2109" spans="1:13" ht="12.75">
      <c r="A2109"/>
      <c r="B2109" s="267">
        <v>5000</v>
      </c>
      <c r="C2109" s="175" t="s">
        <v>679</v>
      </c>
      <c r="D2109" s="19" t="s">
        <v>15</v>
      </c>
      <c r="E2109" s="176" t="s">
        <v>1009</v>
      </c>
      <c r="F2109" s="30" t="s">
        <v>674</v>
      </c>
      <c r="G2109" s="177" t="s">
        <v>74</v>
      </c>
      <c r="H2109" s="6">
        <f t="shared" si="149"/>
        <v>-5000</v>
      </c>
      <c r="I2109" s="26">
        <f t="shared" si="150"/>
        <v>10.16260162601626</v>
      </c>
      <c r="K2109" t="s">
        <v>628</v>
      </c>
      <c r="M2109" s="2">
        <v>492</v>
      </c>
    </row>
    <row r="2110" spans="1:13" ht="12.75">
      <c r="A2110"/>
      <c r="B2110" s="267">
        <v>5000</v>
      </c>
      <c r="C2110" s="175" t="s">
        <v>680</v>
      </c>
      <c r="D2110" s="19" t="s">
        <v>15</v>
      </c>
      <c r="E2110" s="176" t="s">
        <v>1009</v>
      </c>
      <c r="F2110" s="30" t="s">
        <v>674</v>
      </c>
      <c r="G2110" s="177" t="s">
        <v>74</v>
      </c>
      <c r="H2110" s="6">
        <f t="shared" si="149"/>
        <v>-10000</v>
      </c>
      <c r="I2110" s="26">
        <f t="shared" si="150"/>
        <v>10.16260162601626</v>
      </c>
      <c r="K2110" t="s">
        <v>628</v>
      </c>
      <c r="M2110" s="2">
        <v>492</v>
      </c>
    </row>
    <row r="2111" spans="1:13" ht="12.75">
      <c r="A2111"/>
      <c r="B2111" s="267">
        <v>5000</v>
      </c>
      <c r="C2111" s="175" t="s">
        <v>679</v>
      </c>
      <c r="D2111" s="19" t="s">
        <v>15</v>
      </c>
      <c r="E2111" s="176" t="s">
        <v>1009</v>
      </c>
      <c r="F2111" s="30" t="s">
        <v>674</v>
      </c>
      <c r="G2111" s="177" t="s">
        <v>74</v>
      </c>
      <c r="H2111" s="6">
        <f t="shared" si="149"/>
        <v>-15000</v>
      </c>
      <c r="I2111" s="26">
        <f t="shared" si="150"/>
        <v>10.16260162601626</v>
      </c>
      <c r="K2111" t="s">
        <v>628</v>
      </c>
      <c r="M2111" s="2">
        <v>492</v>
      </c>
    </row>
    <row r="2112" spans="1:13" ht="12.75">
      <c r="A2112"/>
      <c r="B2112" s="267">
        <v>5000</v>
      </c>
      <c r="C2112" s="175" t="s">
        <v>679</v>
      </c>
      <c r="D2112" s="19" t="s">
        <v>15</v>
      </c>
      <c r="E2112" s="176" t="s">
        <v>1009</v>
      </c>
      <c r="F2112" s="30" t="s">
        <v>674</v>
      </c>
      <c r="G2112" s="177" t="s">
        <v>76</v>
      </c>
      <c r="H2112" s="6">
        <f t="shared" si="149"/>
        <v>-20000</v>
      </c>
      <c r="I2112" s="26">
        <f t="shared" si="150"/>
        <v>10.16260162601626</v>
      </c>
      <c r="K2112" t="s">
        <v>628</v>
      </c>
      <c r="M2112" s="2">
        <v>492</v>
      </c>
    </row>
    <row r="2113" spans="1:13" ht="12.75">
      <c r="A2113"/>
      <c r="B2113" s="267">
        <v>10000</v>
      </c>
      <c r="C2113" s="175" t="s">
        <v>681</v>
      </c>
      <c r="D2113" s="19" t="s">
        <v>15</v>
      </c>
      <c r="E2113" s="176" t="s">
        <v>1009</v>
      </c>
      <c r="F2113" s="30" t="s">
        <v>674</v>
      </c>
      <c r="G2113" s="177" t="s">
        <v>343</v>
      </c>
      <c r="H2113" s="6">
        <f t="shared" si="149"/>
        <v>-30000</v>
      </c>
      <c r="I2113" s="26">
        <f t="shared" si="150"/>
        <v>20.32520325203252</v>
      </c>
      <c r="K2113" t="s">
        <v>628</v>
      </c>
      <c r="M2113" s="2">
        <v>492</v>
      </c>
    </row>
    <row r="2114" spans="1:13" ht="12.75">
      <c r="A2114"/>
      <c r="B2114" s="267">
        <v>10000</v>
      </c>
      <c r="C2114" s="175" t="s">
        <v>682</v>
      </c>
      <c r="D2114" s="19" t="s">
        <v>15</v>
      </c>
      <c r="E2114" s="176" t="s">
        <v>1009</v>
      </c>
      <c r="F2114" s="30" t="s">
        <v>674</v>
      </c>
      <c r="G2114" s="177" t="s">
        <v>116</v>
      </c>
      <c r="H2114" s="6">
        <f t="shared" si="149"/>
        <v>-40000</v>
      </c>
      <c r="I2114" s="26">
        <f t="shared" si="150"/>
        <v>20.32520325203252</v>
      </c>
      <c r="K2114" t="s">
        <v>628</v>
      </c>
      <c r="M2114" s="2">
        <v>492</v>
      </c>
    </row>
    <row r="2115" spans="1:13" ht="12.75">
      <c r="A2115"/>
      <c r="B2115" s="267">
        <v>10000</v>
      </c>
      <c r="C2115" s="175" t="s">
        <v>683</v>
      </c>
      <c r="D2115" s="19" t="s">
        <v>15</v>
      </c>
      <c r="E2115" s="176" t="s">
        <v>1009</v>
      </c>
      <c r="F2115" s="30" t="s">
        <v>674</v>
      </c>
      <c r="G2115" s="177" t="s">
        <v>116</v>
      </c>
      <c r="H2115" s="6">
        <f t="shared" si="149"/>
        <v>-50000</v>
      </c>
      <c r="I2115" s="26">
        <f t="shared" si="150"/>
        <v>20.32520325203252</v>
      </c>
      <c r="K2115" t="s">
        <v>628</v>
      </c>
      <c r="M2115" s="2">
        <v>492</v>
      </c>
    </row>
    <row r="2116" spans="1:13" ht="12.75">
      <c r="A2116"/>
      <c r="B2116" s="267">
        <v>10000</v>
      </c>
      <c r="C2116" s="178" t="s">
        <v>684</v>
      </c>
      <c r="D2116" s="19" t="s">
        <v>15</v>
      </c>
      <c r="E2116" s="176" t="s">
        <v>1009</v>
      </c>
      <c r="F2116" s="30" t="s">
        <v>674</v>
      </c>
      <c r="G2116" s="177" t="s">
        <v>156</v>
      </c>
      <c r="H2116" s="6">
        <f t="shared" si="149"/>
        <v>-60000</v>
      </c>
      <c r="I2116" s="26">
        <f t="shared" si="150"/>
        <v>20.32520325203252</v>
      </c>
      <c r="K2116" t="s">
        <v>628</v>
      </c>
      <c r="M2116" s="2">
        <v>492</v>
      </c>
    </row>
    <row r="2117" spans="1:13" s="97" customFormat="1" ht="12.75">
      <c r="A2117" s="18"/>
      <c r="B2117" s="471">
        <f>SUM(B2109:B2116)</f>
        <v>60000</v>
      </c>
      <c r="C2117" s="18"/>
      <c r="D2117" s="18"/>
      <c r="E2117" s="179" t="s">
        <v>1009</v>
      </c>
      <c r="F2117" s="24"/>
      <c r="G2117" s="24"/>
      <c r="H2117" s="90"/>
      <c r="I2117" s="91">
        <f t="shared" si="150"/>
        <v>121.95121951219512</v>
      </c>
      <c r="M2117" s="2">
        <v>492</v>
      </c>
    </row>
    <row r="2118" spans="2:13" ht="12.75">
      <c r="B2118" s="9"/>
      <c r="H2118" s="6">
        <f t="shared" si="149"/>
        <v>0</v>
      </c>
      <c r="I2118" s="26">
        <f t="shared" si="150"/>
        <v>0</v>
      </c>
      <c r="M2118" s="2">
        <v>492</v>
      </c>
    </row>
    <row r="2119" spans="2:13" ht="12.75">
      <c r="B2119" s="9"/>
      <c r="H2119" s="6">
        <f t="shared" si="149"/>
        <v>0</v>
      </c>
      <c r="I2119" s="26">
        <f t="shared" si="150"/>
        <v>0</v>
      </c>
      <c r="M2119" s="2">
        <v>492</v>
      </c>
    </row>
    <row r="2120" spans="1:13" ht="12.75">
      <c r="A2120"/>
      <c r="B2120" s="9">
        <v>10000</v>
      </c>
      <c r="C2120" s="175" t="s">
        <v>684</v>
      </c>
      <c r="D2120" s="19" t="s">
        <v>15</v>
      </c>
      <c r="E2120" s="176" t="s">
        <v>685</v>
      </c>
      <c r="F2120" s="30" t="s">
        <v>674</v>
      </c>
      <c r="G2120" s="177" t="s">
        <v>55</v>
      </c>
      <c r="H2120" s="6">
        <f t="shared" si="149"/>
        <v>-10000</v>
      </c>
      <c r="I2120" s="26">
        <f t="shared" si="150"/>
        <v>20.32520325203252</v>
      </c>
      <c r="K2120" t="s">
        <v>628</v>
      </c>
      <c r="M2120" s="2">
        <v>492</v>
      </c>
    </row>
    <row r="2121" spans="1:13" ht="12.75">
      <c r="A2121"/>
      <c r="B2121" s="267">
        <v>10000</v>
      </c>
      <c r="C2121" s="175" t="s">
        <v>681</v>
      </c>
      <c r="D2121" s="19" t="s">
        <v>15</v>
      </c>
      <c r="E2121" s="176" t="s">
        <v>685</v>
      </c>
      <c r="F2121" s="30" t="s">
        <v>674</v>
      </c>
      <c r="G2121" s="177" t="s">
        <v>80</v>
      </c>
      <c r="H2121" s="6">
        <f t="shared" si="149"/>
        <v>-20000</v>
      </c>
      <c r="I2121" s="26">
        <f t="shared" si="150"/>
        <v>20.32520325203252</v>
      </c>
      <c r="K2121" t="s">
        <v>628</v>
      </c>
      <c r="M2121" s="2">
        <v>492</v>
      </c>
    </row>
    <row r="2122" spans="1:13" ht="12.75">
      <c r="A2122"/>
      <c r="B2122" s="267">
        <v>30000</v>
      </c>
      <c r="C2122" s="175" t="s">
        <v>676</v>
      </c>
      <c r="D2122" s="19" t="s">
        <v>15</v>
      </c>
      <c r="E2122" s="176" t="s">
        <v>685</v>
      </c>
      <c r="F2122" s="30" t="s">
        <v>674</v>
      </c>
      <c r="G2122" s="177" t="s">
        <v>343</v>
      </c>
      <c r="H2122" s="6">
        <f t="shared" si="149"/>
        <v>-50000</v>
      </c>
      <c r="I2122" s="26">
        <f t="shared" si="150"/>
        <v>60.97560975609756</v>
      </c>
      <c r="K2122" t="s">
        <v>628</v>
      </c>
      <c r="M2122" s="2">
        <v>492</v>
      </c>
    </row>
    <row r="2123" spans="1:13" ht="12.75">
      <c r="A2123"/>
      <c r="B2123" s="267">
        <v>25000</v>
      </c>
      <c r="C2123" s="175" t="s">
        <v>901</v>
      </c>
      <c r="D2123" s="19" t="s">
        <v>15</v>
      </c>
      <c r="E2123" s="176" t="s">
        <v>685</v>
      </c>
      <c r="F2123" s="30" t="s">
        <v>674</v>
      </c>
      <c r="G2123" s="177" t="s">
        <v>343</v>
      </c>
      <c r="H2123" s="6">
        <f t="shared" si="149"/>
        <v>-75000</v>
      </c>
      <c r="I2123" s="26">
        <f t="shared" si="150"/>
        <v>50.8130081300813</v>
      </c>
      <c r="K2123" t="s">
        <v>628</v>
      </c>
      <c r="M2123" s="2">
        <v>492</v>
      </c>
    </row>
    <row r="2124" spans="1:13" ht="12.75">
      <c r="A2124"/>
      <c r="B2124" s="267">
        <v>10000</v>
      </c>
      <c r="C2124" s="175" t="s">
        <v>682</v>
      </c>
      <c r="D2124" s="19" t="s">
        <v>15</v>
      </c>
      <c r="E2124" s="176" t="s">
        <v>685</v>
      </c>
      <c r="F2124" s="30" t="s">
        <v>674</v>
      </c>
      <c r="G2124" s="177" t="s">
        <v>116</v>
      </c>
      <c r="H2124" s="6">
        <f t="shared" si="149"/>
        <v>-85000</v>
      </c>
      <c r="I2124" s="26">
        <f t="shared" si="150"/>
        <v>20.32520325203252</v>
      </c>
      <c r="K2124" t="s">
        <v>628</v>
      </c>
      <c r="M2124" s="2">
        <v>492</v>
      </c>
    </row>
    <row r="2125" spans="1:13" ht="12.75">
      <c r="A2125"/>
      <c r="B2125" s="267">
        <v>10000</v>
      </c>
      <c r="C2125" s="175" t="s">
        <v>686</v>
      </c>
      <c r="D2125" s="19" t="s">
        <v>15</v>
      </c>
      <c r="E2125" s="176" t="s">
        <v>685</v>
      </c>
      <c r="F2125" s="30" t="s">
        <v>674</v>
      </c>
      <c r="G2125" s="177" t="s">
        <v>116</v>
      </c>
      <c r="H2125" s="6">
        <f t="shared" si="149"/>
        <v>-95000</v>
      </c>
      <c r="I2125" s="26">
        <f t="shared" si="150"/>
        <v>20.32520325203252</v>
      </c>
      <c r="K2125" t="s">
        <v>628</v>
      </c>
      <c r="M2125" s="2">
        <v>492</v>
      </c>
    </row>
    <row r="2126" spans="1:13" ht="12.75">
      <c r="A2126"/>
      <c r="B2126" s="267">
        <v>10000</v>
      </c>
      <c r="C2126" s="175" t="s">
        <v>687</v>
      </c>
      <c r="D2126" s="19" t="s">
        <v>15</v>
      </c>
      <c r="E2126" s="176" t="s">
        <v>685</v>
      </c>
      <c r="F2126" s="30" t="s">
        <v>674</v>
      </c>
      <c r="G2126" s="177" t="s">
        <v>116</v>
      </c>
      <c r="H2126" s="6">
        <f t="shared" si="149"/>
        <v>-105000</v>
      </c>
      <c r="I2126" s="26">
        <f t="shared" si="150"/>
        <v>20.32520325203252</v>
      </c>
      <c r="K2126" t="s">
        <v>628</v>
      </c>
      <c r="M2126" s="2">
        <v>492</v>
      </c>
    </row>
    <row r="2127" spans="1:13" ht="12.75">
      <c r="A2127"/>
      <c r="B2127" s="267">
        <v>10000</v>
      </c>
      <c r="C2127" s="175" t="s">
        <v>678</v>
      </c>
      <c r="D2127" s="19" t="s">
        <v>15</v>
      </c>
      <c r="E2127" s="176" t="s">
        <v>685</v>
      </c>
      <c r="F2127" s="30" t="s">
        <v>674</v>
      </c>
      <c r="G2127" s="177" t="s">
        <v>118</v>
      </c>
      <c r="H2127" s="6">
        <f t="shared" si="149"/>
        <v>-115000</v>
      </c>
      <c r="I2127" s="26">
        <f t="shared" si="150"/>
        <v>20.32520325203252</v>
      </c>
      <c r="K2127" t="s">
        <v>628</v>
      </c>
      <c r="M2127" s="2">
        <v>492</v>
      </c>
    </row>
    <row r="2128" spans="1:13" s="97" customFormat="1" ht="12.75">
      <c r="A2128" s="18"/>
      <c r="B2128" s="471">
        <f>SUM(B2120:B2127)</f>
        <v>115000</v>
      </c>
      <c r="C2128" s="18"/>
      <c r="D2128" s="18"/>
      <c r="E2128" s="179" t="s">
        <v>685</v>
      </c>
      <c r="F2128" s="24"/>
      <c r="G2128" s="24"/>
      <c r="H2128" s="90"/>
      <c r="I2128" s="91">
        <f aca="true" t="shared" si="151" ref="I2128:I2185">+B2128/M2128</f>
        <v>233.739837398374</v>
      </c>
      <c r="M2128" s="2">
        <v>492</v>
      </c>
    </row>
    <row r="2129" spans="2:13" ht="12.75">
      <c r="B2129" s="9"/>
      <c r="H2129" s="6">
        <f aca="true" t="shared" si="152" ref="H2129:H2168">H2128-B2129</f>
        <v>0</v>
      </c>
      <c r="I2129" s="26">
        <f t="shared" si="151"/>
        <v>0</v>
      </c>
      <c r="M2129" s="2">
        <v>492</v>
      </c>
    </row>
    <row r="2130" spans="2:13" ht="12.75">
      <c r="B2130" s="9"/>
      <c r="H2130" s="6">
        <f t="shared" si="152"/>
        <v>0</v>
      </c>
      <c r="I2130" s="26">
        <f t="shared" si="151"/>
        <v>0</v>
      </c>
      <c r="M2130" s="2">
        <v>492</v>
      </c>
    </row>
    <row r="2131" spans="1:13" ht="12.75">
      <c r="A2131"/>
      <c r="B2131" s="267">
        <v>10000</v>
      </c>
      <c r="C2131" s="175" t="s">
        <v>678</v>
      </c>
      <c r="D2131" s="19" t="s">
        <v>15</v>
      </c>
      <c r="E2131" s="176" t="s">
        <v>688</v>
      </c>
      <c r="F2131" s="30" t="s">
        <v>674</v>
      </c>
      <c r="G2131" s="177" t="s">
        <v>118</v>
      </c>
      <c r="H2131" s="6">
        <f t="shared" si="152"/>
        <v>-10000</v>
      </c>
      <c r="I2131" s="26">
        <f t="shared" si="151"/>
        <v>20.32520325203252</v>
      </c>
      <c r="K2131" t="s">
        <v>628</v>
      </c>
      <c r="M2131" s="2">
        <v>492</v>
      </c>
    </row>
    <row r="2132" spans="2:13" s="97" customFormat="1" ht="12.75">
      <c r="B2132" s="471">
        <f>SUM(B2131)</f>
        <v>10000</v>
      </c>
      <c r="C2132" s="180"/>
      <c r="D2132" s="18"/>
      <c r="E2132" s="179" t="s">
        <v>1099</v>
      </c>
      <c r="F2132" s="24"/>
      <c r="G2132" s="181"/>
      <c r="H2132" s="90"/>
      <c r="I2132" s="91">
        <f t="shared" si="151"/>
        <v>20.32520325203252</v>
      </c>
      <c r="M2132" s="2">
        <v>492</v>
      </c>
    </row>
    <row r="2133" spans="2:13" ht="12.75">
      <c r="B2133" s="505"/>
      <c r="H2133" s="6">
        <f t="shared" si="152"/>
        <v>0</v>
      </c>
      <c r="I2133" s="26">
        <f t="shared" si="151"/>
        <v>0</v>
      </c>
      <c r="M2133" s="2">
        <v>492</v>
      </c>
    </row>
    <row r="2134" spans="2:13" ht="12.75">
      <c r="B2134" s="9"/>
      <c r="C2134" s="4"/>
      <c r="H2134" s="6">
        <f t="shared" si="152"/>
        <v>0</v>
      </c>
      <c r="I2134" s="26">
        <f t="shared" si="151"/>
        <v>0</v>
      </c>
      <c r="M2134" s="2">
        <v>492</v>
      </c>
    </row>
    <row r="2135" spans="1:13" ht="12.75">
      <c r="A2135"/>
      <c r="B2135" s="267">
        <v>5000</v>
      </c>
      <c r="C2135" s="175" t="s">
        <v>680</v>
      </c>
      <c r="D2135" s="19" t="s">
        <v>15</v>
      </c>
      <c r="E2135" s="176" t="s">
        <v>689</v>
      </c>
      <c r="F2135" s="30" t="s">
        <v>674</v>
      </c>
      <c r="G2135" s="177" t="s">
        <v>118</v>
      </c>
      <c r="H2135" s="6">
        <f t="shared" si="152"/>
        <v>-5000</v>
      </c>
      <c r="I2135" s="26">
        <f t="shared" si="151"/>
        <v>10.16260162601626</v>
      </c>
      <c r="K2135" t="s">
        <v>628</v>
      </c>
      <c r="M2135" s="2">
        <v>492</v>
      </c>
    </row>
    <row r="2136" spans="1:13" ht="12.75">
      <c r="A2136"/>
      <c r="B2136" s="267">
        <v>5000</v>
      </c>
      <c r="C2136" s="175" t="s">
        <v>679</v>
      </c>
      <c r="D2136" s="19" t="s">
        <v>15</v>
      </c>
      <c r="E2136" s="176" t="s">
        <v>689</v>
      </c>
      <c r="F2136" s="30" t="s">
        <v>674</v>
      </c>
      <c r="G2136" s="177" t="s">
        <v>118</v>
      </c>
      <c r="H2136" s="6">
        <f t="shared" si="152"/>
        <v>-10000</v>
      </c>
      <c r="I2136" s="26">
        <f t="shared" si="151"/>
        <v>10.16260162601626</v>
      </c>
      <c r="K2136" t="s">
        <v>628</v>
      </c>
      <c r="M2136" s="2">
        <v>492</v>
      </c>
    </row>
    <row r="2137" spans="1:13" ht="12.75">
      <c r="A2137"/>
      <c r="B2137" s="267">
        <v>5000</v>
      </c>
      <c r="C2137" s="175" t="s">
        <v>679</v>
      </c>
      <c r="D2137" s="19" t="s">
        <v>15</v>
      </c>
      <c r="E2137" s="176" t="s">
        <v>689</v>
      </c>
      <c r="F2137" s="30" t="s">
        <v>674</v>
      </c>
      <c r="G2137" s="177" t="s">
        <v>118</v>
      </c>
      <c r="H2137" s="6">
        <f t="shared" si="152"/>
        <v>-15000</v>
      </c>
      <c r="I2137" s="26">
        <f t="shared" si="151"/>
        <v>10.16260162601626</v>
      </c>
      <c r="K2137" t="s">
        <v>628</v>
      </c>
      <c r="M2137" s="2">
        <v>492</v>
      </c>
    </row>
    <row r="2138" spans="1:13" ht="12.75">
      <c r="A2138"/>
      <c r="B2138" s="267">
        <v>5000</v>
      </c>
      <c r="C2138" s="175" t="s">
        <v>680</v>
      </c>
      <c r="D2138" s="19" t="s">
        <v>15</v>
      </c>
      <c r="E2138" s="176" t="s">
        <v>689</v>
      </c>
      <c r="F2138" s="30" t="s">
        <v>674</v>
      </c>
      <c r="G2138" s="177" t="s">
        <v>118</v>
      </c>
      <c r="H2138" s="6">
        <f t="shared" si="152"/>
        <v>-20000</v>
      </c>
      <c r="I2138" s="26">
        <f t="shared" si="151"/>
        <v>10.16260162601626</v>
      </c>
      <c r="K2138" t="s">
        <v>628</v>
      </c>
      <c r="M2138" s="2">
        <v>492</v>
      </c>
    </row>
    <row r="2139" spans="1:13" ht="12.75">
      <c r="A2139"/>
      <c r="B2139" s="267">
        <v>5000</v>
      </c>
      <c r="C2139" s="175" t="s">
        <v>680</v>
      </c>
      <c r="D2139" s="19" t="s">
        <v>15</v>
      </c>
      <c r="E2139" s="176" t="s">
        <v>689</v>
      </c>
      <c r="F2139" s="30" t="s">
        <v>674</v>
      </c>
      <c r="G2139" s="177" t="s">
        <v>118</v>
      </c>
      <c r="H2139" s="6">
        <f t="shared" si="152"/>
        <v>-25000</v>
      </c>
      <c r="I2139" s="26">
        <f t="shared" si="151"/>
        <v>10.16260162601626</v>
      </c>
      <c r="K2139" t="s">
        <v>628</v>
      </c>
      <c r="M2139" s="2">
        <v>492</v>
      </c>
    </row>
    <row r="2140" spans="1:13" ht="12.75">
      <c r="A2140"/>
      <c r="B2140" s="267">
        <v>30000</v>
      </c>
      <c r="C2140" s="175" t="s">
        <v>676</v>
      </c>
      <c r="D2140" s="19" t="s">
        <v>15</v>
      </c>
      <c r="E2140" s="176" t="s">
        <v>689</v>
      </c>
      <c r="F2140" s="30" t="s">
        <v>674</v>
      </c>
      <c r="G2140" s="177" t="s">
        <v>119</v>
      </c>
      <c r="H2140" s="6">
        <f t="shared" si="152"/>
        <v>-55000</v>
      </c>
      <c r="I2140" s="26">
        <f t="shared" si="151"/>
        <v>60.97560975609756</v>
      </c>
      <c r="K2140" t="s">
        <v>628</v>
      </c>
      <c r="M2140" s="2">
        <v>492</v>
      </c>
    </row>
    <row r="2141" spans="1:13" ht="12.75">
      <c r="A2141"/>
      <c r="B2141" s="267">
        <v>5000</v>
      </c>
      <c r="C2141" s="175" t="s">
        <v>680</v>
      </c>
      <c r="D2141" s="19" t="s">
        <v>15</v>
      </c>
      <c r="E2141" s="176" t="s">
        <v>689</v>
      </c>
      <c r="F2141" s="30" t="s">
        <v>674</v>
      </c>
      <c r="G2141" s="177" t="s">
        <v>119</v>
      </c>
      <c r="H2141" s="6">
        <f t="shared" si="152"/>
        <v>-60000</v>
      </c>
      <c r="I2141" s="26">
        <f t="shared" si="151"/>
        <v>10.16260162601626</v>
      </c>
      <c r="K2141" t="s">
        <v>628</v>
      </c>
      <c r="M2141" s="2">
        <v>492</v>
      </c>
    </row>
    <row r="2142" spans="1:13" ht="12.75">
      <c r="A2142"/>
      <c r="B2142" s="267">
        <v>10000</v>
      </c>
      <c r="C2142" s="178" t="s">
        <v>682</v>
      </c>
      <c r="D2142" s="19" t="s">
        <v>15</v>
      </c>
      <c r="E2142" s="176" t="s">
        <v>689</v>
      </c>
      <c r="F2142" s="30" t="s">
        <v>674</v>
      </c>
      <c r="G2142" s="177" t="s">
        <v>188</v>
      </c>
      <c r="H2142" s="6">
        <f t="shared" si="152"/>
        <v>-70000</v>
      </c>
      <c r="I2142" s="26">
        <f t="shared" si="151"/>
        <v>20.32520325203252</v>
      </c>
      <c r="K2142" t="s">
        <v>628</v>
      </c>
      <c r="M2142" s="2">
        <v>492</v>
      </c>
    </row>
    <row r="2143" spans="1:13" ht="12.75">
      <c r="A2143"/>
      <c r="B2143" s="267">
        <v>10000</v>
      </c>
      <c r="C2143" s="178" t="s">
        <v>681</v>
      </c>
      <c r="D2143" s="19" t="s">
        <v>15</v>
      </c>
      <c r="E2143" s="176" t="s">
        <v>689</v>
      </c>
      <c r="F2143" s="30" t="s">
        <v>674</v>
      </c>
      <c r="G2143" s="177" t="s">
        <v>205</v>
      </c>
      <c r="H2143" s="6">
        <f t="shared" si="152"/>
        <v>-80000</v>
      </c>
      <c r="I2143" s="26">
        <f t="shared" si="151"/>
        <v>20.32520325203252</v>
      </c>
      <c r="K2143" t="s">
        <v>628</v>
      </c>
      <c r="M2143" s="2">
        <v>492</v>
      </c>
    </row>
    <row r="2144" spans="1:13" ht="12.75">
      <c r="A2144"/>
      <c r="B2144" s="9">
        <v>30000</v>
      </c>
      <c r="C2144" s="175" t="s">
        <v>676</v>
      </c>
      <c r="D2144" s="19" t="s">
        <v>15</v>
      </c>
      <c r="E2144" s="176" t="s">
        <v>689</v>
      </c>
      <c r="F2144" s="30" t="s">
        <v>674</v>
      </c>
      <c r="G2144" s="177" t="s">
        <v>207</v>
      </c>
      <c r="H2144" s="6">
        <f t="shared" si="152"/>
        <v>-110000</v>
      </c>
      <c r="I2144" s="26">
        <f t="shared" si="151"/>
        <v>60.97560975609756</v>
      </c>
      <c r="K2144" t="s">
        <v>628</v>
      </c>
      <c r="M2144" s="2">
        <v>492</v>
      </c>
    </row>
    <row r="2145" spans="1:13" ht="12.75">
      <c r="A2145"/>
      <c r="B2145" s="9">
        <v>25000</v>
      </c>
      <c r="C2145" s="175" t="s">
        <v>902</v>
      </c>
      <c r="D2145" s="19" t="s">
        <v>15</v>
      </c>
      <c r="E2145" s="176" t="s">
        <v>689</v>
      </c>
      <c r="F2145" s="30" t="s">
        <v>674</v>
      </c>
      <c r="G2145" s="177" t="s">
        <v>203</v>
      </c>
      <c r="H2145" s="6">
        <f t="shared" si="152"/>
        <v>-135000</v>
      </c>
      <c r="I2145" s="26">
        <f t="shared" si="151"/>
        <v>50.8130081300813</v>
      </c>
      <c r="K2145" t="s">
        <v>628</v>
      </c>
      <c r="M2145" s="2">
        <v>492</v>
      </c>
    </row>
    <row r="2146" spans="1:13" ht="12.75">
      <c r="A2146"/>
      <c r="B2146" s="482">
        <v>10000</v>
      </c>
      <c r="C2146" s="178" t="s">
        <v>690</v>
      </c>
      <c r="D2146" s="19" t="s">
        <v>15</v>
      </c>
      <c r="E2146" s="176" t="s">
        <v>689</v>
      </c>
      <c r="F2146" s="30" t="s">
        <v>674</v>
      </c>
      <c r="G2146" s="177" t="s">
        <v>279</v>
      </c>
      <c r="H2146" s="6">
        <f t="shared" si="152"/>
        <v>-145000</v>
      </c>
      <c r="I2146" s="26">
        <f t="shared" si="151"/>
        <v>20.32520325203252</v>
      </c>
      <c r="K2146" t="s">
        <v>628</v>
      </c>
      <c r="M2146" s="2">
        <v>492</v>
      </c>
    </row>
    <row r="2147" spans="1:13" ht="12.75">
      <c r="A2147"/>
      <c r="B2147" s="9">
        <v>10000</v>
      </c>
      <c r="C2147" s="178" t="s">
        <v>691</v>
      </c>
      <c r="D2147" s="19" t="s">
        <v>15</v>
      </c>
      <c r="E2147" s="176" t="s">
        <v>689</v>
      </c>
      <c r="F2147" s="30" t="s">
        <v>674</v>
      </c>
      <c r="G2147" s="177" t="s">
        <v>281</v>
      </c>
      <c r="H2147" s="6">
        <f t="shared" si="152"/>
        <v>-155000</v>
      </c>
      <c r="I2147" s="26">
        <f t="shared" si="151"/>
        <v>20.32520325203252</v>
      </c>
      <c r="K2147" t="s">
        <v>628</v>
      </c>
      <c r="M2147" s="2">
        <v>492</v>
      </c>
    </row>
    <row r="2148" spans="1:13" ht="12.75">
      <c r="A2148"/>
      <c r="B2148" s="9">
        <v>10000</v>
      </c>
      <c r="C2148" s="178" t="s">
        <v>692</v>
      </c>
      <c r="D2148" s="19" t="s">
        <v>15</v>
      </c>
      <c r="E2148" s="176" t="s">
        <v>689</v>
      </c>
      <c r="F2148" s="30" t="s">
        <v>674</v>
      </c>
      <c r="G2148" s="177" t="s">
        <v>281</v>
      </c>
      <c r="H2148" s="6">
        <f t="shared" si="152"/>
        <v>-165000</v>
      </c>
      <c r="I2148" s="26">
        <f t="shared" si="151"/>
        <v>20.32520325203252</v>
      </c>
      <c r="K2148" t="s">
        <v>628</v>
      </c>
      <c r="M2148" s="2">
        <v>492</v>
      </c>
    </row>
    <row r="2149" spans="1:13" ht="12.75">
      <c r="A2149"/>
      <c r="B2149" s="9">
        <v>10000</v>
      </c>
      <c r="C2149" s="178" t="s">
        <v>693</v>
      </c>
      <c r="D2149" s="19" t="s">
        <v>15</v>
      </c>
      <c r="E2149" s="176" t="s">
        <v>689</v>
      </c>
      <c r="F2149" s="30" t="s">
        <v>674</v>
      </c>
      <c r="G2149" s="177" t="s">
        <v>281</v>
      </c>
      <c r="H2149" s="6">
        <f t="shared" si="152"/>
        <v>-175000</v>
      </c>
      <c r="I2149" s="26">
        <f t="shared" si="151"/>
        <v>20.32520325203252</v>
      </c>
      <c r="K2149" t="s">
        <v>628</v>
      </c>
      <c r="M2149" s="2">
        <v>492</v>
      </c>
    </row>
    <row r="2150" spans="1:13" s="97" customFormat="1" ht="12.75">
      <c r="A2150" s="18"/>
      <c r="B2150" s="471">
        <f>SUM(B2135:B2149)</f>
        <v>175000</v>
      </c>
      <c r="C2150" s="18"/>
      <c r="D2150" s="18"/>
      <c r="E2150" s="179" t="s">
        <v>1100</v>
      </c>
      <c r="F2150" s="24"/>
      <c r="G2150" s="24"/>
      <c r="H2150" s="90"/>
      <c r="I2150" s="91">
        <f t="shared" si="151"/>
        <v>355.6910569105691</v>
      </c>
      <c r="M2150" s="2">
        <v>492</v>
      </c>
    </row>
    <row r="2151" spans="2:13" ht="12.75">
      <c r="B2151" s="9"/>
      <c r="H2151" s="6">
        <f t="shared" si="152"/>
        <v>0</v>
      </c>
      <c r="I2151" s="26">
        <f t="shared" si="151"/>
        <v>0</v>
      </c>
      <c r="M2151" s="2">
        <v>492</v>
      </c>
    </row>
    <row r="2152" spans="2:13" ht="12.75">
      <c r="B2152" s="9"/>
      <c r="H2152" s="6">
        <f>H2151-B2152</f>
        <v>0</v>
      </c>
      <c r="I2152" s="26">
        <f aca="true" t="shared" si="153" ref="I2152:I2158">+B2152/M2152</f>
        <v>0</v>
      </c>
      <c r="M2152" s="2">
        <v>492</v>
      </c>
    </row>
    <row r="2153" spans="1:13" ht="12.75">
      <c r="A2153"/>
      <c r="B2153" s="9">
        <v>20000</v>
      </c>
      <c r="C2153" s="19" t="s">
        <v>1125</v>
      </c>
      <c r="D2153" s="1" t="s">
        <v>15</v>
      </c>
      <c r="E2153" s="1" t="s">
        <v>696</v>
      </c>
      <c r="F2153" s="113" t="s">
        <v>674</v>
      </c>
      <c r="G2153" s="30" t="s">
        <v>283</v>
      </c>
      <c r="H2153" s="6">
        <f>H2152-B2153</f>
        <v>-20000</v>
      </c>
      <c r="I2153" s="26">
        <f t="shared" si="153"/>
        <v>40.65040650406504</v>
      </c>
      <c r="K2153" t="s">
        <v>628</v>
      </c>
      <c r="M2153" s="2">
        <v>492</v>
      </c>
    </row>
    <row r="2154" spans="1:13" s="97" customFormat="1" ht="12.75">
      <c r="A2154" s="18"/>
      <c r="B2154" s="471">
        <f>SUM(B2153)</f>
        <v>20000</v>
      </c>
      <c r="C2154" s="18"/>
      <c r="D2154" s="18"/>
      <c r="E2154" s="18" t="s">
        <v>696</v>
      </c>
      <c r="F2154" s="24"/>
      <c r="G2154" s="24"/>
      <c r="H2154" s="90">
        <v>0</v>
      </c>
      <c r="I2154" s="91">
        <f t="shared" si="153"/>
        <v>40.65040650406504</v>
      </c>
      <c r="M2154" s="2">
        <v>492</v>
      </c>
    </row>
    <row r="2155" spans="1:13" s="21" customFormat="1" ht="12.75">
      <c r="A2155" s="19"/>
      <c r="B2155" s="36"/>
      <c r="C2155" s="19"/>
      <c r="D2155" s="19"/>
      <c r="E2155" s="19"/>
      <c r="F2155" s="34"/>
      <c r="G2155" s="34"/>
      <c r="H2155" s="6">
        <f>H2154-B2155</f>
        <v>0</v>
      </c>
      <c r="I2155" s="26">
        <f t="shared" si="153"/>
        <v>0</v>
      </c>
      <c r="M2155" s="2">
        <v>492</v>
      </c>
    </row>
    <row r="2156" spans="1:13" s="21" customFormat="1" ht="12.75">
      <c r="A2156" s="19"/>
      <c r="B2156" s="36"/>
      <c r="C2156" s="19"/>
      <c r="D2156" s="19"/>
      <c r="E2156" s="19"/>
      <c r="F2156" s="34"/>
      <c r="G2156" s="34"/>
      <c r="H2156" s="6">
        <f>H2155-B2156</f>
        <v>0</v>
      </c>
      <c r="I2156" s="26">
        <f t="shared" si="153"/>
        <v>0</v>
      </c>
      <c r="M2156" s="2">
        <v>492</v>
      </c>
    </row>
    <row r="2157" spans="1:13" s="21" customFormat="1" ht="12.75">
      <c r="A2157" s="19"/>
      <c r="B2157" s="36"/>
      <c r="C2157" s="19"/>
      <c r="D2157" s="19"/>
      <c r="E2157" s="19"/>
      <c r="F2157" s="34"/>
      <c r="G2157" s="34"/>
      <c r="H2157" s="6">
        <f>H2156-B2157</f>
        <v>0</v>
      </c>
      <c r="I2157" s="26">
        <f t="shared" si="153"/>
        <v>0</v>
      </c>
      <c r="M2157" s="2">
        <v>492</v>
      </c>
    </row>
    <row r="2158" spans="1:13" s="21" customFormat="1" ht="12.75">
      <c r="A2158" s="19"/>
      <c r="B2158" s="33"/>
      <c r="C2158" s="19"/>
      <c r="D2158" s="19"/>
      <c r="E2158" s="19"/>
      <c r="F2158" s="34"/>
      <c r="G2158" s="34"/>
      <c r="H2158" s="6">
        <f>H2157-B2158</f>
        <v>0</v>
      </c>
      <c r="I2158" s="26">
        <f t="shared" si="153"/>
        <v>0</v>
      </c>
      <c r="M2158" s="2">
        <v>492</v>
      </c>
    </row>
    <row r="2159" spans="1:13" s="97" customFormat="1" ht="12.75">
      <c r="A2159" s="18"/>
      <c r="B2159" s="508">
        <f>B2163+B2167</f>
        <v>20000</v>
      </c>
      <c r="C2159" s="87" t="s">
        <v>694</v>
      </c>
      <c r="D2159" s="18"/>
      <c r="E2159" s="18"/>
      <c r="F2159" s="24"/>
      <c r="G2159" s="24"/>
      <c r="H2159" s="90">
        <f t="shared" si="152"/>
        <v>-20000</v>
      </c>
      <c r="I2159" s="91">
        <f t="shared" si="151"/>
        <v>40.65040650406504</v>
      </c>
      <c r="M2159" s="2">
        <v>492</v>
      </c>
    </row>
    <row r="2160" spans="2:13" ht="12.75">
      <c r="B2160" s="506"/>
      <c r="H2160" s="6">
        <v>0</v>
      </c>
      <c r="I2160" s="26">
        <f t="shared" si="151"/>
        <v>0</v>
      </c>
      <c r="M2160" s="2">
        <v>492</v>
      </c>
    </row>
    <row r="2161" spans="2:13" ht="12.75">
      <c r="B2161" s="506"/>
      <c r="H2161" s="6">
        <f t="shared" si="152"/>
        <v>0</v>
      </c>
      <c r="I2161" s="26">
        <f t="shared" si="151"/>
        <v>0</v>
      </c>
      <c r="M2161" s="2">
        <v>492</v>
      </c>
    </row>
    <row r="2162" spans="1:13" ht="12.75">
      <c r="A2162"/>
      <c r="B2162" s="287">
        <v>10000</v>
      </c>
      <c r="C2162" s="1" t="s">
        <v>695</v>
      </c>
      <c r="D2162" s="19" t="s">
        <v>15</v>
      </c>
      <c r="E2162" s="176" t="s">
        <v>685</v>
      </c>
      <c r="F2162" s="30" t="s">
        <v>1024</v>
      </c>
      <c r="G2162" s="34" t="s">
        <v>343</v>
      </c>
      <c r="H2162" s="6">
        <f t="shared" si="152"/>
        <v>-10000</v>
      </c>
      <c r="I2162" s="26">
        <f t="shared" si="151"/>
        <v>20.32520325203252</v>
      </c>
      <c r="K2162" t="s">
        <v>628</v>
      </c>
      <c r="M2162" s="2">
        <v>492</v>
      </c>
    </row>
    <row r="2163" spans="1:13" s="97" customFormat="1" ht="12.75">
      <c r="A2163" s="18"/>
      <c r="B2163" s="507">
        <f>SUM(B2162)</f>
        <v>10000</v>
      </c>
      <c r="C2163" s="18"/>
      <c r="D2163" s="18"/>
      <c r="E2163" s="179" t="s">
        <v>685</v>
      </c>
      <c r="F2163" s="24"/>
      <c r="G2163" s="24"/>
      <c r="H2163" s="90"/>
      <c r="I2163" s="91">
        <f t="shared" si="151"/>
        <v>20.32520325203252</v>
      </c>
      <c r="M2163" s="2">
        <v>492</v>
      </c>
    </row>
    <row r="2164" spans="2:13" ht="12.75">
      <c r="B2164" s="287"/>
      <c r="H2164" s="6">
        <f t="shared" si="152"/>
        <v>0</v>
      </c>
      <c r="I2164" s="26">
        <f t="shared" si="151"/>
        <v>0</v>
      </c>
      <c r="M2164" s="2">
        <v>492</v>
      </c>
    </row>
    <row r="2165" spans="2:13" ht="12.75">
      <c r="B2165" s="287"/>
      <c r="H2165" s="6">
        <f t="shared" si="152"/>
        <v>0</v>
      </c>
      <c r="I2165" s="26">
        <f t="shared" si="151"/>
        <v>0</v>
      </c>
      <c r="M2165" s="2">
        <v>492</v>
      </c>
    </row>
    <row r="2166" spans="1:13" ht="12.75">
      <c r="A2166"/>
      <c r="B2166" s="287">
        <v>10000</v>
      </c>
      <c r="C2166" s="1" t="s">
        <v>695</v>
      </c>
      <c r="D2166" s="19" t="s">
        <v>15</v>
      </c>
      <c r="E2166" s="176" t="s">
        <v>1010</v>
      </c>
      <c r="F2166" s="30" t="s">
        <v>1025</v>
      </c>
      <c r="G2166" s="34" t="s">
        <v>203</v>
      </c>
      <c r="H2166" s="6">
        <f t="shared" si="152"/>
        <v>-10000</v>
      </c>
      <c r="I2166" s="26">
        <f t="shared" si="151"/>
        <v>20.32520325203252</v>
      </c>
      <c r="K2166" t="s">
        <v>628</v>
      </c>
      <c r="M2166" s="2">
        <v>492</v>
      </c>
    </row>
    <row r="2167" spans="1:13" s="97" customFormat="1" ht="12.75">
      <c r="A2167" s="18"/>
      <c r="B2167" s="507">
        <f>SUM(B2166)</f>
        <v>10000</v>
      </c>
      <c r="C2167" s="18"/>
      <c r="D2167" s="18"/>
      <c r="E2167" s="179" t="s">
        <v>1101</v>
      </c>
      <c r="F2167" s="24"/>
      <c r="G2167" s="24"/>
      <c r="H2167" s="90"/>
      <c r="I2167" s="91">
        <f t="shared" si="151"/>
        <v>20.32520325203252</v>
      </c>
      <c r="M2167" s="2">
        <v>492</v>
      </c>
    </row>
    <row r="2168" spans="2:13" ht="12.75">
      <c r="B2168" s="9"/>
      <c r="H2168" s="6">
        <f t="shared" si="152"/>
        <v>0</v>
      </c>
      <c r="I2168" s="26">
        <f t="shared" si="151"/>
        <v>0</v>
      </c>
      <c r="M2168" s="2">
        <v>492</v>
      </c>
    </row>
    <row r="2169" spans="2:13" ht="12.75">
      <c r="B2169" s="9"/>
      <c r="H2169" s="6">
        <f aca="true" t="shared" si="154" ref="H2169:H2183">H2168-B2169</f>
        <v>0</v>
      </c>
      <c r="I2169" s="26">
        <f aca="true" t="shared" si="155" ref="I2169:I2183">+B2169/M2169</f>
        <v>0</v>
      </c>
      <c r="M2169" s="2">
        <v>492</v>
      </c>
    </row>
    <row r="2170" spans="8:13" ht="12.75">
      <c r="H2170" s="6">
        <f t="shared" si="154"/>
        <v>0</v>
      </c>
      <c r="I2170" s="26">
        <f t="shared" si="155"/>
        <v>0</v>
      </c>
      <c r="M2170" s="2">
        <v>492</v>
      </c>
    </row>
    <row r="2171" spans="2:13" ht="12.75">
      <c r="B2171" s="330">
        <v>20000</v>
      </c>
      <c r="C2171" s="1" t="s">
        <v>903</v>
      </c>
      <c r="D2171" s="19" t="s">
        <v>15</v>
      </c>
      <c r="E2171" s="1" t="s">
        <v>20</v>
      </c>
      <c r="F2171" s="30" t="s">
        <v>697</v>
      </c>
      <c r="G2171" s="30" t="s">
        <v>82</v>
      </c>
      <c r="H2171" s="6">
        <f t="shared" si="154"/>
        <v>-20000</v>
      </c>
      <c r="I2171" s="26">
        <f t="shared" si="155"/>
        <v>40.65040650406504</v>
      </c>
      <c r="K2171" t="s">
        <v>652</v>
      </c>
      <c r="M2171" s="2">
        <v>492</v>
      </c>
    </row>
    <row r="2172" spans="2:13" ht="12.75">
      <c r="B2172" s="330">
        <v>1000</v>
      </c>
      <c r="C2172" s="1" t="s">
        <v>698</v>
      </c>
      <c r="D2172" s="1" t="s">
        <v>15</v>
      </c>
      <c r="E2172" s="1" t="s">
        <v>20</v>
      </c>
      <c r="F2172" s="30" t="s">
        <v>699</v>
      </c>
      <c r="G2172" s="30" t="s">
        <v>118</v>
      </c>
      <c r="H2172" s="6">
        <f t="shared" si="154"/>
        <v>-21000</v>
      </c>
      <c r="I2172" s="26">
        <f t="shared" si="155"/>
        <v>2.032520325203252</v>
      </c>
      <c r="K2172" t="s">
        <v>652</v>
      </c>
      <c r="M2172" s="2">
        <v>492</v>
      </c>
    </row>
    <row r="2173" spans="2:13" ht="12.75">
      <c r="B2173" s="330">
        <v>500</v>
      </c>
      <c r="C2173" s="1" t="s">
        <v>903</v>
      </c>
      <c r="D2173" s="1" t="s">
        <v>15</v>
      </c>
      <c r="E2173" s="1" t="s">
        <v>20</v>
      </c>
      <c r="F2173" s="30" t="s">
        <v>699</v>
      </c>
      <c r="G2173" s="30" t="s">
        <v>118</v>
      </c>
      <c r="H2173" s="6">
        <f t="shared" si="154"/>
        <v>-21500</v>
      </c>
      <c r="I2173" s="26">
        <f t="shared" si="155"/>
        <v>1.016260162601626</v>
      </c>
      <c r="K2173" t="s">
        <v>652</v>
      </c>
      <c r="M2173" s="2">
        <v>492</v>
      </c>
    </row>
    <row r="2174" spans="2:13" ht="12.75">
      <c r="B2174" s="330">
        <v>15000</v>
      </c>
      <c r="C2174" s="1" t="s">
        <v>908</v>
      </c>
      <c r="D2174" s="1" t="s">
        <v>15</v>
      </c>
      <c r="E2174" s="1" t="s">
        <v>20</v>
      </c>
      <c r="F2174" s="30" t="s">
        <v>700</v>
      </c>
      <c r="G2174" s="30" t="s">
        <v>119</v>
      </c>
      <c r="H2174" s="6">
        <f t="shared" si="154"/>
        <v>-36500</v>
      </c>
      <c r="I2174" s="26">
        <f t="shared" si="155"/>
        <v>30.48780487804878</v>
      </c>
      <c r="K2174" t="s">
        <v>652</v>
      </c>
      <c r="M2174" s="2">
        <v>492</v>
      </c>
    </row>
    <row r="2175" spans="2:13" ht="12.75">
      <c r="B2175" s="330">
        <v>5050</v>
      </c>
      <c r="C2175" s="1" t="s">
        <v>904</v>
      </c>
      <c r="D2175" s="1" t="s">
        <v>15</v>
      </c>
      <c r="E2175" s="1" t="s">
        <v>20</v>
      </c>
      <c r="F2175" s="30" t="s">
        <v>701</v>
      </c>
      <c r="G2175" s="30" t="s">
        <v>276</v>
      </c>
      <c r="H2175" s="6">
        <f t="shared" si="154"/>
        <v>-41550</v>
      </c>
      <c r="I2175" s="26">
        <f t="shared" si="155"/>
        <v>10.264227642276422</v>
      </c>
      <c r="K2175" t="s">
        <v>652</v>
      </c>
      <c r="M2175" s="2">
        <v>492</v>
      </c>
    </row>
    <row r="2176" spans="2:13" ht="12.75">
      <c r="B2176" s="330">
        <v>19200</v>
      </c>
      <c r="C2176" s="1" t="s">
        <v>905</v>
      </c>
      <c r="D2176" s="1" t="s">
        <v>15</v>
      </c>
      <c r="E2176" s="1" t="s">
        <v>20</v>
      </c>
      <c r="F2176" s="30" t="s">
        <v>701</v>
      </c>
      <c r="G2176" s="30" t="s">
        <v>276</v>
      </c>
      <c r="H2176" s="6">
        <f t="shared" si="154"/>
        <v>-60750</v>
      </c>
      <c r="I2176" s="26">
        <f t="shared" si="155"/>
        <v>39.02439024390244</v>
      </c>
      <c r="K2176" t="s">
        <v>652</v>
      </c>
      <c r="M2176" s="2">
        <v>492</v>
      </c>
    </row>
    <row r="2177" spans="2:13" ht="12.75">
      <c r="B2177" s="330">
        <v>4400</v>
      </c>
      <c r="C2177" s="1" t="s">
        <v>906</v>
      </c>
      <c r="D2177" s="1" t="s">
        <v>15</v>
      </c>
      <c r="E2177" s="1" t="s">
        <v>20</v>
      </c>
      <c r="F2177" s="30" t="s">
        <v>701</v>
      </c>
      <c r="G2177" s="30" t="s">
        <v>276</v>
      </c>
      <c r="H2177" s="6">
        <f t="shared" si="154"/>
        <v>-65150</v>
      </c>
      <c r="I2177" s="26">
        <f t="shared" si="155"/>
        <v>8.94308943089431</v>
      </c>
      <c r="K2177" t="s">
        <v>652</v>
      </c>
      <c r="M2177" s="2">
        <v>492</v>
      </c>
    </row>
    <row r="2178" spans="2:13" ht="12.75">
      <c r="B2178" s="330">
        <v>1275</v>
      </c>
      <c r="C2178" s="1" t="s">
        <v>702</v>
      </c>
      <c r="D2178" s="1" t="s">
        <v>15</v>
      </c>
      <c r="E2178" s="1" t="s">
        <v>20</v>
      </c>
      <c r="F2178" s="30" t="s">
        <v>701</v>
      </c>
      <c r="G2178" s="30" t="s">
        <v>276</v>
      </c>
      <c r="H2178" s="6">
        <f t="shared" si="154"/>
        <v>-66425</v>
      </c>
      <c r="I2178" s="26">
        <f t="shared" si="155"/>
        <v>2.591463414634146</v>
      </c>
      <c r="K2178" t="s">
        <v>652</v>
      </c>
      <c r="M2178" s="2">
        <v>492</v>
      </c>
    </row>
    <row r="2179" spans="2:13" ht="12.75">
      <c r="B2179" s="330">
        <v>2100</v>
      </c>
      <c r="C2179" s="1" t="s">
        <v>703</v>
      </c>
      <c r="D2179" s="1" t="s">
        <v>15</v>
      </c>
      <c r="E2179" s="1" t="s">
        <v>20</v>
      </c>
      <c r="F2179" s="30" t="s">
        <v>701</v>
      </c>
      <c r="G2179" s="30" t="s">
        <v>276</v>
      </c>
      <c r="H2179" s="6">
        <f t="shared" si="154"/>
        <v>-68525</v>
      </c>
      <c r="I2179" s="26">
        <f t="shared" si="155"/>
        <v>4.2682926829268295</v>
      </c>
      <c r="K2179" t="s">
        <v>652</v>
      </c>
      <c r="M2179" s="2">
        <v>492</v>
      </c>
    </row>
    <row r="2180" spans="2:13" ht="12.75">
      <c r="B2180" s="330">
        <v>2700</v>
      </c>
      <c r="C2180" s="1" t="s">
        <v>704</v>
      </c>
      <c r="D2180" s="1" t="s">
        <v>15</v>
      </c>
      <c r="E2180" s="1" t="s">
        <v>20</v>
      </c>
      <c r="F2180" s="30" t="s">
        <v>701</v>
      </c>
      <c r="G2180" s="30" t="s">
        <v>276</v>
      </c>
      <c r="H2180" s="6">
        <f t="shared" si="154"/>
        <v>-71225</v>
      </c>
      <c r="I2180" s="26">
        <f t="shared" si="155"/>
        <v>5.487804878048781</v>
      </c>
      <c r="K2180" t="s">
        <v>652</v>
      </c>
      <c r="M2180" s="2">
        <v>492</v>
      </c>
    </row>
    <row r="2181" spans="2:13" ht="12.75">
      <c r="B2181" s="330">
        <v>1750</v>
      </c>
      <c r="C2181" s="1" t="s">
        <v>705</v>
      </c>
      <c r="D2181" s="1" t="s">
        <v>15</v>
      </c>
      <c r="E2181" s="1" t="s">
        <v>20</v>
      </c>
      <c r="F2181" s="30" t="s">
        <v>706</v>
      </c>
      <c r="G2181" s="30" t="s">
        <v>276</v>
      </c>
      <c r="H2181" s="6">
        <f t="shared" si="154"/>
        <v>-72975</v>
      </c>
      <c r="I2181" s="26">
        <f t="shared" si="155"/>
        <v>3.5569105691056913</v>
      </c>
      <c r="K2181" t="s">
        <v>652</v>
      </c>
      <c r="M2181" s="2">
        <v>492</v>
      </c>
    </row>
    <row r="2182" spans="1:13" ht="12.75">
      <c r="A2182"/>
      <c r="B2182" s="330">
        <v>4000</v>
      </c>
      <c r="C2182" s="1" t="s">
        <v>710</v>
      </c>
      <c r="D2182" s="19" t="s">
        <v>15</v>
      </c>
      <c r="E2182" s="1" t="s">
        <v>20</v>
      </c>
      <c r="F2182" s="30" t="s">
        <v>711</v>
      </c>
      <c r="G2182" s="30" t="s">
        <v>281</v>
      </c>
      <c r="H2182" s="6">
        <f t="shared" si="154"/>
        <v>-76975</v>
      </c>
      <c r="I2182" s="26">
        <f t="shared" si="155"/>
        <v>8.130081300813009</v>
      </c>
      <c r="K2182" t="s">
        <v>628</v>
      </c>
      <c r="M2182" s="2">
        <v>492</v>
      </c>
    </row>
    <row r="2183" spans="2:13" ht="12.75">
      <c r="B2183" s="458">
        <v>1500</v>
      </c>
      <c r="C2183" s="81" t="s">
        <v>857</v>
      </c>
      <c r="D2183" s="19" t="s">
        <v>15</v>
      </c>
      <c r="E2183" s="1" t="s">
        <v>20</v>
      </c>
      <c r="F2183" s="99" t="s">
        <v>845</v>
      </c>
      <c r="G2183" s="99" t="s">
        <v>279</v>
      </c>
      <c r="H2183" s="6">
        <f t="shared" si="154"/>
        <v>-78475</v>
      </c>
      <c r="I2183" s="26">
        <f t="shared" si="155"/>
        <v>3.048780487804878</v>
      </c>
      <c r="K2183" s="85" t="s">
        <v>29</v>
      </c>
      <c r="M2183" s="2">
        <v>492</v>
      </c>
    </row>
    <row r="2184" spans="1:13" s="97" customFormat="1" ht="12.75">
      <c r="A2184" s="18"/>
      <c r="B2184" s="337">
        <f>SUM(B2171:B2183)</f>
        <v>78475</v>
      </c>
      <c r="C2184" s="18"/>
      <c r="D2184" s="18"/>
      <c r="E2184" s="18" t="s">
        <v>20</v>
      </c>
      <c r="F2184" s="24"/>
      <c r="G2184" s="24"/>
      <c r="H2184" s="90">
        <v>0</v>
      </c>
      <c r="I2184" s="91">
        <f t="shared" si="151"/>
        <v>159.5020325203252</v>
      </c>
      <c r="M2184" s="2">
        <v>492</v>
      </c>
    </row>
    <row r="2185" spans="2:13" ht="12.75">
      <c r="B2185" s="330"/>
      <c r="H2185" s="6">
        <f>H2184-B2185</f>
        <v>0</v>
      </c>
      <c r="I2185" s="26">
        <f t="shared" si="151"/>
        <v>0</v>
      </c>
      <c r="M2185" s="2">
        <v>492</v>
      </c>
    </row>
    <row r="2186" spans="2:13" ht="12.75">
      <c r="B2186" s="330"/>
      <c r="H2186" s="6">
        <f aca="true" t="shared" si="156" ref="H2186:H2191">H2185-B2186</f>
        <v>0</v>
      </c>
      <c r="I2186" s="26">
        <f aca="true" t="shared" si="157" ref="I2186:I2191">+B2186/M2186</f>
        <v>0</v>
      </c>
      <c r="M2186" s="2">
        <v>492</v>
      </c>
    </row>
    <row r="2187" spans="1:13" ht="12.75">
      <c r="A2187" s="19"/>
      <c r="B2187" s="458">
        <v>1600</v>
      </c>
      <c r="C2187" s="19" t="s">
        <v>712</v>
      </c>
      <c r="D2187" s="19" t="s">
        <v>15</v>
      </c>
      <c r="E2187" s="19" t="s">
        <v>713</v>
      </c>
      <c r="F2187" s="30" t="s">
        <v>714</v>
      </c>
      <c r="G2187" s="34" t="s">
        <v>31</v>
      </c>
      <c r="H2187" s="6">
        <f t="shared" si="156"/>
        <v>-1600</v>
      </c>
      <c r="I2187" s="26">
        <f t="shared" si="157"/>
        <v>3.252032520325203</v>
      </c>
      <c r="J2187" s="21"/>
      <c r="K2187" t="s">
        <v>652</v>
      </c>
      <c r="L2187" s="21"/>
      <c r="M2187" s="2">
        <v>492</v>
      </c>
    </row>
    <row r="2188" spans="2:13" ht="12.75">
      <c r="B2188" s="330">
        <v>6800</v>
      </c>
      <c r="C2188" s="19" t="s">
        <v>715</v>
      </c>
      <c r="D2188" s="19" t="s">
        <v>15</v>
      </c>
      <c r="E2188" s="1" t="s">
        <v>713</v>
      </c>
      <c r="F2188" s="30" t="s">
        <v>697</v>
      </c>
      <c r="G2188" s="30" t="s">
        <v>82</v>
      </c>
      <c r="H2188" s="6">
        <f t="shared" si="156"/>
        <v>-8400</v>
      </c>
      <c r="I2188" s="26">
        <f t="shared" si="157"/>
        <v>13.821138211382113</v>
      </c>
      <c r="K2188" t="s">
        <v>652</v>
      </c>
      <c r="M2188" s="2">
        <v>492</v>
      </c>
    </row>
    <row r="2189" spans="2:13" ht="12.75">
      <c r="B2189" s="330">
        <v>7200</v>
      </c>
      <c r="C2189" s="19" t="s">
        <v>716</v>
      </c>
      <c r="D2189" s="1" t="s">
        <v>15</v>
      </c>
      <c r="E2189" s="1" t="s">
        <v>713</v>
      </c>
      <c r="F2189" s="30" t="s">
        <v>717</v>
      </c>
      <c r="G2189" s="30" t="s">
        <v>118</v>
      </c>
      <c r="H2189" s="6">
        <f t="shared" si="156"/>
        <v>-15600</v>
      </c>
      <c r="I2189" s="26">
        <f t="shared" si="157"/>
        <v>14.634146341463415</v>
      </c>
      <c r="K2189" t="s">
        <v>652</v>
      </c>
      <c r="M2189" s="2">
        <v>492</v>
      </c>
    </row>
    <row r="2190" spans="2:13" ht="12.75">
      <c r="B2190" s="330">
        <v>7600</v>
      </c>
      <c r="C2190" s="19" t="s">
        <v>718</v>
      </c>
      <c r="D2190" s="1" t="s">
        <v>15</v>
      </c>
      <c r="E2190" s="1" t="s">
        <v>713</v>
      </c>
      <c r="F2190" s="30" t="s">
        <v>719</v>
      </c>
      <c r="G2190" s="30" t="s">
        <v>205</v>
      </c>
      <c r="H2190" s="6">
        <f t="shared" si="156"/>
        <v>-23200</v>
      </c>
      <c r="I2190" s="26">
        <f t="shared" si="157"/>
        <v>15.447154471544716</v>
      </c>
      <c r="K2190" t="s">
        <v>652</v>
      </c>
      <c r="M2190" s="2">
        <v>492</v>
      </c>
    </row>
    <row r="2191" spans="2:13" ht="12.75">
      <c r="B2191" s="330">
        <v>15088</v>
      </c>
      <c r="C2191" s="19" t="s">
        <v>1102</v>
      </c>
      <c r="D2191" s="19" t="s">
        <v>15</v>
      </c>
      <c r="E2191" s="1" t="s">
        <v>20</v>
      </c>
      <c r="F2191" s="30" t="s">
        <v>966</v>
      </c>
      <c r="G2191" s="30" t="s">
        <v>213</v>
      </c>
      <c r="H2191" s="6">
        <f t="shared" si="156"/>
        <v>-38288</v>
      </c>
      <c r="I2191" s="26">
        <f t="shared" si="157"/>
        <v>30.666666666666668</v>
      </c>
      <c r="K2191" t="s">
        <v>720</v>
      </c>
      <c r="M2191" s="2">
        <v>492</v>
      </c>
    </row>
    <row r="2192" spans="1:13" s="97" customFormat="1" ht="12.75">
      <c r="A2192" s="18"/>
      <c r="B2192" s="337">
        <f>SUM(B2187:B2191)</f>
        <v>38288</v>
      </c>
      <c r="C2192" s="18"/>
      <c r="D2192" s="18"/>
      <c r="E2192" s="18" t="s">
        <v>713</v>
      </c>
      <c r="F2192" s="24"/>
      <c r="G2192" s="24"/>
      <c r="H2192" s="90">
        <v>0</v>
      </c>
      <c r="I2192" s="91">
        <f aca="true" t="shared" si="158" ref="I2192:I2210">+B2192/M2192</f>
        <v>77.82113821138212</v>
      </c>
      <c r="M2192" s="2">
        <v>492</v>
      </c>
    </row>
    <row r="2193" spans="2:13" ht="12.75">
      <c r="B2193" s="330"/>
      <c r="H2193" s="6">
        <f>H2192-B2193</f>
        <v>0</v>
      </c>
      <c r="I2193" s="26">
        <f t="shared" si="158"/>
        <v>0</v>
      </c>
      <c r="M2193" s="2">
        <v>492</v>
      </c>
    </row>
    <row r="2194" spans="2:13" ht="12.75">
      <c r="B2194" s="330"/>
      <c r="H2194" s="6">
        <f>H2193-B2194</f>
        <v>0</v>
      </c>
      <c r="I2194" s="26">
        <f>+B2194/M2194</f>
        <v>0</v>
      </c>
      <c r="M2194" s="2">
        <v>492</v>
      </c>
    </row>
    <row r="2195" spans="2:13" ht="12.75">
      <c r="B2195" s="330"/>
      <c r="H2195" s="6">
        <f aca="true" t="shared" si="159" ref="H2195:H2202">H2194-B2195</f>
        <v>0</v>
      </c>
      <c r="I2195" s="26">
        <f aca="true" t="shared" si="160" ref="I2195:I2202">+B2195/M2195</f>
        <v>0</v>
      </c>
      <c r="M2195" s="2">
        <v>492</v>
      </c>
    </row>
    <row r="2196" spans="1:13" s="85" customFormat="1" ht="12.75">
      <c r="A2196" s="182"/>
      <c r="B2196" s="509">
        <v>280000</v>
      </c>
      <c r="C2196" s="37" t="s">
        <v>652</v>
      </c>
      <c r="D2196" s="37" t="s">
        <v>15</v>
      </c>
      <c r="E2196" s="37"/>
      <c r="F2196" s="60" t="s">
        <v>396</v>
      </c>
      <c r="G2196" s="84" t="s">
        <v>76</v>
      </c>
      <c r="H2196" s="6">
        <f t="shared" si="159"/>
        <v>-280000</v>
      </c>
      <c r="I2196" s="26">
        <f t="shared" si="160"/>
        <v>569.1056910569106</v>
      </c>
      <c r="J2196" s="111"/>
      <c r="K2196" s="111"/>
      <c r="L2196" s="111"/>
      <c r="M2196" s="2">
        <v>492</v>
      </c>
    </row>
    <row r="2197" spans="1:13" s="85" customFormat="1" ht="12.75">
      <c r="A2197" s="37"/>
      <c r="B2197" s="458">
        <v>37555</v>
      </c>
      <c r="C2197" s="81" t="s">
        <v>652</v>
      </c>
      <c r="D2197" s="81" t="s">
        <v>15</v>
      </c>
      <c r="E2197" s="81" t="s">
        <v>397</v>
      </c>
      <c r="F2197" s="82"/>
      <c r="G2197" s="84" t="s">
        <v>76</v>
      </c>
      <c r="H2197" s="6">
        <f t="shared" si="159"/>
        <v>-317555</v>
      </c>
      <c r="I2197" s="26">
        <f t="shared" si="160"/>
        <v>76.33130081300813</v>
      </c>
      <c r="M2197" s="2">
        <v>492</v>
      </c>
    </row>
    <row r="2198" spans="1:13" s="85" customFormat="1" ht="12.75">
      <c r="A2198" s="182"/>
      <c r="B2198" s="509">
        <v>60000</v>
      </c>
      <c r="C2198" s="37" t="s">
        <v>652</v>
      </c>
      <c r="D2198" s="37" t="s">
        <v>15</v>
      </c>
      <c r="E2198" s="37"/>
      <c r="F2198" s="60" t="s">
        <v>402</v>
      </c>
      <c r="G2198" s="84" t="s">
        <v>76</v>
      </c>
      <c r="H2198" s="6">
        <f t="shared" si="159"/>
        <v>-377555</v>
      </c>
      <c r="I2198" s="26">
        <f t="shared" si="160"/>
        <v>121.95121951219512</v>
      </c>
      <c r="J2198" s="111"/>
      <c r="K2198" s="111"/>
      <c r="L2198" s="111"/>
      <c r="M2198" s="2">
        <v>492</v>
      </c>
    </row>
    <row r="2199" spans="1:13" s="85" customFormat="1" ht="12.75">
      <c r="A2199" s="182"/>
      <c r="B2199" s="509">
        <v>7000</v>
      </c>
      <c r="C2199" s="37" t="s">
        <v>652</v>
      </c>
      <c r="D2199" s="37" t="s">
        <v>15</v>
      </c>
      <c r="E2199" s="37" t="s">
        <v>398</v>
      </c>
      <c r="F2199" s="60"/>
      <c r="G2199" s="84" t="s">
        <v>76</v>
      </c>
      <c r="H2199" s="6">
        <f t="shared" si="159"/>
        <v>-384555</v>
      </c>
      <c r="I2199" s="26">
        <f t="shared" si="160"/>
        <v>14.227642276422765</v>
      </c>
      <c r="J2199" s="111"/>
      <c r="K2199" s="111"/>
      <c r="L2199" s="111"/>
      <c r="M2199" s="2">
        <v>492</v>
      </c>
    </row>
    <row r="2200" spans="1:13" s="85" customFormat="1" ht="12.75">
      <c r="A2200" s="182"/>
      <c r="B2200" s="509">
        <v>290000</v>
      </c>
      <c r="C2200" s="81" t="s">
        <v>628</v>
      </c>
      <c r="D2200" s="81" t="s">
        <v>15</v>
      </c>
      <c r="E2200" s="81"/>
      <c r="F2200" s="82" t="s">
        <v>396</v>
      </c>
      <c r="G2200" s="84" t="s">
        <v>76</v>
      </c>
      <c r="H2200" s="6">
        <f t="shared" si="159"/>
        <v>-674555</v>
      </c>
      <c r="I2200" s="26">
        <f t="shared" si="160"/>
        <v>589.430894308943</v>
      </c>
      <c r="M2200" s="2">
        <v>492</v>
      </c>
    </row>
    <row r="2201" spans="1:13" s="85" customFormat="1" ht="12.75">
      <c r="A2201" s="182"/>
      <c r="B2201" s="510">
        <v>36260</v>
      </c>
      <c r="C2201" s="81" t="s">
        <v>628</v>
      </c>
      <c r="D2201" s="81" t="s">
        <v>15</v>
      </c>
      <c r="E2201" s="81" t="s">
        <v>397</v>
      </c>
      <c r="F2201" s="82"/>
      <c r="G2201" s="84" t="s">
        <v>76</v>
      </c>
      <c r="H2201" s="6">
        <f t="shared" si="159"/>
        <v>-710815</v>
      </c>
      <c r="I2201" s="26">
        <f t="shared" si="160"/>
        <v>73.69918699186992</v>
      </c>
      <c r="M2201" s="2">
        <v>492</v>
      </c>
    </row>
    <row r="2202" spans="1:13" s="85" customFormat="1" ht="12.75">
      <c r="A2202" s="182"/>
      <c r="B2202" s="509">
        <v>7250</v>
      </c>
      <c r="C2202" s="37" t="s">
        <v>628</v>
      </c>
      <c r="D2202" s="37" t="s">
        <v>15</v>
      </c>
      <c r="E2202" s="37" t="s">
        <v>398</v>
      </c>
      <c r="F2202" s="60"/>
      <c r="G2202" s="84" t="s">
        <v>76</v>
      </c>
      <c r="H2202" s="6">
        <f t="shared" si="159"/>
        <v>-718065</v>
      </c>
      <c r="I2202" s="26">
        <f t="shared" si="160"/>
        <v>14.735772357723578</v>
      </c>
      <c r="J2202" s="111"/>
      <c r="K2202" s="111"/>
      <c r="L2202" s="111"/>
      <c r="M2202" s="2">
        <v>492</v>
      </c>
    </row>
    <row r="2203" spans="1:13" ht="12.75">
      <c r="A2203" s="107"/>
      <c r="B2203" s="337">
        <f>SUM(B2196:B2202)</f>
        <v>718065</v>
      </c>
      <c r="C2203" s="107" t="s">
        <v>627</v>
      </c>
      <c r="D2203" s="107"/>
      <c r="E2203" s="107"/>
      <c r="F2203" s="149"/>
      <c r="G2203" s="149"/>
      <c r="H2203" s="183">
        <v>0</v>
      </c>
      <c r="I2203" s="161">
        <f t="shared" si="158"/>
        <v>1459.4817073170732</v>
      </c>
      <c r="J2203" s="121"/>
      <c r="K2203" s="121"/>
      <c r="L2203" s="121"/>
      <c r="M2203" s="2">
        <v>492</v>
      </c>
    </row>
    <row r="2204" spans="6:13" ht="12.75">
      <c r="F2204" s="49"/>
      <c r="H2204" s="6">
        <f>H2203-B2204</f>
        <v>0</v>
      </c>
      <c r="I2204" s="26">
        <f t="shared" si="158"/>
        <v>0</v>
      </c>
      <c r="M2204" s="2">
        <v>492</v>
      </c>
    </row>
    <row r="2205" spans="2:13" ht="12.75">
      <c r="B2205" s="9"/>
      <c r="H2205" s="6">
        <f>H2204-B2205</f>
        <v>0</v>
      </c>
      <c r="I2205" s="26">
        <f t="shared" si="158"/>
        <v>0</v>
      </c>
      <c r="M2205" s="2">
        <v>492</v>
      </c>
    </row>
    <row r="2206" spans="2:13" ht="12.75">
      <c r="B2206" s="9"/>
      <c r="H2206" s="6">
        <f>H2205-B2206</f>
        <v>0</v>
      </c>
      <c r="I2206" s="26">
        <f t="shared" si="158"/>
        <v>0</v>
      </c>
      <c r="M2206" s="2">
        <v>492</v>
      </c>
    </row>
    <row r="2207" spans="2:13" ht="12.75">
      <c r="B2207" s="9"/>
      <c r="H2207" s="6">
        <f>H2206-B2207</f>
        <v>0</v>
      </c>
      <c r="I2207" s="26">
        <f t="shared" si="158"/>
        <v>0</v>
      </c>
      <c r="M2207" s="2">
        <v>492</v>
      </c>
    </row>
    <row r="2208" spans="1:13" ht="13.5" thickBot="1">
      <c r="A2208" s="77"/>
      <c r="B2208" s="74">
        <f>+B2211+B2231+B2241+B2411+B2473+B2500+B2527+B2570+B2299+B2349</f>
        <v>13844902</v>
      </c>
      <c r="C2208" s="77"/>
      <c r="D2208" s="76" t="s">
        <v>919</v>
      </c>
      <c r="E2208" s="162"/>
      <c r="F2208" s="162"/>
      <c r="G2208" s="185"/>
      <c r="H2208" s="163"/>
      <c r="I2208" s="164">
        <f t="shared" si="158"/>
        <v>28140.044715447155</v>
      </c>
      <c r="J2208" s="152"/>
      <c r="K2208" s="152"/>
      <c r="L2208" s="152"/>
      <c r="M2208" s="2">
        <v>492</v>
      </c>
    </row>
    <row r="2209" spans="2:13" ht="12.75">
      <c r="B2209" s="36"/>
      <c r="C2209" s="37"/>
      <c r="D2209" s="19"/>
      <c r="E2209" s="37"/>
      <c r="G2209" s="35"/>
      <c r="H2209" s="6">
        <f>H2208-B2209</f>
        <v>0</v>
      </c>
      <c r="I2209" s="26">
        <f t="shared" si="158"/>
        <v>0</v>
      </c>
      <c r="M2209" s="2">
        <v>492</v>
      </c>
    </row>
    <row r="2210" spans="4:13" ht="12.75">
      <c r="D2210" s="19"/>
      <c r="H2210" s="6">
        <f>H2209-B2210</f>
        <v>0</v>
      </c>
      <c r="I2210" s="26">
        <f t="shared" si="158"/>
        <v>0</v>
      </c>
      <c r="M2210" s="2">
        <v>492</v>
      </c>
    </row>
    <row r="2211" spans="1:13" s="92" customFormat="1" ht="12.75">
      <c r="A2211" s="87"/>
      <c r="B2211" s="477">
        <f>+B2216+B2226</f>
        <v>3840260</v>
      </c>
      <c r="C2211" s="87" t="s">
        <v>1184</v>
      </c>
      <c r="D2211" s="87"/>
      <c r="E2211" s="87"/>
      <c r="F2211" s="114"/>
      <c r="G2211" s="108" t="s">
        <v>1185</v>
      </c>
      <c r="H2211" s="90"/>
      <c r="I2211" s="91">
        <f>+B2211/M2211</f>
        <v>7805.40650406504</v>
      </c>
      <c r="M2211" s="2">
        <v>492</v>
      </c>
    </row>
    <row r="2212" spans="1:13" s="21" customFormat="1" ht="12.75">
      <c r="A2212" s="19"/>
      <c r="B2212" s="267"/>
      <c r="C2212" s="37"/>
      <c r="D2212" s="19"/>
      <c r="E2212" s="19"/>
      <c r="F2212" s="30"/>
      <c r="G2212" s="34"/>
      <c r="H2212" s="6">
        <f>H2211-B2212</f>
        <v>0</v>
      </c>
      <c r="I2212" s="26">
        <f>+B2212/M2212</f>
        <v>0</v>
      </c>
      <c r="K2212"/>
      <c r="M2212" s="2">
        <v>492</v>
      </c>
    </row>
    <row r="2213" spans="2:13" ht="12.75">
      <c r="B2213" s="9">
        <v>5000</v>
      </c>
      <c r="C2213" s="1" t="s">
        <v>922</v>
      </c>
      <c r="D2213" s="1" t="s">
        <v>923</v>
      </c>
      <c r="E2213" s="1" t="s">
        <v>924</v>
      </c>
      <c r="F2213" s="30" t="s">
        <v>925</v>
      </c>
      <c r="G2213" s="30" t="s">
        <v>80</v>
      </c>
      <c r="H2213" s="6">
        <f>H2212-B2213</f>
        <v>-5000</v>
      </c>
      <c r="I2213" s="26">
        <f aca="true" t="shared" si="161" ref="I2213:I2230">+B2213/M2213</f>
        <v>10.16260162601626</v>
      </c>
      <c r="K2213" t="s">
        <v>28</v>
      </c>
      <c r="M2213" s="2">
        <v>492</v>
      </c>
    </row>
    <row r="2214" spans="2:13" ht="12.75">
      <c r="B2214" s="9">
        <v>5000</v>
      </c>
      <c r="C2214" s="1" t="s">
        <v>922</v>
      </c>
      <c r="D2214" s="1" t="s">
        <v>923</v>
      </c>
      <c r="E2214" s="1" t="s">
        <v>924</v>
      </c>
      <c r="F2214" s="30" t="s">
        <v>926</v>
      </c>
      <c r="G2214" s="30" t="s">
        <v>82</v>
      </c>
      <c r="H2214" s="6">
        <f>H2213-B2214</f>
        <v>-10000</v>
      </c>
      <c r="I2214" s="26">
        <f t="shared" si="161"/>
        <v>10.16260162601626</v>
      </c>
      <c r="K2214" t="s">
        <v>28</v>
      </c>
      <c r="M2214" s="2">
        <v>492</v>
      </c>
    </row>
    <row r="2215" spans="1:13" s="97" customFormat="1" ht="12.75">
      <c r="A2215" s="1"/>
      <c r="B2215" s="9">
        <v>2500</v>
      </c>
      <c r="C2215" s="1" t="s">
        <v>922</v>
      </c>
      <c r="D2215" s="1" t="s">
        <v>923</v>
      </c>
      <c r="E2215" s="1" t="s">
        <v>938</v>
      </c>
      <c r="F2215" s="30" t="s">
        <v>939</v>
      </c>
      <c r="G2215" s="30" t="s">
        <v>279</v>
      </c>
      <c r="H2215" s="6">
        <f>H2214-B2215</f>
        <v>-12500</v>
      </c>
      <c r="I2215" s="26">
        <f t="shared" si="161"/>
        <v>5.08130081300813</v>
      </c>
      <c r="J2215"/>
      <c r="K2215" t="s">
        <v>28</v>
      </c>
      <c r="L2215"/>
      <c r="M2215" s="2">
        <v>492</v>
      </c>
    </row>
    <row r="2216" spans="1:14" s="97" customFormat="1" ht="12.75">
      <c r="A2216" s="18"/>
      <c r="B2216" s="471">
        <f>SUM(B2213:B2215)</f>
        <v>12500</v>
      </c>
      <c r="C2216" s="107" t="s">
        <v>922</v>
      </c>
      <c r="D2216" s="18"/>
      <c r="E2216" s="186"/>
      <c r="F2216" s="24"/>
      <c r="G2216" s="24"/>
      <c r="H2216" s="90">
        <v>0</v>
      </c>
      <c r="I2216" s="91">
        <f t="shared" si="161"/>
        <v>25.40650406504065</v>
      </c>
      <c r="J2216" s="186"/>
      <c r="L2216" s="186"/>
      <c r="M2216" s="2">
        <v>492</v>
      </c>
      <c r="N2216" s="187"/>
    </row>
    <row r="2217" spans="2:13" ht="12.75">
      <c r="B2217" s="9"/>
      <c r="C2217" s="37"/>
      <c r="D2217" s="19"/>
      <c r="H2217" s="6">
        <f>H2216-B2217</f>
        <v>0</v>
      </c>
      <c r="I2217" s="26">
        <f t="shared" si="161"/>
        <v>0</v>
      </c>
      <c r="M2217" s="2">
        <v>492</v>
      </c>
    </row>
    <row r="2218" spans="2:13" ht="12.75">
      <c r="B2218" s="9"/>
      <c r="C2218" s="37"/>
      <c r="D2218" s="19"/>
      <c r="H2218" s="6">
        <f aca="true" t="shared" si="162" ref="H2218:H2225">H2217-B2218</f>
        <v>0</v>
      </c>
      <c r="I2218" s="26">
        <f aca="true" t="shared" si="163" ref="I2218:I2225">+B2218/M2218</f>
        <v>0</v>
      </c>
      <c r="M2218" s="2">
        <v>492</v>
      </c>
    </row>
    <row r="2219" spans="2:13" ht="12.75">
      <c r="B2219" s="9">
        <v>738000</v>
      </c>
      <c r="C2219" s="19" t="s">
        <v>1176</v>
      </c>
      <c r="D2219" s="19" t="s">
        <v>936</v>
      </c>
      <c r="E2219" s="1" t="s">
        <v>1177</v>
      </c>
      <c r="F2219" s="30" t="s">
        <v>1224</v>
      </c>
      <c r="G2219" s="30" t="s">
        <v>31</v>
      </c>
      <c r="H2219" s="6">
        <f t="shared" si="162"/>
        <v>-738000</v>
      </c>
      <c r="I2219" s="26">
        <f t="shared" si="163"/>
        <v>1500</v>
      </c>
      <c r="K2219" t="s">
        <v>1186</v>
      </c>
      <c r="M2219" s="2">
        <v>492</v>
      </c>
    </row>
    <row r="2220" spans="2:13" ht="12.75">
      <c r="B2220" s="9">
        <v>600000</v>
      </c>
      <c r="C2220" s="1" t="s">
        <v>1178</v>
      </c>
      <c r="D2220" s="19" t="s">
        <v>936</v>
      </c>
      <c r="E2220" s="1" t="s">
        <v>1177</v>
      </c>
      <c r="F2220" s="30" t="s">
        <v>1225</v>
      </c>
      <c r="G2220" s="30" t="s">
        <v>1179</v>
      </c>
      <c r="H2220" s="6">
        <f t="shared" si="162"/>
        <v>-1338000</v>
      </c>
      <c r="I2220" s="26">
        <f t="shared" si="163"/>
        <v>1219.5121951219512</v>
      </c>
      <c r="K2220" t="s">
        <v>1186</v>
      </c>
      <c r="M2220" s="2">
        <v>492</v>
      </c>
    </row>
    <row r="2221" spans="2:13" ht="12.75">
      <c r="B2221" s="9">
        <v>630000</v>
      </c>
      <c r="C2221" s="1" t="s">
        <v>1203</v>
      </c>
      <c r="D2221" s="19" t="s">
        <v>936</v>
      </c>
      <c r="E2221" s="1" t="s">
        <v>1177</v>
      </c>
      <c r="F2221" s="30" t="s">
        <v>1225</v>
      </c>
      <c r="G2221" s="30" t="s">
        <v>1179</v>
      </c>
      <c r="H2221" s="6">
        <f t="shared" si="162"/>
        <v>-1968000</v>
      </c>
      <c r="I2221" s="26">
        <f t="shared" si="163"/>
        <v>1280.4878048780488</v>
      </c>
      <c r="K2221" t="s">
        <v>1186</v>
      </c>
      <c r="M2221" s="2">
        <v>492</v>
      </c>
    </row>
    <row r="2222" spans="2:13" ht="12.75">
      <c r="B2222" s="9">
        <v>492000</v>
      </c>
      <c r="C2222" s="1" t="s">
        <v>1180</v>
      </c>
      <c r="D2222" s="19" t="s">
        <v>936</v>
      </c>
      <c r="E2222" s="1" t="s">
        <v>1177</v>
      </c>
      <c r="F2222" s="30" t="s">
        <v>1225</v>
      </c>
      <c r="G2222" s="30" t="s">
        <v>1179</v>
      </c>
      <c r="H2222" s="6">
        <f t="shared" si="162"/>
        <v>-2460000</v>
      </c>
      <c r="I2222" s="26">
        <f t="shared" si="163"/>
        <v>1000</v>
      </c>
      <c r="K2222" t="s">
        <v>1186</v>
      </c>
      <c r="M2222" s="2">
        <v>492</v>
      </c>
    </row>
    <row r="2223" spans="2:14" ht="12.75">
      <c r="B2223" s="9">
        <v>492000</v>
      </c>
      <c r="C2223" s="41" t="s">
        <v>1181</v>
      </c>
      <c r="D2223" s="19" t="s">
        <v>936</v>
      </c>
      <c r="E2223" s="1" t="s">
        <v>1177</v>
      </c>
      <c r="F2223" s="30" t="s">
        <v>1225</v>
      </c>
      <c r="G2223" s="30" t="s">
        <v>1179</v>
      </c>
      <c r="H2223" s="6">
        <f t="shared" si="162"/>
        <v>-2952000</v>
      </c>
      <c r="I2223" s="26">
        <f t="shared" si="163"/>
        <v>1000</v>
      </c>
      <c r="J2223" s="40"/>
      <c r="K2223" t="s">
        <v>1186</v>
      </c>
      <c r="L2223" s="40"/>
      <c r="M2223" s="2">
        <v>492</v>
      </c>
      <c r="N2223" s="42"/>
    </row>
    <row r="2224" spans="2:13" ht="12.75">
      <c r="B2224" s="9">
        <v>492000</v>
      </c>
      <c r="C2224" s="1" t="s">
        <v>1182</v>
      </c>
      <c r="D2224" s="19" t="s">
        <v>936</v>
      </c>
      <c r="E2224" s="1" t="s">
        <v>1177</v>
      </c>
      <c r="F2224" s="30" t="s">
        <v>1225</v>
      </c>
      <c r="G2224" s="30" t="s">
        <v>1183</v>
      </c>
      <c r="H2224" s="6">
        <f t="shared" si="162"/>
        <v>-3444000</v>
      </c>
      <c r="I2224" s="26">
        <f t="shared" si="163"/>
        <v>1000</v>
      </c>
      <c r="K2224" t="s">
        <v>1186</v>
      </c>
      <c r="M2224" s="2">
        <v>492</v>
      </c>
    </row>
    <row r="2225" spans="2:13" ht="12.75">
      <c r="B2225" s="9">
        <v>383760</v>
      </c>
      <c r="C2225" s="1" t="s">
        <v>209</v>
      </c>
      <c r="D2225" s="19" t="s">
        <v>936</v>
      </c>
      <c r="E2225" s="1" t="s">
        <v>1177</v>
      </c>
      <c r="F2225" s="30" t="s">
        <v>1225</v>
      </c>
      <c r="G2225" s="30" t="s">
        <v>1179</v>
      </c>
      <c r="H2225" s="6">
        <f t="shared" si="162"/>
        <v>-3827760</v>
      </c>
      <c r="I2225" s="26">
        <f t="shared" si="163"/>
        <v>780</v>
      </c>
      <c r="K2225" t="s">
        <v>1186</v>
      </c>
      <c r="M2225" s="2">
        <v>492</v>
      </c>
    </row>
    <row r="2226" spans="1:13" s="97" customFormat="1" ht="12.75">
      <c r="A2226" s="18"/>
      <c r="B2226" s="471">
        <f>SUM(B2219:B2225)</f>
        <v>3827760</v>
      </c>
      <c r="C2226" s="18" t="s">
        <v>1182</v>
      </c>
      <c r="D2226" s="18"/>
      <c r="E2226" s="18"/>
      <c r="F2226" s="24"/>
      <c r="G2226" s="24"/>
      <c r="H2226" s="90">
        <v>0</v>
      </c>
      <c r="I2226" s="91">
        <f t="shared" si="161"/>
        <v>7780</v>
      </c>
      <c r="M2226" s="2">
        <v>492</v>
      </c>
    </row>
    <row r="2227" spans="3:13" ht="12.75">
      <c r="C2227" s="37"/>
      <c r="D2227" s="19"/>
      <c r="H2227" s="6">
        <f>H2226-B2227</f>
        <v>0</v>
      </c>
      <c r="I2227" s="26">
        <f t="shared" si="161"/>
        <v>0</v>
      </c>
      <c r="M2227" s="2">
        <v>492</v>
      </c>
    </row>
    <row r="2228" spans="3:13" ht="12.75">
      <c r="C2228" s="37"/>
      <c r="D2228" s="19"/>
      <c r="H2228" s="6">
        <f>H2227-B2228</f>
        <v>0</v>
      </c>
      <c r="I2228" s="26">
        <f t="shared" si="161"/>
        <v>0</v>
      </c>
      <c r="M2228" s="2">
        <v>492</v>
      </c>
    </row>
    <row r="2229" spans="3:13" ht="12.75">
      <c r="C2229" s="37"/>
      <c r="D2229" s="19"/>
      <c r="H2229" s="6">
        <f>H2228-B2229</f>
        <v>0</v>
      </c>
      <c r="I2229" s="26">
        <f t="shared" si="161"/>
        <v>0</v>
      </c>
      <c r="M2229" s="2">
        <v>492</v>
      </c>
    </row>
    <row r="2230" spans="3:13" ht="12.75">
      <c r="C2230" s="37"/>
      <c r="D2230" s="19"/>
      <c r="H2230" s="6">
        <f>H2229-B2230</f>
        <v>0</v>
      </c>
      <c r="I2230" s="26">
        <f t="shared" si="161"/>
        <v>0</v>
      </c>
      <c r="M2230" s="2">
        <v>492</v>
      </c>
    </row>
    <row r="2231" spans="1:13" s="92" customFormat="1" ht="12.75">
      <c r="A2231" s="87"/>
      <c r="B2231" s="477">
        <f>+B2236</f>
        <v>10000</v>
      </c>
      <c r="C2231" s="87" t="s">
        <v>920</v>
      </c>
      <c r="D2231" s="87"/>
      <c r="E2231" s="87" t="s">
        <v>927</v>
      </c>
      <c r="F2231" s="114"/>
      <c r="G2231" s="108" t="s">
        <v>921</v>
      </c>
      <c r="H2231" s="88"/>
      <c r="I2231" s="109"/>
      <c r="M2231" s="2">
        <v>492</v>
      </c>
    </row>
    <row r="2232" spans="2:13" ht="12.75">
      <c r="B2232" s="9"/>
      <c r="C2232" s="37"/>
      <c r="D2232" s="19"/>
      <c r="H2232" s="6">
        <f>H2231-B2232</f>
        <v>0</v>
      </c>
      <c r="I2232" s="26">
        <f>+B2232/M2232</f>
        <v>0</v>
      </c>
      <c r="M2232" s="2">
        <v>492</v>
      </c>
    </row>
    <row r="2233" spans="2:13" ht="12.75">
      <c r="B2233" s="9">
        <v>2500</v>
      </c>
      <c r="C2233" s="1" t="s">
        <v>922</v>
      </c>
      <c r="D2233" s="1" t="s">
        <v>923</v>
      </c>
      <c r="E2233" s="1" t="s">
        <v>928</v>
      </c>
      <c r="F2233" s="30" t="s">
        <v>929</v>
      </c>
      <c r="G2233" s="30" t="s">
        <v>116</v>
      </c>
      <c r="H2233" s="6">
        <f aca="true" t="shared" si="164" ref="H2233:H2239">H2232-B2233</f>
        <v>-2500</v>
      </c>
      <c r="I2233" s="26">
        <f aca="true" t="shared" si="165" ref="I2233:I2239">+B2233/M2233</f>
        <v>5.08130081300813</v>
      </c>
      <c r="K2233" t="s">
        <v>28</v>
      </c>
      <c r="M2233" s="2">
        <v>492</v>
      </c>
    </row>
    <row r="2234" spans="2:13" ht="12.75">
      <c r="B2234" s="9">
        <v>2500</v>
      </c>
      <c r="C2234" s="1" t="s">
        <v>922</v>
      </c>
      <c r="D2234" s="1" t="s">
        <v>923</v>
      </c>
      <c r="E2234" s="1" t="s">
        <v>928</v>
      </c>
      <c r="F2234" s="30" t="s">
        <v>930</v>
      </c>
      <c r="G2234" s="30" t="s">
        <v>118</v>
      </c>
      <c r="H2234" s="6">
        <f t="shared" si="164"/>
        <v>-5000</v>
      </c>
      <c r="I2234" s="26">
        <f t="shared" si="165"/>
        <v>5.08130081300813</v>
      </c>
      <c r="K2234" t="s">
        <v>28</v>
      </c>
      <c r="M2234" s="2">
        <v>492</v>
      </c>
    </row>
    <row r="2235" spans="2:13" ht="12.75">
      <c r="B2235" s="9">
        <v>5000</v>
      </c>
      <c r="C2235" s="1" t="s">
        <v>922</v>
      </c>
      <c r="D2235" s="1" t="s">
        <v>923</v>
      </c>
      <c r="E2235" s="1" t="s">
        <v>928</v>
      </c>
      <c r="F2235" s="30" t="s">
        <v>931</v>
      </c>
      <c r="G2235" s="30" t="s">
        <v>207</v>
      </c>
      <c r="H2235" s="6">
        <f t="shared" si="164"/>
        <v>-10000</v>
      </c>
      <c r="I2235" s="26">
        <f t="shared" si="165"/>
        <v>10.16260162601626</v>
      </c>
      <c r="K2235" t="s">
        <v>28</v>
      </c>
      <c r="M2235" s="2">
        <v>492</v>
      </c>
    </row>
    <row r="2236" spans="1:13" s="97" customFormat="1" ht="12.75">
      <c r="A2236" s="18"/>
      <c r="B2236" s="471">
        <f>SUM(B2233:B2235)</f>
        <v>10000</v>
      </c>
      <c r="C2236" s="18" t="s">
        <v>922</v>
      </c>
      <c r="D2236" s="18"/>
      <c r="E2236" s="18" t="s">
        <v>927</v>
      </c>
      <c r="F2236" s="24"/>
      <c r="G2236" s="24"/>
      <c r="H2236" s="90">
        <v>0</v>
      </c>
      <c r="I2236" s="91">
        <f t="shared" si="165"/>
        <v>20.32520325203252</v>
      </c>
      <c r="M2236" s="2">
        <v>492</v>
      </c>
    </row>
    <row r="2237" spans="4:13" ht="12.75">
      <c r="D2237" s="19"/>
      <c r="H2237" s="6">
        <f t="shared" si="164"/>
        <v>0</v>
      </c>
      <c r="I2237" s="26">
        <f t="shared" si="165"/>
        <v>0</v>
      </c>
      <c r="M2237" s="2">
        <v>492</v>
      </c>
    </row>
    <row r="2238" spans="4:13" ht="12.75">
      <c r="D2238" s="19"/>
      <c r="H2238" s="6">
        <f t="shared" si="164"/>
        <v>0</v>
      </c>
      <c r="I2238" s="26">
        <f t="shared" si="165"/>
        <v>0</v>
      </c>
      <c r="M2238" s="2">
        <v>492</v>
      </c>
    </row>
    <row r="2239" spans="4:13" ht="12.75">
      <c r="D2239" s="19"/>
      <c r="H2239" s="6">
        <f t="shared" si="164"/>
        <v>0</v>
      </c>
      <c r="I2239" s="26">
        <f t="shared" si="165"/>
        <v>0</v>
      </c>
      <c r="M2239" s="2">
        <v>492</v>
      </c>
    </row>
    <row r="2240" spans="2:13" ht="12.75">
      <c r="B2240" s="44"/>
      <c r="D2240" s="19"/>
      <c r="H2240" s="6">
        <f>H2239-B2240</f>
        <v>0</v>
      </c>
      <c r="I2240" s="26">
        <f>+B2240/M2240</f>
        <v>0</v>
      </c>
      <c r="M2240" s="2">
        <v>492</v>
      </c>
    </row>
    <row r="2241" spans="1:13" s="92" customFormat="1" ht="12.75">
      <c r="A2241" s="87"/>
      <c r="B2241" s="493">
        <f>+B2247+B2253+B2260+B2269+B2277+B2281+B2286+B2291+B2295</f>
        <v>370740</v>
      </c>
      <c r="C2241" s="87" t="s">
        <v>920</v>
      </c>
      <c r="D2241" s="87"/>
      <c r="E2241" s="87" t="s">
        <v>932</v>
      </c>
      <c r="F2241" s="114"/>
      <c r="G2241" s="89" t="s">
        <v>1202</v>
      </c>
      <c r="H2241" s="88"/>
      <c r="I2241" s="109"/>
      <c r="M2241" s="2">
        <v>492</v>
      </c>
    </row>
    <row r="2242" spans="2:13" ht="12.75">
      <c r="B2242" s="489"/>
      <c r="D2242" s="19"/>
      <c r="H2242" s="6">
        <f>H2241-B2242</f>
        <v>0</v>
      </c>
      <c r="I2242" s="26">
        <f aca="true" t="shared" si="166" ref="I2242:I2252">+B2242/M2242</f>
        <v>0</v>
      </c>
      <c r="M2242" s="2">
        <v>492</v>
      </c>
    </row>
    <row r="2243" spans="2:13" ht="12.75">
      <c r="B2243" s="489">
        <v>5000</v>
      </c>
      <c r="C2243" s="1" t="s">
        <v>0</v>
      </c>
      <c r="D2243" s="1" t="s">
        <v>919</v>
      </c>
      <c r="E2243" s="1" t="s">
        <v>933</v>
      </c>
      <c r="F2243" s="30" t="s">
        <v>1032</v>
      </c>
      <c r="G2243" s="30" t="s">
        <v>1033</v>
      </c>
      <c r="H2243" s="6">
        <f>H2242-B2243</f>
        <v>-5000</v>
      </c>
      <c r="I2243" s="26">
        <f t="shared" si="166"/>
        <v>10.16260162601626</v>
      </c>
      <c r="K2243" t="s">
        <v>720</v>
      </c>
      <c r="M2243" s="2">
        <v>492</v>
      </c>
    </row>
    <row r="2244" spans="2:13" ht="12.75">
      <c r="B2244" s="489">
        <v>5000</v>
      </c>
      <c r="C2244" s="1" t="s">
        <v>0</v>
      </c>
      <c r="D2244" s="1" t="s">
        <v>919</v>
      </c>
      <c r="E2244" s="1" t="s">
        <v>933</v>
      </c>
      <c r="F2244" s="30" t="s">
        <v>1034</v>
      </c>
      <c r="G2244" s="30" t="s">
        <v>31</v>
      </c>
      <c r="H2244" s="6">
        <f>H2243-B2244</f>
        <v>-10000</v>
      </c>
      <c r="I2244" s="26">
        <f t="shared" si="166"/>
        <v>10.16260162601626</v>
      </c>
      <c r="K2244" t="s">
        <v>720</v>
      </c>
      <c r="M2244" s="2">
        <v>492</v>
      </c>
    </row>
    <row r="2245" spans="2:13" ht="12.75">
      <c r="B2245" s="489">
        <v>2000</v>
      </c>
      <c r="C2245" s="1" t="s">
        <v>922</v>
      </c>
      <c r="D2245" s="19" t="s">
        <v>923</v>
      </c>
      <c r="E2245" s="1" t="s">
        <v>933</v>
      </c>
      <c r="F2245" s="49" t="s">
        <v>934</v>
      </c>
      <c r="G2245" s="30" t="s">
        <v>31</v>
      </c>
      <c r="H2245" s="6">
        <f>H2244-B2245</f>
        <v>-12000</v>
      </c>
      <c r="I2245" s="26">
        <f t="shared" si="166"/>
        <v>4.065040650406504</v>
      </c>
      <c r="K2245" t="s">
        <v>28</v>
      </c>
      <c r="M2245" s="2">
        <v>492</v>
      </c>
    </row>
    <row r="2246" spans="2:13" ht="12.75">
      <c r="B2246" s="491">
        <v>20000</v>
      </c>
      <c r="C2246" s="1" t="s">
        <v>0</v>
      </c>
      <c r="D2246" s="1" t="s">
        <v>919</v>
      </c>
      <c r="E2246" s="1" t="s">
        <v>933</v>
      </c>
      <c r="F2246" s="30" t="s">
        <v>955</v>
      </c>
      <c r="G2246" s="30" t="s">
        <v>35</v>
      </c>
      <c r="H2246" s="6">
        <f>H2245-B2246</f>
        <v>-32000</v>
      </c>
      <c r="I2246" s="26">
        <f t="shared" si="166"/>
        <v>40.65040650406504</v>
      </c>
      <c r="K2246" t="s">
        <v>720</v>
      </c>
      <c r="M2246" s="2">
        <v>492</v>
      </c>
    </row>
    <row r="2247" spans="1:13" ht="12.75">
      <c r="A2247" s="18"/>
      <c r="B2247" s="490">
        <f>SUM(B2243:B2246)</f>
        <v>32000</v>
      </c>
      <c r="C2247" s="18" t="s">
        <v>922</v>
      </c>
      <c r="D2247" s="18"/>
      <c r="E2247" s="18"/>
      <c r="F2247" s="24"/>
      <c r="G2247" s="24"/>
      <c r="H2247" s="90">
        <v>0</v>
      </c>
      <c r="I2247" s="91">
        <f t="shared" si="166"/>
        <v>65.04065040650407</v>
      </c>
      <c r="J2247" s="97"/>
      <c r="K2247" s="97"/>
      <c r="L2247" s="97"/>
      <c r="M2247" s="2">
        <v>492</v>
      </c>
    </row>
    <row r="2248" spans="2:13" ht="12.75">
      <c r="B2248" s="489"/>
      <c r="D2248" s="19"/>
      <c r="H2248" s="6">
        <f>H2247-B2248</f>
        <v>0</v>
      </c>
      <c r="I2248" s="26">
        <f t="shared" si="166"/>
        <v>0</v>
      </c>
      <c r="M2248" s="2">
        <v>492</v>
      </c>
    </row>
    <row r="2249" spans="2:13" ht="12.75">
      <c r="B2249" s="489"/>
      <c r="D2249" s="19"/>
      <c r="H2249" s="6">
        <f>H2248-B2249</f>
        <v>0</v>
      </c>
      <c r="I2249" s="26">
        <f t="shared" si="166"/>
        <v>0</v>
      </c>
      <c r="M2249" s="2">
        <v>492</v>
      </c>
    </row>
    <row r="2250" spans="2:13" ht="12.75">
      <c r="B2250" s="489">
        <v>12000</v>
      </c>
      <c r="C2250" s="1" t="s">
        <v>1035</v>
      </c>
      <c r="D2250" s="1" t="s">
        <v>919</v>
      </c>
      <c r="E2250" s="1" t="s">
        <v>933</v>
      </c>
      <c r="F2250" s="39" t="s">
        <v>955</v>
      </c>
      <c r="G2250" s="34" t="s">
        <v>1036</v>
      </c>
      <c r="H2250" s="6">
        <f>H2249-B2250</f>
        <v>-12000</v>
      </c>
      <c r="I2250" s="26">
        <f t="shared" si="166"/>
        <v>24.390243902439025</v>
      </c>
      <c r="K2250" t="s">
        <v>720</v>
      </c>
      <c r="M2250" s="2">
        <v>492</v>
      </c>
    </row>
    <row r="2251" spans="2:13" ht="12.75">
      <c r="B2251" s="491">
        <v>10000</v>
      </c>
      <c r="C2251" s="37" t="s">
        <v>1035</v>
      </c>
      <c r="D2251" s="19" t="s">
        <v>919</v>
      </c>
      <c r="E2251" s="37" t="s">
        <v>933</v>
      </c>
      <c r="F2251" s="113" t="s">
        <v>1037</v>
      </c>
      <c r="G2251" s="34" t="s">
        <v>1036</v>
      </c>
      <c r="H2251" s="6">
        <f>H2250-B2251</f>
        <v>-22000</v>
      </c>
      <c r="I2251" s="26">
        <f t="shared" si="166"/>
        <v>20.32520325203252</v>
      </c>
      <c r="K2251" t="s">
        <v>720</v>
      </c>
      <c r="M2251" s="2">
        <v>492</v>
      </c>
    </row>
    <row r="2252" spans="2:13" ht="12.75">
      <c r="B2252" s="489">
        <v>30000</v>
      </c>
      <c r="C2252" s="1" t="s">
        <v>1046</v>
      </c>
      <c r="D2252" s="19" t="s">
        <v>936</v>
      </c>
      <c r="E2252" s="37" t="s">
        <v>1047</v>
      </c>
      <c r="F2252" s="30" t="s">
        <v>1048</v>
      </c>
      <c r="G2252" s="30" t="s">
        <v>1036</v>
      </c>
      <c r="H2252" s="6">
        <f>H2251-B2252</f>
        <v>-52000</v>
      </c>
      <c r="I2252" s="26">
        <f t="shared" si="166"/>
        <v>60.97560975609756</v>
      </c>
      <c r="K2252" t="s">
        <v>756</v>
      </c>
      <c r="M2252" s="2">
        <v>492</v>
      </c>
    </row>
    <row r="2253" spans="1:13" s="97" customFormat="1" ht="12.75">
      <c r="A2253" s="18"/>
      <c r="B2253" s="490">
        <f>SUM(B2250:B2252)</f>
        <v>52000</v>
      </c>
      <c r="C2253" s="18" t="s">
        <v>954</v>
      </c>
      <c r="D2253" s="18"/>
      <c r="E2253" s="18"/>
      <c r="F2253" s="24"/>
      <c r="G2253" s="24"/>
      <c r="H2253" s="90">
        <v>0</v>
      </c>
      <c r="I2253" s="91">
        <f aca="true" t="shared" si="167" ref="I2253:I2261">+B2253/M2253</f>
        <v>105.6910569105691</v>
      </c>
      <c r="M2253" s="2">
        <v>492</v>
      </c>
    </row>
    <row r="2254" spans="2:13" ht="12.75">
      <c r="B2254" s="489"/>
      <c r="H2254" s="6">
        <f aca="true" t="shared" si="168" ref="H2254:H2259">H2253-B2254</f>
        <v>0</v>
      </c>
      <c r="I2254" s="26">
        <f t="shared" si="167"/>
        <v>0</v>
      </c>
      <c r="M2254" s="2">
        <v>492</v>
      </c>
    </row>
    <row r="2255" spans="2:13" ht="12.75">
      <c r="B2255" s="489"/>
      <c r="H2255" s="6">
        <f t="shared" si="168"/>
        <v>0</v>
      </c>
      <c r="I2255" s="26">
        <f>+B2255/M2255</f>
        <v>0</v>
      </c>
      <c r="M2255" s="2">
        <v>492</v>
      </c>
    </row>
    <row r="2256" spans="2:13" ht="12.75">
      <c r="B2256" s="489">
        <v>8000</v>
      </c>
      <c r="C2256" s="19" t="s">
        <v>1038</v>
      </c>
      <c r="D2256" s="1" t="s">
        <v>919</v>
      </c>
      <c r="E2256" s="1" t="s">
        <v>933</v>
      </c>
      <c r="F2256" s="30" t="s">
        <v>1039</v>
      </c>
      <c r="G2256" s="30" t="s">
        <v>1033</v>
      </c>
      <c r="H2256" s="6">
        <f t="shared" si="168"/>
        <v>-8000</v>
      </c>
      <c r="I2256" s="26">
        <f>+B2256/M2256</f>
        <v>16.260162601626018</v>
      </c>
      <c r="K2256" t="s">
        <v>720</v>
      </c>
      <c r="M2256" s="2">
        <v>492</v>
      </c>
    </row>
    <row r="2257" spans="2:13" ht="12.75">
      <c r="B2257" s="489">
        <v>5000</v>
      </c>
      <c r="C2257" s="19" t="s">
        <v>40</v>
      </c>
      <c r="D2257" s="1" t="s">
        <v>919</v>
      </c>
      <c r="E2257" s="1" t="s">
        <v>933</v>
      </c>
      <c r="F2257" s="30" t="s">
        <v>955</v>
      </c>
      <c r="G2257" s="30" t="s">
        <v>35</v>
      </c>
      <c r="H2257" s="6">
        <f t="shared" si="168"/>
        <v>-13000</v>
      </c>
      <c r="I2257" s="26">
        <f>+B2257/M2257</f>
        <v>10.16260162601626</v>
      </c>
      <c r="K2257" t="s">
        <v>720</v>
      </c>
      <c r="M2257" s="2">
        <v>492</v>
      </c>
    </row>
    <row r="2258" spans="2:13" ht="12.75">
      <c r="B2258" s="489">
        <v>5000</v>
      </c>
      <c r="C2258" s="19" t="s">
        <v>40</v>
      </c>
      <c r="D2258" s="1" t="s">
        <v>919</v>
      </c>
      <c r="E2258" s="1" t="s">
        <v>933</v>
      </c>
      <c r="F2258" s="30" t="s">
        <v>955</v>
      </c>
      <c r="G2258" s="30" t="s">
        <v>55</v>
      </c>
      <c r="H2258" s="6">
        <f t="shared" si="168"/>
        <v>-18000</v>
      </c>
      <c r="I2258" s="26">
        <f>+B2258/M2258</f>
        <v>10.16260162601626</v>
      </c>
      <c r="K2258" t="s">
        <v>720</v>
      </c>
      <c r="M2258" s="2">
        <v>492</v>
      </c>
    </row>
    <row r="2259" spans="1:13" s="133" customFormat="1" ht="12.75">
      <c r="A2259" s="1"/>
      <c r="B2259" s="489">
        <v>7000</v>
      </c>
      <c r="C2259" s="1" t="s">
        <v>40</v>
      </c>
      <c r="D2259" s="1" t="s">
        <v>919</v>
      </c>
      <c r="E2259" s="1" t="s">
        <v>933</v>
      </c>
      <c r="F2259" s="30" t="s">
        <v>955</v>
      </c>
      <c r="G2259" s="30" t="s">
        <v>74</v>
      </c>
      <c r="H2259" s="6">
        <f t="shared" si="168"/>
        <v>-25000</v>
      </c>
      <c r="I2259" s="26">
        <f>+B2259/M2259</f>
        <v>14.227642276422765</v>
      </c>
      <c r="J2259"/>
      <c r="K2259" t="s">
        <v>720</v>
      </c>
      <c r="L2259"/>
      <c r="M2259" s="2">
        <v>492</v>
      </c>
    </row>
    <row r="2260" spans="1:13" ht="12.75">
      <c r="A2260" s="129"/>
      <c r="B2260" s="490">
        <f>SUM(B2256:B2259)</f>
        <v>25000</v>
      </c>
      <c r="C2260" s="129" t="s">
        <v>40</v>
      </c>
      <c r="D2260" s="129"/>
      <c r="E2260" s="129"/>
      <c r="F2260" s="131"/>
      <c r="G2260" s="131"/>
      <c r="H2260" s="130">
        <v>0</v>
      </c>
      <c r="I2260" s="132">
        <f t="shared" si="167"/>
        <v>50.8130081300813</v>
      </c>
      <c r="J2260" s="133"/>
      <c r="K2260" s="133"/>
      <c r="L2260" s="133"/>
      <c r="M2260" s="2">
        <v>492</v>
      </c>
    </row>
    <row r="2261" spans="2:13" ht="12.75">
      <c r="B2261" s="489"/>
      <c r="H2261" s="6">
        <f>H2260-B2261</f>
        <v>0</v>
      </c>
      <c r="I2261" s="26">
        <f t="shared" si="167"/>
        <v>0</v>
      </c>
      <c r="M2261" s="2">
        <v>492</v>
      </c>
    </row>
    <row r="2262" spans="2:13" ht="12.75">
      <c r="B2262" s="489"/>
      <c r="H2262" s="6">
        <f>H2261-B2262</f>
        <v>0</v>
      </c>
      <c r="I2262" s="26">
        <f>+B2262/M2262</f>
        <v>0</v>
      </c>
      <c r="M2262" s="2">
        <v>492</v>
      </c>
    </row>
    <row r="2263" spans="2:13" ht="12.75">
      <c r="B2263" s="489">
        <v>19000</v>
      </c>
      <c r="C2263" s="1" t="s">
        <v>44</v>
      </c>
      <c r="D2263" s="1" t="s">
        <v>919</v>
      </c>
      <c r="E2263" s="1" t="s">
        <v>933</v>
      </c>
      <c r="F2263" s="30" t="s">
        <v>1040</v>
      </c>
      <c r="G2263" s="30" t="s">
        <v>1036</v>
      </c>
      <c r="H2263" s="6">
        <f aca="true" t="shared" si="169" ref="H2263:H2268">H2262-B2263</f>
        <v>-19000</v>
      </c>
      <c r="I2263" s="26">
        <f aca="true" t="shared" si="170" ref="I2263:I2269">+B2263/M2263</f>
        <v>38.61788617886179</v>
      </c>
      <c r="K2263" t="s">
        <v>720</v>
      </c>
      <c r="M2263" s="2">
        <v>492</v>
      </c>
    </row>
    <row r="2264" spans="2:13" ht="12.75">
      <c r="B2264" s="489">
        <v>19000</v>
      </c>
      <c r="C2264" s="1" t="s">
        <v>44</v>
      </c>
      <c r="D2264" s="1" t="s">
        <v>919</v>
      </c>
      <c r="E2264" s="1" t="s">
        <v>933</v>
      </c>
      <c r="F2264" s="30" t="s">
        <v>1040</v>
      </c>
      <c r="G2264" s="30" t="s">
        <v>1033</v>
      </c>
      <c r="H2264" s="6">
        <f t="shared" si="169"/>
        <v>-38000</v>
      </c>
      <c r="I2264" s="26">
        <f t="shared" si="170"/>
        <v>38.61788617886179</v>
      </c>
      <c r="K2264" t="s">
        <v>720</v>
      </c>
      <c r="M2264" s="2">
        <v>492</v>
      </c>
    </row>
    <row r="2265" spans="2:13" ht="12.75">
      <c r="B2265" s="489">
        <v>19000</v>
      </c>
      <c r="C2265" s="1" t="s">
        <v>44</v>
      </c>
      <c r="D2265" s="1" t="s">
        <v>919</v>
      </c>
      <c r="E2265" s="1" t="s">
        <v>933</v>
      </c>
      <c r="F2265" s="30" t="s">
        <v>1040</v>
      </c>
      <c r="G2265" s="30" t="s">
        <v>31</v>
      </c>
      <c r="H2265" s="6">
        <f t="shared" si="169"/>
        <v>-57000</v>
      </c>
      <c r="I2265" s="26">
        <f t="shared" si="170"/>
        <v>38.61788617886179</v>
      </c>
      <c r="K2265" t="s">
        <v>720</v>
      </c>
      <c r="M2265" s="2">
        <v>492</v>
      </c>
    </row>
    <row r="2266" spans="2:13" ht="12.75">
      <c r="B2266" s="489">
        <v>19000</v>
      </c>
      <c r="C2266" s="1" t="s">
        <v>44</v>
      </c>
      <c r="D2266" s="1" t="s">
        <v>919</v>
      </c>
      <c r="E2266" s="1" t="s">
        <v>933</v>
      </c>
      <c r="F2266" s="30" t="s">
        <v>1040</v>
      </c>
      <c r="G2266" s="30" t="s">
        <v>33</v>
      </c>
      <c r="H2266" s="6">
        <f t="shared" si="169"/>
        <v>-76000</v>
      </c>
      <c r="I2266" s="26">
        <f t="shared" si="170"/>
        <v>38.61788617886179</v>
      </c>
      <c r="K2266" t="s">
        <v>720</v>
      </c>
      <c r="M2266" s="2">
        <v>492</v>
      </c>
    </row>
    <row r="2267" spans="2:13" ht="12.75">
      <c r="B2267" s="489">
        <v>19000</v>
      </c>
      <c r="C2267" s="1" t="s">
        <v>44</v>
      </c>
      <c r="D2267" s="1" t="s">
        <v>919</v>
      </c>
      <c r="E2267" s="1" t="s">
        <v>933</v>
      </c>
      <c r="F2267" s="30" t="s">
        <v>1040</v>
      </c>
      <c r="G2267" s="30" t="s">
        <v>35</v>
      </c>
      <c r="H2267" s="6">
        <f t="shared" si="169"/>
        <v>-95000</v>
      </c>
      <c r="I2267" s="26">
        <f t="shared" si="170"/>
        <v>38.61788617886179</v>
      </c>
      <c r="K2267" t="s">
        <v>720</v>
      </c>
      <c r="M2267" s="2">
        <v>492</v>
      </c>
    </row>
    <row r="2268" spans="1:13" s="133" customFormat="1" ht="12.75">
      <c r="A2268" s="1"/>
      <c r="B2268" s="489">
        <v>19000</v>
      </c>
      <c r="C2268" s="1" t="s">
        <v>44</v>
      </c>
      <c r="D2268" s="1" t="s">
        <v>919</v>
      </c>
      <c r="E2268" s="1" t="s">
        <v>933</v>
      </c>
      <c r="F2268" s="30" t="s">
        <v>1040</v>
      </c>
      <c r="G2268" s="30" t="s">
        <v>55</v>
      </c>
      <c r="H2268" s="6">
        <f t="shared" si="169"/>
        <v>-114000</v>
      </c>
      <c r="I2268" s="26">
        <f t="shared" si="170"/>
        <v>38.61788617886179</v>
      </c>
      <c r="J2268"/>
      <c r="K2268" t="s">
        <v>720</v>
      </c>
      <c r="L2268"/>
      <c r="M2268" s="2">
        <v>492</v>
      </c>
    </row>
    <row r="2269" spans="1:13" ht="12.75">
      <c r="A2269" s="129"/>
      <c r="B2269" s="490">
        <f>SUM(B2263:B2268)</f>
        <v>114000</v>
      </c>
      <c r="C2269" s="129" t="s">
        <v>44</v>
      </c>
      <c r="D2269" s="129"/>
      <c r="E2269" s="129"/>
      <c r="F2269" s="131"/>
      <c r="G2269" s="131"/>
      <c r="H2269" s="130">
        <v>0</v>
      </c>
      <c r="I2269" s="132">
        <f t="shared" si="170"/>
        <v>231.70731707317074</v>
      </c>
      <c r="J2269" s="133"/>
      <c r="K2269" s="133"/>
      <c r="L2269" s="133"/>
      <c r="M2269" s="2">
        <v>492</v>
      </c>
    </row>
    <row r="2270" spans="2:13" ht="12.75">
      <c r="B2270" s="489"/>
      <c r="H2270" s="6">
        <f aca="true" t="shared" si="171" ref="H2270:H2276">H2269-B2270</f>
        <v>0</v>
      </c>
      <c r="I2270" s="26">
        <f>+B2270/M2270</f>
        <v>0</v>
      </c>
      <c r="M2270" s="2">
        <v>492</v>
      </c>
    </row>
    <row r="2271" spans="2:13" ht="12.75">
      <c r="B2271" s="489"/>
      <c r="H2271" s="6">
        <f t="shared" si="171"/>
        <v>0</v>
      </c>
      <c r="I2271" s="26">
        <f>+B2271/M2271</f>
        <v>0</v>
      </c>
      <c r="M2271" s="2">
        <v>492</v>
      </c>
    </row>
    <row r="2272" spans="2:13" ht="12.75">
      <c r="B2272" s="489">
        <v>5000</v>
      </c>
      <c r="C2272" s="1" t="s">
        <v>46</v>
      </c>
      <c r="D2272" s="1" t="s">
        <v>919</v>
      </c>
      <c r="E2272" s="1" t="s">
        <v>933</v>
      </c>
      <c r="F2272" s="30" t="s">
        <v>955</v>
      </c>
      <c r="G2272" s="30" t="s">
        <v>1033</v>
      </c>
      <c r="H2272" s="6">
        <f t="shared" si="171"/>
        <v>-5000</v>
      </c>
      <c r="I2272" s="26">
        <f aca="true" t="shared" si="172" ref="I2272:I2281">+B2272/M2272</f>
        <v>10.16260162601626</v>
      </c>
      <c r="K2272" t="s">
        <v>720</v>
      </c>
      <c r="M2272" s="2">
        <v>492</v>
      </c>
    </row>
    <row r="2273" spans="2:13" ht="12.75">
      <c r="B2273" s="489">
        <v>5000</v>
      </c>
      <c r="C2273" s="1" t="s">
        <v>46</v>
      </c>
      <c r="D2273" s="1" t="s">
        <v>919</v>
      </c>
      <c r="E2273" s="1" t="s">
        <v>933</v>
      </c>
      <c r="F2273" s="30" t="s">
        <v>955</v>
      </c>
      <c r="G2273" s="30" t="s">
        <v>31</v>
      </c>
      <c r="H2273" s="6">
        <f t="shared" si="171"/>
        <v>-10000</v>
      </c>
      <c r="I2273" s="26">
        <f t="shared" si="172"/>
        <v>10.16260162601626</v>
      </c>
      <c r="K2273" t="s">
        <v>720</v>
      </c>
      <c r="M2273" s="2">
        <v>492</v>
      </c>
    </row>
    <row r="2274" spans="2:13" ht="12.75">
      <c r="B2274" s="489">
        <v>5000</v>
      </c>
      <c r="C2274" s="1" t="s">
        <v>46</v>
      </c>
      <c r="D2274" s="1" t="s">
        <v>919</v>
      </c>
      <c r="E2274" s="1" t="s">
        <v>933</v>
      </c>
      <c r="F2274" s="30" t="s">
        <v>955</v>
      </c>
      <c r="G2274" s="30" t="s">
        <v>33</v>
      </c>
      <c r="H2274" s="6">
        <f t="shared" si="171"/>
        <v>-15000</v>
      </c>
      <c r="I2274" s="26">
        <f t="shared" si="172"/>
        <v>10.16260162601626</v>
      </c>
      <c r="K2274" t="s">
        <v>720</v>
      </c>
      <c r="M2274" s="2">
        <v>492</v>
      </c>
    </row>
    <row r="2275" spans="2:13" ht="12.75">
      <c r="B2275" s="489">
        <v>5000</v>
      </c>
      <c r="C2275" s="1" t="s">
        <v>46</v>
      </c>
      <c r="D2275" s="1" t="s">
        <v>919</v>
      </c>
      <c r="E2275" s="1" t="s">
        <v>933</v>
      </c>
      <c r="F2275" s="30" t="s">
        <v>955</v>
      </c>
      <c r="G2275" s="30" t="s">
        <v>35</v>
      </c>
      <c r="H2275" s="6">
        <f t="shared" si="171"/>
        <v>-20000</v>
      </c>
      <c r="I2275" s="26">
        <f t="shared" si="172"/>
        <v>10.16260162601626</v>
      </c>
      <c r="K2275" t="s">
        <v>720</v>
      </c>
      <c r="M2275" s="2">
        <v>492</v>
      </c>
    </row>
    <row r="2276" spans="1:13" s="97" customFormat="1" ht="12.75">
      <c r="A2276" s="1"/>
      <c r="B2276" s="489">
        <v>5000</v>
      </c>
      <c r="C2276" s="1" t="s">
        <v>46</v>
      </c>
      <c r="D2276" s="1" t="s">
        <v>919</v>
      </c>
      <c r="E2276" s="1" t="s">
        <v>933</v>
      </c>
      <c r="F2276" s="30" t="s">
        <v>955</v>
      </c>
      <c r="G2276" s="30" t="s">
        <v>55</v>
      </c>
      <c r="H2276" s="6">
        <f t="shared" si="171"/>
        <v>-25000</v>
      </c>
      <c r="I2276" s="26">
        <f t="shared" si="172"/>
        <v>10.16260162601626</v>
      </c>
      <c r="J2276"/>
      <c r="K2276" t="s">
        <v>720</v>
      </c>
      <c r="L2276"/>
      <c r="M2276" s="2">
        <v>492</v>
      </c>
    </row>
    <row r="2277" spans="1:13" ht="12.75">
      <c r="A2277" s="18"/>
      <c r="B2277" s="517">
        <f>SUM(B2272:B2276)</f>
        <v>25000</v>
      </c>
      <c r="C2277" s="18" t="s">
        <v>46</v>
      </c>
      <c r="D2277" s="18"/>
      <c r="E2277" s="18"/>
      <c r="F2277" s="24"/>
      <c r="G2277" s="24"/>
      <c r="H2277" s="90">
        <v>0</v>
      </c>
      <c r="I2277" s="91">
        <f t="shared" si="172"/>
        <v>50.8130081300813</v>
      </c>
      <c r="J2277" s="97"/>
      <c r="K2277" s="97"/>
      <c r="L2277" s="97"/>
      <c r="M2277" s="2">
        <v>492</v>
      </c>
    </row>
    <row r="2278" spans="2:13" ht="12.75">
      <c r="B2278" s="489"/>
      <c r="H2278" s="6">
        <f>H2277-B2278</f>
        <v>0</v>
      </c>
      <c r="I2278" s="26">
        <f t="shared" si="172"/>
        <v>0</v>
      </c>
      <c r="M2278" s="2">
        <v>492</v>
      </c>
    </row>
    <row r="2279" spans="2:13" ht="12.75">
      <c r="B2279" s="489"/>
      <c r="H2279" s="6">
        <f>H2278-B2279</f>
        <v>0</v>
      </c>
      <c r="I2279" s="26">
        <f t="shared" si="172"/>
        <v>0</v>
      </c>
      <c r="M2279" s="2">
        <v>492</v>
      </c>
    </row>
    <row r="2280" spans="2:13" ht="12.75">
      <c r="B2280" s="489">
        <v>30750</v>
      </c>
      <c r="C2280" s="1" t="s">
        <v>1041</v>
      </c>
      <c r="D2280" s="1" t="s">
        <v>919</v>
      </c>
      <c r="E2280" s="1" t="s">
        <v>933</v>
      </c>
      <c r="F2280" s="30" t="s">
        <v>1042</v>
      </c>
      <c r="G2280" s="30" t="s">
        <v>1043</v>
      </c>
      <c r="H2280" s="6">
        <f>H2279-B2280</f>
        <v>-30750</v>
      </c>
      <c r="I2280" s="26">
        <f t="shared" si="172"/>
        <v>62.5</v>
      </c>
      <c r="K2280" t="s">
        <v>720</v>
      </c>
      <c r="M2280" s="2">
        <v>492</v>
      </c>
    </row>
    <row r="2281" spans="1:13" s="97" customFormat="1" ht="12.75">
      <c r="A2281" s="18"/>
      <c r="B2281" s="490">
        <f>SUM(B2280)</f>
        <v>30750</v>
      </c>
      <c r="C2281" s="18" t="s">
        <v>1106</v>
      </c>
      <c r="D2281" s="18"/>
      <c r="E2281" s="18"/>
      <c r="F2281" s="24"/>
      <c r="G2281" s="24"/>
      <c r="H2281" s="90">
        <v>0</v>
      </c>
      <c r="I2281" s="91">
        <f t="shared" si="172"/>
        <v>62.5</v>
      </c>
      <c r="M2281" s="2">
        <v>492</v>
      </c>
    </row>
    <row r="2282" spans="2:13" ht="12.75">
      <c r="B2282" s="489"/>
      <c r="H2282" s="6">
        <f aca="true" t="shared" si="173" ref="H2282:H2289">H2281-B2282</f>
        <v>0</v>
      </c>
      <c r="I2282" s="26">
        <f aca="true" t="shared" si="174" ref="I2282:I2289">+B2282/M2282</f>
        <v>0</v>
      </c>
      <c r="M2282" s="2">
        <v>492</v>
      </c>
    </row>
    <row r="2283" spans="2:13" ht="12.75">
      <c r="B2283" s="489"/>
      <c r="H2283" s="6">
        <f>H2282-B2283</f>
        <v>0</v>
      </c>
      <c r="I2283" s="26">
        <f>+B2283/M2283</f>
        <v>0</v>
      </c>
      <c r="M2283" s="2">
        <v>492</v>
      </c>
    </row>
    <row r="2284" spans="2:13" ht="12.75">
      <c r="B2284" s="489">
        <v>12000</v>
      </c>
      <c r="C2284" s="37" t="s">
        <v>1044</v>
      </c>
      <c r="D2284" s="19" t="s">
        <v>919</v>
      </c>
      <c r="E2284" s="37" t="s">
        <v>933</v>
      </c>
      <c r="F2284" s="30" t="s">
        <v>978</v>
      </c>
      <c r="G2284" s="34" t="s">
        <v>1036</v>
      </c>
      <c r="H2284" s="6">
        <f>H2283-B2284</f>
        <v>-12000</v>
      </c>
      <c r="I2284" s="26">
        <f>+B2284/M2284</f>
        <v>24.390243902439025</v>
      </c>
      <c r="K2284" t="s">
        <v>720</v>
      </c>
      <c r="M2284" s="2">
        <v>492</v>
      </c>
    </row>
    <row r="2285" spans="2:13" ht="12.75">
      <c r="B2285" s="491">
        <v>18000</v>
      </c>
      <c r="C2285" s="1" t="s">
        <v>1044</v>
      </c>
      <c r="D2285" s="1" t="s">
        <v>919</v>
      </c>
      <c r="E2285" s="1" t="s">
        <v>933</v>
      </c>
      <c r="F2285" s="30" t="s">
        <v>1045</v>
      </c>
      <c r="G2285" s="30" t="s">
        <v>31</v>
      </c>
      <c r="H2285" s="6">
        <f t="shared" si="173"/>
        <v>-30000</v>
      </c>
      <c r="I2285" s="26">
        <f t="shared" si="174"/>
        <v>36.58536585365854</v>
      </c>
      <c r="K2285" t="s">
        <v>720</v>
      </c>
      <c r="M2285" s="2">
        <v>492</v>
      </c>
    </row>
    <row r="2286" spans="1:13" s="97" customFormat="1" ht="12.75">
      <c r="A2286" s="18"/>
      <c r="B2286" s="490">
        <f>SUM(B2284:B2285)</f>
        <v>30000</v>
      </c>
      <c r="C2286" s="18" t="s">
        <v>1044</v>
      </c>
      <c r="D2286" s="18"/>
      <c r="E2286" s="18"/>
      <c r="F2286" s="24"/>
      <c r="G2286" s="24"/>
      <c r="H2286" s="90">
        <v>0</v>
      </c>
      <c r="I2286" s="91">
        <f t="shared" si="174"/>
        <v>60.97560975609756</v>
      </c>
      <c r="M2286" s="2">
        <v>492</v>
      </c>
    </row>
    <row r="2287" spans="2:13" ht="12.75">
      <c r="B2287" s="489"/>
      <c r="D2287" s="19"/>
      <c r="H2287" s="6">
        <f t="shared" si="173"/>
        <v>0</v>
      </c>
      <c r="I2287" s="26">
        <f t="shared" si="174"/>
        <v>0</v>
      </c>
      <c r="M2287" s="2">
        <v>492</v>
      </c>
    </row>
    <row r="2288" spans="2:13" ht="12.75">
      <c r="B2288" s="489"/>
      <c r="D2288" s="19"/>
      <c r="H2288" s="6">
        <f t="shared" si="173"/>
        <v>0</v>
      </c>
      <c r="I2288" s="26">
        <f t="shared" si="174"/>
        <v>0</v>
      </c>
      <c r="M2288" s="2">
        <v>492</v>
      </c>
    </row>
    <row r="2289" spans="2:13" ht="12.75">
      <c r="B2289" s="489"/>
      <c r="D2289" s="19"/>
      <c r="H2289" s="6">
        <f t="shared" si="173"/>
        <v>0</v>
      </c>
      <c r="I2289" s="26">
        <f t="shared" si="174"/>
        <v>0</v>
      </c>
      <c r="M2289" s="2">
        <v>492</v>
      </c>
    </row>
    <row r="2290" spans="1:13" s="21" customFormat="1" ht="12.75">
      <c r="A2290" s="19"/>
      <c r="B2290" s="491">
        <v>34500</v>
      </c>
      <c r="C2290" s="19" t="s">
        <v>935</v>
      </c>
      <c r="D2290" s="19" t="s">
        <v>936</v>
      </c>
      <c r="E2290" s="19" t="s">
        <v>933</v>
      </c>
      <c r="F2290" s="30" t="s">
        <v>937</v>
      </c>
      <c r="G2290" s="34" t="s">
        <v>55</v>
      </c>
      <c r="H2290" s="6">
        <f>H2289-B2290</f>
        <v>-34500</v>
      </c>
      <c r="I2290" s="26">
        <f aca="true" t="shared" si="175" ref="I2290:I2298">+B2290/M2290</f>
        <v>70.1219512195122</v>
      </c>
      <c r="K2290" t="s">
        <v>756</v>
      </c>
      <c r="M2290" s="2">
        <v>492</v>
      </c>
    </row>
    <row r="2291" spans="1:13" s="97" customFormat="1" ht="12.75">
      <c r="A2291" s="18"/>
      <c r="B2291" s="490">
        <f>SUM(B2290)</f>
        <v>34500</v>
      </c>
      <c r="C2291" s="18" t="s">
        <v>935</v>
      </c>
      <c r="D2291" s="18"/>
      <c r="E2291" s="18"/>
      <c r="F2291" s="24"/>
      <c r="G2291" s="24"/>
      <c r="H2291" s="90">
        <v>0</v>
      </c>
      <c r="I2291" s="91">
        <f t="shared" si="175"/>
        <v>70.1219512195122</v>
      </c>
      <c r="M2291" s="2">
        <v>492</v>
      </c>
    </row>
    <row r="2292" spans="4:13" ht="12.75">
      <c r="D2292" s="19"/>
      <c r="H2292" s="6">
        <f>H2291-B2292</f>
        <v>0</v>
      </c>
      <c r="I2292" s="26">
        <f t="shared" si="175"/>
        <v>0</v>
      </c>
      <c r="M2292" s="2">
        <v>492</v>
      </c>
    </row>
    <row r="2293" spans="4:13" ht="12.75">
      <c r="D2293" s="19"/>
      <c r="H2293" s="6">
        <f>H2292-B2293</f>
        <v>0</v>
      </c>
      <c r="I2293" s="26">
        <f t="shared" si="175"/>
        <v>0</v>
      </c>
      <c r="M2293" s="2">
        <v>492</v>
      </c>
    </row>
    <row r="2294" spans="2:13" ht="12.75">
      <c r="B2294" s="9">
        <v>27490</v>
      </c>
      <c r="C2294" s="81" t="s">
        <v>1050</v>
      </c>
      <c r="D2294" s="81" t="s">
        <v>946</v>
      </c>
      <c r="E2294" s="81" t="s">
        <v>933</v>
      </c>
      <c r="F2294" s="35" t="s">
        <v>1051</v>
      </c>
      <c r="G2294" s="99" t="s">
        <v>1052</v>
      </c>
      <c r="H2294" s="6">
        <f>H2293-B2294</f>
        <v>-27490</v>
      </c>
      <c r="I2294" s="26">
        <f t="shared" si="175"/>
        <v>55.8739837398374</v>
      </c>
      <c r="K2294" s="85" t="s">
        <v>29</v>
      </c>
      <c r="M2294" s="2">
        <v>492</v>
      </c>
    </row>
    <row r="2295" spans="1:13" s="104" customFormat="1" ht="12.75">
      <c r="A2295" s="100"/>
      <c r="B2295" s="480">
        <f>SUM(B2294)</f>
        <v>27490</v>
      </c>
      <c r="C2295" s="100" t="s">
        <v>1103</v>
      </c>
      <c r="D2295" s="100"/>
      <c r="E2295" s="105" t="s">
        <v>933</v>
      </c>
      <c r="F2295" s="102"/>
      <c r="G2295" s="102"/>
      <c r="H2295" s="90">
        <v>0</v>
      </c>
      <c r="I2295" s="91">
        <f t="shared" si="175"/>
        <v>55.8739837398374</v>
      </c>
      <c r="M2295" s="2">
        <v>492</v>
      </c>
    </row>
    <row r="2296" spans="1:13" s="126" customFormat="1" ht="12.75">
      <c r="A2296" s="123"/>
      <c r="B2296" s="200"/>
      <c r="C2296" s="123"/>
      <c r="D2296" s="123"/>
      <c r="E2296" s="184"/>
      <c r="F2296" s="125"/>
      <c r="G2296" s="125"/>
      <c r="H2296" s="6">
        <f>H2295-B2296</f>
        <v>0</v>
      </c>
      <c r="I2296" s="26">
        <f t="shared" si="175"/>
        <v>0</v>
      </c>
      <c r="M2296" s="2">
        <v>492</v>
      </c>
    </row>
    <row r="2297" spans="1:13" s="126" customFormat="1" ht="12.75">
      <c r="A2297" s="123"/>
      <c r="B2297" s="200"/>
      <c r="C2297" s="123"/>
      <c r="D2297" s="123"/>
      <c r="E2297" s="184"/>
      <c r="F2297" s="125"/>
      <c r="G2297" s="125"/>
      <c r="H2297" s="6">
        <f>H2296-B2297</f>
        <v>0</v>
      </c>
      <c r="I2297" s="26">
        <f t="shared" si="175"/>
        <v>0</v>
      </c>
      <c r="M2297" s="2">
        <v>492</v>
      </c>
    </row>
    <row r="2298" spans="1:13" s="126" customFormat="1" ht="12.75">
      <c r="A2298" s="123"/>
      <c r="B2298" s="200"/>
      <c r="C2298" s="123"/>
      <c r="D2298" s="123"/>
      <c r="E2298" s="184"/>
      <c r="F2298" s="125"/>
      <c r="G2298" s="125"/>
      <c r="H2298" s="6">
        <f>H2297-B2298</f>
        <v>0</v>
      </c>
      <c r="I2298" s="26">
        <f t="shared" si="175"/>
        <v>0</v>
      </c>
      <c r="M2298" s="2">
        <v>492</v>
      </c>
    </row>
    <row r="2299" spans="1:13" s="92" customFormat="1" ht="12.75">
      <c r="A2299" s="87"/>
      <c r="B2299" s="521">
        <f>+B2307+B2316+B2325+B2334+B2338+B2345</f>
        <v>870520</v>
      </c>
      <c r="C2299" s="87" t="s">
        <v>920</v>
      </c>
      <c r="D2299" s="87"/>
      <c r="E2299" s="87" t="s">
        <v>932</v>
      </c>
      <c r="F2299" s="89"/>
      <c r="G2299" s="89" t="s">
        <v>1202</v>
      </c>
      <c r="H2299" s="88"/>
      <c r="I2299" s="109"/>
      <c r="M2299" s="2">
        <v>492</v>
      </c>
    </row>
    <row r="2300" spans="1:13" s="196" customFormat="1" ht="12.75">
      <c r="A2300" s="192"/>
      <c r="B2300" s="128" t="s">
        <v>1226</v>
      </c>
      <c r="C2300" s="192"/>
      <c r="D2300" s="192"/>
      <c r="E2300" s="192"/>
      <c r="F2300" s="193"/>
      <c r="G2300" s="193"/>
      <c r="H2300" s="128"/>
      <c r="I2300" s="195"/>
      <c r="M2300" s="528"/>
    </row>
    <row r="2301" spans="2:13" ht="12.75">
      <c r="B2301" s="522"/>
      <c r="C2301" s="19"/>
      <c r="D2301" s="19"/>
      <c r="E2301" s="38"/>
      <c r="G2301" s="39"/>
      <c r="H2301" s="6">
        <f>H2299-B2301</f>
        <v>0</v>
      </c>
      <c r="I2301" s="26">
        <f aca="true" t="shared" si="176" ref="I2301:I2317">+B2301/M2301</f>
        <v>0</v>
      </c>
      <c r="M2301" s="2">
        <v>492</v>
      </c>
    </row>
    <row r="2302" spans="2:13" ht="12.75">
      <c r="B2302" s="523">
        <v>60000</v>
      </c>
      <c r="C2302" s="1" t="s">
        <v>1204</v>
      </c>
      <c r="D2302" s="19" t="s">
        <v>936</v>
      </c>
      <c r="E2302" s="1" t="s">
        <v>932</v>
      </c>
      <c r="F2302" s="30" t="s">
        <v>1187</v>
      </c>
      <c r="G2302" s="30" t="s">
        <v>1188</v>
      </c>
      <c r="H2302" s="6">
        <f>H2301-B2302</f>
        <v>-60000</v>
      </c>
      <c r="I2302" s="26">
        <f>+B2302/M2302</f>
        <v>121.95121951219512</v>
      </c>
      <c r="M2302" s="2">
        <v>492</v>
      </c>
    </row>
    <row r="2303" spans="2:13" ht="12.75">
      <c r="B2303" s="523">
        <v>20000</v>
      </c>
      <c r="C2303" s="1" t="s">
        <v>1222</v>
      </c>
      <c r="D2303" s="19" t="s">
        <v>936</v>
      </c>
      <c r="E2303" s="1" t="s">
        <v>932</v>
      </c>
      <c r="F2303" s="30" t="s">
        <v>1187</v>
      </c>
      <c r="G2303" s="30" t="s">
        <v>1188</v>
      </c>
      <c r="H2303" s="6">
        <f>H2302-B2303</f>
        <v>-80000</v>
      </c>
      <c r="I2303" s="26">
        <f>+B2303/M2303</f>
        <v>40.65040650406504</v>
      </c>
      <c r="M2303" s="2">
        <v>492</v>
      </c>
    </row>
    <row r="2304" spans="2:13" ht="12.75">
      <c r="B2304" s="523">
        <v>20000</v>
      </c>
      <c r="C2304" s="1" t="s">
        <v>1223</v>
      </c>
      <c r="D2304" s="19" t="s">
        <v>936</v>
      </c>
      <c r="E2304" s="1" t="s">
        <v>932</v>
      </c>
      <c r="F2304" s="30" t="s">
        <v>1187</v>
      </c>
      <c r="G2304" s="30" t="s">
        <v>1188</v>
      </c>
      <c r="H2304" s="6">
        <f>H2303-B2304</f>
        <v>-100000</v>
      </c>
      <c r="I2304" s="26">
        <f>+B2304/M2304</f>
        <v>40.65040650406504</v>
      </c>
      <c r="M2304" s="2">
        <v>492</v>
      </c>
    </row>
    <row r="2305" spans="2:13" ht="12.75">
      <c r="B2305" s="523">
        <v>30000</v>
      </c>
      <c r="C2305" s="1" t="s">
        <v>1222</v>
      </c>
      <c r="D2305" s="19" t="s">
        <v>936</v>
      </c>
      <c r="E2305" s="1" t="s">
        <v>932</v>
      </c>
      <c r="F2305" s="30" t="s">
        <v>1187</v>
      </c>
      <c r="G2305" s="30" t="s">
        <v>1191</v>
      </c>
      <c r="H2305" s="6">
        <f>H2304-B2305</f>
        <v>-130000</v>
      </c>
      <c r="I2305" s="26">
        <f>+B2305/M2305</f>
        <v>60.97560975609756</v>
      </c>
      <c r="M2305" s="2">
        <v>492</v>
      </c>
    </row>
    <row r="2306" spans="2:13" ht="12.75">
      <c r="B2306" s="523">
        <v>20000</v>
      </c>
      <c r="C2306" s="1" t="s">
        <v>1223</v>
      </c>
      <c r="D2306" s="19" t="s">
        <v>936</v>
      </c>
      <c r="E2306" s="1" t="s">
        <v>932</v>
      </c>
      <c r="F2306" s="30" t="s">
        <v>1187</v>
      </c>
      <c r="G2306" s="30" t="s">
        <v>1191</v>
      </c>
      <c r="H2306" s="6">
        <f>H2305-B2306</f>
        <v>-150000</v>
      </c>
      <c r="I2306" s="26">
        <f>+B2306/M2306</f>
        <v>40.65040650406504</v>
      </c>
      <c r="M2306" s="2">
        <v>492</v>
      </c>
    </row>
    <row r="2307" spans="1:13" s="97" customFormat="1" ht="12.75">
      <c r="A2307" s="18"/>
      <c r="B2307" s="524">
        <f>SUM(B2302:B2306)</f>
        <v>150000</v>
      </c>
      <c r="C2307" s="18" t="s">
        <v>28</v>
      </c>
      <c r="D2307" s="18"/>
      <c r="E2307" s="18"/>
      <c r="F2307" s="24"/>
      <c r="G2307" s="24"/>
      <c r="H2307" s="90">
        <v>0</v>
      </c>
      <c r="I2307" s="91">
        <f t="shared" si="176"/>
        <v>304.8780487804878</v>
      </c>
      <c r="M2307" s="2">
        <v>492</v>
      </c>
    </row>
    <row r="2308" spans="2:13" ht="12.75">
      <c r="B2308" s="523"/>
      <c r="D2308" s="19"/>
      <c r="H2308" s="6">
        <f aca="true" t="shared" si="177" ref="H2308:H2315">H2307-B2308</f>
        <v>0</v>
      </c>
      <c r="I2308" s="26">
        <f t="shared" si="176"/>
        <v>0</v>
      </c>
      <c r="M2308" s="2">
        <v>492</v>
      </c>
    </row>
    <row r="2309" spans="2:13" ht="12.75">
      <c r="B2309" s="523"/>
      <c r="D2309" s="19"/>
      <c r="H2309" s="6">
        <f t="shared" si="177"/>
        <v>0</v>
      </c>
      <c r="I2309" s="26">
        <f t="shared" si="176"/>
        <v>0</v>
      </c>
      <c r="M2309" s="2">
        <v>492</v>
      </c>
    </row>
    <row r="2310" spans="2:13" ht="12.75">
      <c r="B2310" s="523">
        <v>19000</v>
      </c>
      <c r="C2310" s="1" t="s">
        <v>44</v>
      </c>
      <c r="D2310" s="19" t="s">
        <v>936</v>
      </c>
      <c r="E2310" s="1" t="s">
        <v>932</v>
      </c>
      <c r="F2310" s="30" t="s">
        <v>1187</v>
      </c>
      <c r="G2310" s="30" t="s">
        <v>1059</v>
      </c>
      <c r="H2310" s="6">
        <f t="shared" si="177"/>
        <v>-19000</v>
      </c>
      <c r="I2310" s="26">
        <f t="shared" si="176"/>
        <v>38.61788617886179</v>
      </c>
      <c r="M2310" s="2">
        <v>492</v>
      </c>
    </row>
    <row r="2311" spans="2:13" ht="12.75">
      <c r="B2311" s="523">
        <v>19000</v>
      </c>
      <c r="C2311" s="1" t="s">
        <v>44</v>
      </c>
      <c r="D2311" s="19" t="s">
        <v>936</v>
      </c>
      <c r="E2311" s="1" t="s">
        <v>932</v>
      </c>
      <c r="F2311" s="30" t="s">
        <v>1187</v>
      </c>
      <c r="G2311" s="30" t="s">
        <v>1060</v>
      </c>
      <c r="H2311" s="6">
        <f t="shared" si="177"/>
        <v>-38000</v>
      </c>
      <c r="I2311" s="26">
        <f t="shared" si="176"/>
        <v>38.61788617886179</v>
      </c>
      <c r="M2311" s="2">
        <v>492</v>
      </c>
    </row>
    <row r="2312" spans="2:13" ht="12.75">
      <c r="B2312" s="523">
        <v>19000</v>
      </c>
      <c r="C2312" s="1" t="s">
        <v>44</v>
      </c>
      <c r="D2312" s="19" t="s">
        <v>936</v>
      </c>
      <c r="E2312" s="1" t="s">
        <v>932</v>
      </c>
      <c r="F2312" s="30" t="s">
        <v>1187</v>
      </c>
      <c r="G2312" s="30" t="s">
        <v>1189</v>
      </c>
      <c r="H2312" s="6">
        <f t="shared" si="177"/>
        <v>-57000</v>
      </c>
      <c r="I2312" s="26">
        <f t="shared" si="176"/>
        <v>38.61788617886179</v>
      </c>
      <c r="M2312" s="2">
        <v>492</v>
      </c>
    </row>
    <row r="2313" spans="2:13" ht="12.75">
      <c r="B2313" s="523">
        <v>19000</v>
      </c>
      <c r="C2313" s="1" t="s">
        <v>44</v>
      </c>
      <c r="D2313" s="19" t="s">
        <v>936</v>
      </c>
      <c r="E2313" s="1" t="s">
        <v>932</v>
      </c>
      <c r="F2313" s="30" t="s">
        <v>1187</v>
      </c>
      <c r="G2313" s="30" t="s">
        <v>1036</v>
      </c>
      <c r="H2313" s="6">
        <f t="shared" si="177"/>
        <v>-76000</v>
      </c>
      <c r="I2313" s="26">
        <f t="shared" si="176"/>
        <v>38.61788617886179</v>
      </c>
      <c r="M2313" s="2">
        <v>492</v>
      </c>
    </row>
    <row r="2314" spans="2:13" ht="12.75">
      <c r="B2314" s="523">
        <v>19000</v>
      </c>
      <c r="C2314" s="1" t="s">
        <v>44</v>
      </c>
      <c r="D2314" s="19" t="s">
        <v>936</v>
      </c>
      <c r="E2314" s="1" t="s">
        <v>932</v>
      </c>
      <c r="F2314" s="30" t="s">
        <v>1187</v>
      </c>
      <c r="G2314" s="30" t="s">
        <v>1033</v>
      </c>
      <c r="H2314" s="6">
        <f t="shared" si="177"/>
        <v>-95000</v>
      </c>
      <c r="I2314" s="26">
        <f t="shared" si="176"/>
        <v>38.61788617886179</v>
      </c>
      <c r="M2314" s="2">
        <v>492</v>
      </c>
    </row>
    <row r="2315" spans="2:13" ht="12.75">
      <c r="B2315" s="523">
        <v>19000</v>
      </c>
      <c r="C2315" s="1" t="s">
        <v>44</v>
      </c>
      <c r="D2315" s="19" t="s">
        <v>936</v>
      </c>
      <c r="E2315" s="1" t="s">
        <v>932</v>
      </c>
      <c r="F2315" s="30" t="s">
        <v>1187</v>
      </c>
      <c r="G2315" s="30" t="s">
        <v>31</v>
      </c>
      <c r="H2315" s="6">
        <f t="shared" si="177"/>
        <v>-114000</v>
      </c>
      <c r="I2315" s="26">
        <f t="shared" si="176"/>
        <v>38.61788617886179</v>
      </c>
      <c r="M2315" s="2">
        <v>492</v>
      </c>
    </row>
    <row r="2316" spans="1:14" s="97" customFormat="1" ht="12.75">
      <c r="A2316" s="18"/>
      <c r="B2316" s="524">
        <f>SUM(B2310:B2315)</f>
        <v>114000</v>
      </c>
      <c r="C2316" s="186" t="s">
        <v>44</v>
      </c>
      <c r="D2316" s="18"/>
      <c r="E2316" s="186" t="s">
        <v>932</v>
      </c>
      <c r="F2316" s="24"/>
      <c r="G2316" s="24"/>
      <c r="H2316" s="90">
        <v>0</v>
      </c>
      <c r="I2316" s="91">
        <f t="shared" si="176"/>
        <v>231.70731707317074</v>
      </c>
      <c r="J2316" s="186"/>
      <c r="K2316" s="186"/>
      <c r="L2316" s="186"/>
      <c r="M2316" s="2">
        <v>492</v>
      </c>
      <c r="N2316" s="187"/>
    </row>
    <row r="2317" spans="2:13" ht="12.75">
      <c r="B2317" s="523"/>
      <c r="D2317" s="19"/>
      <c r="H2317" s="6">
        <f>H2316-B2317</f>
        <v>0</v>
      </c>
      <c r="I2317" s="26">
        <f t="shared" si="176"/>
        <v>0</v>
      </c>
      <c r="M2317" s="2">
        <v>492</v>
      </c>
    </row>
    <row r="2318" spans="2:13" ht="12.75">
      <c r="B2318" s="523"/>
      <c r="D2318" s="19"/>
      <c r="H2318" s="6">
        <f aca="true" t="shared" si="178" ref="H2318:H2324">H2317-B2318</f>
        <v>0</v>
      </c>
      <c r="I2318" s="26">
        <f aca="true" t="shared" si="179" ref="I2318:I2346">+B2318/M2318</f>
        <v>0</v>
      </c>
      <c r="M2318" s="2">
        <v>492</v>
      </c>
    </row>
    <row r="2319" spans="2:13" ht="12.75">
      <c r="B2319" s="523">
        <v>2350</v>
      </c>
      <c r="C2319" s="1" t="s">
        <v>46</v>
      </c>
      <c r="D2319" s="19" t="s">
        <v>936</v>
      </c>
      <c r="E2319" s="1" t="s">
        <v>932</v>
      </c>
      <c r="F2319" s="30" t="s">
        <v>1187</v>
      </c>
      <c r="G2319" s="30" t="s">
        <v>1059</v>
      </c>
      <c r="H2319" s="6">
        <f t="shared" si="178"/>
        <v>-2350</v>
      </c>
      <c r="I2319" s="26">
        <f t="shared" si="179"/>
        <v>4.776422764227642</v>
      </c>
      <c r="M2319" s="2">
        <v>492</v>
      </c>
    </row>
    <row r="2320" spans="2:13" ht="12.75">
      <c r="B2320" s="523">
        <v>2000</v>
      </c>
      <c r="C2320" s="1" t="s">
        <v>46</v>
      </c>
      <c r="D2320" s="19" t="s">
        <v>936</v>
      </c>
      <c r="E2320" s="1" t="s">
        <v>932</v>
      </c>
      <c r="F2320" s="30" t="s">
        <v>1187</v>
      </c>
      <c r="G2320" s="30" t="s">
        <v>1060</v>
      </c>
      <c r="H2320" s="6">
        <f t="shared" si="178"/>
        <v>-4350</v>
      </c>
      <c r="I2320" s="26">
        <f t="shared" si="179"/>
        <v>4.065040650406504</v>
      </c>
      <c r="M2320" s="2">
        <v>492</v>
      </c>
    </row>
    <row r="2321" spans="2:13" ht="12.75">
      <c r="B2321" s="523">
        <v>2000</v>
      </c>
      <c r="C2321" s="1" t="s">
        <v>46</v>
      </c>
      <c r="D2321" s="19" t="s">
        <v>936</v>
      </c>
      <c r="E2321" s="1" t="s">
        <v>932</v>
      </c>
      <c r="F2321" s="30" t="s">
        <v>1187</v>
      </c>
      <c r="G2321" s="30" t="s">
        <v>1189</v>
      </c>
      <c r="H2321" s="6">
        <f t="shared" si="178"/>
        <v>-6350</v>
      </c>
      <c r="I2321" s="26">
        <f t="shared" si="179"/>
        <v>4.065040650406504</v>
      </c>
      <c r="M2321" s="2">
        <v>492</v>
      </c>
    </row>
    <row r="2322" spans="2:13" ht="12.75">
      <c r="B2322" s="523">
        <v>3000</v>
      </c>
      <c r="C2322" s="1" t="s">
        <v>46</v>
      </c>
      <c r="D2322" s="19" t="s">
        <v>936</v>
      </c>
      <c r="E2322" s="1" t="s">
        <v>932</v>
      </c>
      <c r="F2322" s="30" t="s">
        <v>1187</v>
      </c>
      <c r="G2322" s="30" t="s">
        <v>1036</v>
      </c>
      <c r="H2322" s="6">
        <f t="shared" si="178"/>
        <v>-9350</v>
      </c>
      <c r="I2322" s="26">
        <f t="shared" si="179"/>
        <v>6.097560975609756</v>
      </c>
      <c r="M2322" s="2">
        <v>492</v>
      </c>
    </row>
    <row r="2323" spans="2:13" ht="12.75">
      <c r="B2323" s="523">
        <v>2000</v>
      </c>
      <c r="C2323" s="1" t="s">
        <v>46</v>
      </c>
      <c r="D2323" s="19" t="s">
        <v>936</v>
      </c>
      <c r="E2323" s="1" t="s">
        <v>932</v>
      </c>
      <c r="F2323" s="30" t="s">
        <v>1187</v>
      </c>
      <c r="G2323" s="30" t="s">
        <v>1033</v>
      </c>
      <c r="H2323" s="6">
        <f t="shared" si="178"/>
        <v>-11350</v>
      </c>
      <c r="I2323" s="26">
        <f t="shared" si="179"/>
        <v>4.065040650406504</v>
      </c>
      <c r="M2323" s="2">
        <v>492</v>
      </c>
    </row>
    <row r="2324" spans="2:13" ht="12.75">
      <c r="B2324" s="523">
        <v>3000</v>
      </c>
      <c r="C2324" s="1" t="s">
        <v>46</v>
      </c>
      <c r="D2324" s="19" t="s">
        <v>936</v>
      </c>
      <c r="E2324" s="1" t="s">
        <v>932</v>
      </c>
      <c r="F2324" s="30" t="s">
        <v>1187</v>
      </c>
      <c r="G2324" s="30" t="s">
        <v>31</v>
      </c>
      <c r="H2324" s="6">
        <f t="shared" si="178"/>
        <v>-14350</v>
      </c>
      <c r="I2324" s="26">
        <f t="shared" si="179"/>
        <v>6.097560975609756</v>
      </c>
      <c r="M2324" s="2">
        <v>492</v>
      </c>
    </row>
    <row r="2325" spans="1:13" s="97" customFormat="1" ht="12.75">
      <c r="A2325" s="18"/>
      <c r="B2325" s="524">
        <f>SUM(B2319:B2324)</f>
        <v>14350</v>
      </c>
      <c r="C2325" s="18" t="s">
        <v>46</v>
      </c>
      <c r="D2325" s="18"/>
      <c r="E2325" s="18" t="s">
        <v>932</v>
      </c>
      <c r="F2325" s="24"/>
      <c r="G2325" s="24"/>
      <c r="H2325" s="90">
        <v>0</v>
      </c>
      <c r="I2325" s="91">
        <f t="shared" si="179"/>
        <v>29.166666666666668</v>
      </c>
      <c r="M2325" s="2">
        <v>492</v>
      </c>
    </row>
    <row r="2326" spans="2:13" ht="12.75">
      <c r="B2326" s="523"/>
      <c r="D2326" s="19"/>
      <c r="H2326" s="6">
        <f aca="true" t="shared" si="180" ref="H2326:H2333">H2325-B2326</f>
        <v>0</v>
      </c>
      <c r="I2326" s="26">
        <f aca="true" t="shared" si="181" ref="I2326:I2333">+B2326/M2326</f>
        <v>0</v>
      </c>
      <c r="M2326" s="2">
        <v>492</v>
      </c>
    </row>
    <row r="2327" spans="2:13" ht="12.75">
      <c r="B2327" s="523"/>
      <c r="D2327" s="19"/>
      <c r="H2327" s="6">
        <f t="shared" si="180"/>
        <v>0</v>
      </c>
      <c r="I2327" s="26">
        <f t="shared" si="181"/>
        <v>0</v>
      </c>
      <c r="M2327" s="2">
        <v>492</v>
      </c>
    </row>
    <row r="2328" spans="2:13" ht="12.75">
      <c r="B2328" s="523">
        <v>20000</v>
      </c>
      <c r="C2328" s="1" t="s">
        <v>1211</v>
      </c>
      <c r="D2328" s="19" t="s">
        <v>936</v>
      </c>
      <c r="E2328" s="1" t="s">
        <v>932</v>
      </c>
      <c r="F2328" s="30" t="s">
        <v>1187</v>
      </c>
      <c r="G2328" s="30" t="s">
        <v>1188</v>
      </c>
      <c r="H2328" s="6">
        <f t="shared" si="180"/>
        <v>-20000</v>
      </c>
      <c r="I2328" s="26">
        <f t="shared" si="181"/>
        <v>40.65040650406504</v>
      </c>
      <c r="M2328" s="2">
        <v>492</v>
      </c>
    </row>
    <row r="2329" spans="2:13" ht="12.75">
      <c r="B2329" s="523">
        <v>20000</v>
      </c>
      <c r="C2329" s="1" t="s">
        <v>1211</v>
      </c>
      <c r="D2329" s="19" t="s">
        <v>936</v>
      </c>
      <c r="E2329" s="1" t="s">
        <v>932</v>
      </c>
      <c r="F2329" s="30" t="s">
        <v>1187</v>
      </c>
      <c r="G2329" s="30" t="s">
        <v>1188</v>
      </c>
      <c r="H2329" s="6">
        <f t="shared" si="180"/>
        <v>-40000</v>
      </c>
      <c r="I2329" s="26">
        <f t="shared" si="181"/>
        <v>40.65040650406504</v>
      </c>
      <c r="M2329" s="2">
        <v>492</v>
      </c>
    </row>
    <row r="2330" spans="2:13" ht="12.75">
      <c r="B2330" s="523">
        <v>20000</v>
      </c>
      <c r="C2330" s="1" t="s">
        <v>1220</v>
      </c>
      <c r="D2330" s="19" t="s">
        <v>936</v>
      </c>
      <c r="E2330" s="1" t="s">
        <v>932</v>
      </c>
      <c r="F2330" s="30" t="s">
        <v>1187</v>
      </c>
      <c r="G2330" s="30" t="s">
        <v>1188</v>
      </c>
      <c r="H2330" s="6">
        <f t="shared" si="180"/>
        <v>-60000</v>
      </c>
      <c r="I2330" s="26">
        <f t="shared" si="181"/>
        <v>40.65040650406504</v>
      </c>
      <c r="M2330" s="2">
        <v>492</v>
      </c>
    </row>
    <row r="2331" spans="2:13" ht="12.75">
      <c r="B2331" s="523">
        <v>30000</v>
      </c>
      <c r="C2331" s="1" t="s">
        <v>1221</v>
      </c>
      <c r="D2331" s="19" t="s">
        <v>936</v>
      </c>
      <c r="E2331" s="1" t="s">
        <v>932</v>
      </c>
      <c r="F2331" s="30" t="s">
        <v>1187</v>
      </c>
      <c r="G2331" s="30" t="s">
        <v>1188</v>
      </c>
      <c r="H2331" s="6">
        <f t="shared" si="180"/>
        <v>-90000</v>
      </c>
      <c r="I2331" s="26">
        <f t="shared" si="181"/>
        <v>60.97560975609756</v>
      </c>
      <c r="M2331" s="2">
        <v>492</v>
      </c>
    </row>
    <row r="2332" spans="2:13" ht="12.75">
      <c r="B2332" s="523">
        <v>30000</v>
      </c>
      <c r="C2332" s="1" t="s">
        <v>1220</v>
      </c>
      <c r="D2332" s="19" t="s">
        <v>936</v>
      </c>
      <c r="E2332" s="1" t="s">
        <v>932</v>
      </c>
      <c r="F2332" s="30" t="s">
        <v>1187</v>
      </c>
      <c r="G2332" s="30" t="s">
        <v>1191</v>
      </c>
      <c r="H2332" s="6">
        <f t="shared" si="180"/>
        <v>-120000</v>
      </c>
      <c r="I2332" s="26">
        <f t="shared" si="181"/>
        <v>60.97560975609756</v>
      </c>
      <c r="M2332" s="2">
        <v>492</v>
      </c>
    </row>
    <row r="2333" spans="2:13" ht="12.75">
      <c r="B2333" s="523">
        <v>30000</v>
      </c>
      <c r="C2333" s="1" t="s">
        <v>1219</v>
      </c>
      <c r="D2333" s="19" t="s">
        <v>936</v>
      </c>
      <c r="E2333" s="1" t="s">
        <v>932</v>
      </c>
      <c r="F2333" s="30" t="s">
        <v>1187</v>
      </c>
      <c r="G2333" s="30" t="s">
        <v>1191</v>
      </c>
      <c r="H2333" s="6">
        <f t="shared" si="180"/>
        <v>-150000</v>
      </c>
      <c r="I2333" s="26">
        <f t="shared" si="181"/>
        <v>60.97560975609756</v>
      </c>
      <c r="M2333" s="2">
        <v>492</v>
      </c>
    </row>
    <row r="2334" spans="1:13" s="97" customFormat="1" ht="12.75">
      <c r="A2334" s="18"/>
      <c r="B2334" s="524">
        <f>SUM(B2328:B2333)</f>
        <v>150000</v>
      </c>
      <c r="C2334" s="18" t="s">
        <v>40</v>
      </c>
      <c r="D2334" s="18"/>
      <c r="E2334" s="18"/>
      <c r="F2334" s="24"/>
      <c r="G2334" s="24"/>
      <c r="H2334" s="90">
        <v>0</v>
      </c>
      <c r="I2334" s="91">
        <f t="shared" si="179"/>
        <v>304.8780487804878</v>
      </c>
      <c r="M2334" s="2">
        <v>492</v>
      </c>
    </row>
    <row r="2335" spans="2:13" ht="12.75">
      <c r="B2335" s="523"/>
      <c r="D2335" s="19"/>
      <c r="H2335" s="6">
        <f>H2334-B2335</f>
        <v>0</v>
      </c>
      <c r="I2335" s="26">
        <f t="shared" si="179"/>
        <v>0</v>
      </c>
      <c r="M2335" s="2">
        <v>492</v>
      </c>
    </row>
    <row r="2336" spans="2:13" ht="12.75">
      <c r="B2336" s="523"/>
      <c r="D2336" s="19"/>
      <c r="H2336" s="6">
        <f>H2335-B2336</f>
        <v>0</v>
      </c>
      <c r="I2336" s="26">
        <f t="shared" si="179"/>
        <v>0</v>
      </c>
      <c r="M2336" s="2">
        <v>492</v>
      </c>
    </row>
    <row r="2337" spans="2:13" ht="12.75">
      <c r="B2337" s="523">
        <v>400000</v>
      </c>
      <c r="C2337" s="19" t="s">
        <v>1190</v>
      </c>
      <c r="D2337" s="19" t="s">
        <v>936</v>
      </c>
      <c r="E2337" s="1" t="s">
        <v>932</v>
      </c>
      <c r="F2337" s="30" t="s">
        <v>1187</v>
      </c>
      <c r="G2337" s="30" t="s">
        <v>1043</v>
      </c>
      <c r="H2337" s="6">
        <f>H2336-B2337</f>
        <v>-400000</v>
      </c>
      <c r="I2337" s="26">
        <f t="shared" si="179"/>
        <v>813.0081300813008</v>
      </c>
      <c r="M2337" s="2">
        <v>492</v>
      </c>
    </row>
    <row r="2338" spans="1:13" s="97" customFormat="1" ht="12.75">
      <c r="A2338" s="18"/>
      <c r="B2338" s="524">
        <f>SUM(B2337:B2337)</f>
        <v>400000</v>
      </c>
      <c r="C2338" s="18" t="s">
        <v>1190</v>
      </c>
      <c r="D2338" s="18"/>
      <c r="E2338" s="18"/>
      <c r="F2338" s="24"/>
      <c r="G2338" s="24"/>
      <c r="H2338" s="90">
        <v>0</v>
      </c>
      <c r="I2338" s="91">
        <f t="shared" si="179"/>
        <v>813.0081300813008</v>
      </c>
      <c r="M2338" s="2">
        <v>492</v>
      </c>
    </row>
    <row r="2339" spans="2:13" ht="12.75">
      <c r="B2339" s="523"/>
      <c r="D2339" s="19"/>
      <c r="H2339" s="6">
        <f aca="true" t="shared" si="182" ref="H2339:H2344">H2338-B2339</f>
        <v>0</v>
      </c>
      <c r="I2339" s="26">
        <f>+B2339/M2339</f>
        <v>0</v>
      </c>
      <c r="M2339" s="2">
        <v>492</v>
      </c>
    </row>
    <row r="2340" spans="2:13" ht="12.75">
      <c r="B2340" s="523"/>
      <c r="D2340" s="19"/>
      <c r="H2340" s="6">
        <f t="shared" si="182"/>
        <v>0</v>
      </c>
      <c r="I2340" s="26">
        <f>+B2340/M2340</f>
        <v>0</v>
      </c>
      <c r="M2340" s="2">
        <v>492</v>
      </c>
    </row>
    <row r="2341" spans="2:13" ht="12.75">
      <c r="B2341" s="523">
        <v>20000</v>
      </c>
      <c r="C2341" s="1" t="s">
        <v>1192</v>
      </c>
      <c r="D2341" s="19" t="s">
        <v>936</v>
      </c>
      <c r="E2341" s="1" t="s">
        <v>932</v>
      </c>
      <c r="F2341" s="30" t="s">
        <v>1187</v>
      </c>
      <c r="G2341" s="30" t="s">
        <v>1188</v>
      </c>
      <c r="H2341" s="6">
        <f t="shared" si="182"/>
        <v>-20000</v>
      </c>
      <c r="I2341" s="26">
        <f t="shared" si="179"/>
        <v>40.65040650406504</v>
      </c>
      <c r="M2341" s="2">
        <v>492</v>
      </c>
    </row>
    <row r="2342" spans="2:13" ht="12.75">
      <c r="B2342" s="523">
        <v>2665</v>
      </c>
      <c r="C2342" s="1" t="s">
        <v>1193</v>
      </c>
      <c r="D2342" s="19" t="s">
        <v>936</v>
      </c>
      <c r="E2342" s="1" t="s">
        <v>932</v>
      </c>
      <c r="F2342" s="30" t="s">
        <v>1187</v>
      </c>
      <c r="G2342" s="30" t="s">
        <v>1188</v>
      </c>
      <c r="H2342" s="6">
        <f t="shared" si="182"/>
        <v>-22665</v>
      </c>
      <c r="I2342" s="26">
        <f t="shared" si="179"/>
        <v>5.416666666666667</v>
      </c>
      <c r="M2342" s="2">
        <v>492</v>
      </c>
    </row>
    <row r="2343" spans="2:13" ht="12.75">
      <c r="B2343" s="523">
        <v>15000</v>
      </c>
      <c r="C2343" s="1" t="s">
        <v>1194</v>
      </c>
      <c r="D2343" s="19" t="s">
        <v>936</v>
      </c>
      <c r="E2343" s="1" t="s">
        <v>932</v>
      </c>
      <c r="F2343" s="30" t="s">
        <v>1187</v>
      </c>
      <c r="G2343" s="30" t="s">
        <v>1188</v>
      </c>
      <c r="H2343" s="6">
        <f t="shared" si="182"/>
        <v>-37665</v>
      </c>
      <c r="I2343" s="26">
        <f t="shared" si="179"/>
        <v>30.48780487804878</v>
      </c>
      <c r="M2343" s="2">
        <v>492</v>
      </c>
    </row>
    <row r="2344" spans="2:13" ht="12.75">
      <c r="B2344" s="523">
        <v>4505</v>
      </c>
      <c r="C2344" s="1" t="s">
        <v>1193</v>
      </c>
      <c r="D2344" s="19" t="s">
        <v>936</v>
      </c>
      <c r="E2344" s="1" t="s">
        <v>932</v>
      </c>
      <c r="F2344" s="30" t="s">
        <v>1187</v>
      </c>
      <c r="G2344" s="30" t="s">
        <v>1191</v>
      </c>
      <c r="H2344" s="6">
        <f t="shared" si="182"/>
        <v>-42170</v>
      </c>
      <c r="I2344" s="26">
        <f t="shared" si="179"/>
        <v>9.15650406504065</v>
      </c>
      <c r="M2344" s="2">
        <v>492</v>
      </c>
    </row>
    <row r="2345" spans="1:13" s="98" customFormat="1" ht="12.75">
      <c r="A2345" s="473"/>
      <c r="B2345" s="525">
        <f>SUM(B2341:B2344)</f>
        <v>42170</v>
      </c>
      <c r="C2345" s="473" t="s">
        <v>1195</v>
      </c>
      <c r="D2345" s="474"/>
      <c r="E2345" s="179"/>
      <c r="F2345" s="179"/>
      <c r="G2345" s="475"/>
      <c r="H2345" s="90">
        <v>0</v>
      </c>
      <c r="I2345" s="91">
        <f t="shared" si="179"/>
        <v>85.71138211382114</v>
      </c>
      <c r="J2345" s="476"/>
      <c r="K2345" s="476"/>
      <c r="L2345" s="476"/>
      <c r="M2345" s="2">
        <v>492</v>
      </c>
    </row>
    <row r="2346" spans="2:13" ht="12.75">
      <c r="B2346" s="9"/>
      <c r="D2346" s="19"/>
      <c r="H2346" s="6">
        <f>H2345-B2346</f>
        <v>0</v>
      </c>
      <c r="I2346" s="26">
        <f t="shared" si="179"/>
        <v>0</v>
      </c>
      <c r="M2346" s="2">
        <v>492</v>
      </c>
    </row>
    <row r="2347" spans="2:13" ht="12.75">
      <c r="B2347" s="9"/>
      <c r="D2347" s="19"/>
      <c r="H2347" s="6">
        <f>H2346-B2347</f>
        <v>0</v>
      </c>
      <c r="I2347" s="26">
        <f>+B2347/M2347</f>
        <v>0</v>
      </c>
      <c r="M2347" s="2">
        <v>492</v>
      </c>
    </row>
    <row r="2348" spans="1:13" s="126" customFormat="1" ht="12.75">
      <c r="A2348" s="123"/>
      <c r="B2348" s="478"/>
      <c r="C2348" s="123"/>
      <c r="D2348" s="123"/>
      <c r="E2348" s="184"/>
      <c r="F2348" s="125"/>
      <c r="G2348" s="125"/>
      <c r="H2348" s="6">
        <f>H2347-B2348</f>
        <v>0</v>
      </c>
      <c r="I2348" s="26">
        <f>+B2348/M2348</f>
        <v>0</v>
      </c>
      <c r="M2348" s="2">
        <v>492</v>
      </c>
    </row>
    <row r="2349" spans="1:13" s="92" customFormat="1" ht="12.75">
      <c r="A2349" s="87"/>
      <c r="B2349" s="521">
        <f>+B2362+B2373+B2378+B2385+B2390+B2404</f>
        <v>6278064</v>
      </c>
      <c r="C2349" s="87" t="s">
        <v>920</v>
      </c>
      <c r="D2349" s="87"/>
      <c r="E2349" s="87" t="s">
        <v>1047</v>
      </c>
      <c r="F2349" s="114"/>
      <c r="G2349" s="108" t="s">
        <v>921</v>
      </c>
      <c r="H2349" s="90"/>
      <c r="I2349" s="91">
        <f>+B2349/M2349</f>
        <v>12760.292682926829</v>
      </c>
      <c r="M2349" s="98">
        <v>492</v>
      </c>
    </row>
    <row r="2350" spans="1:13" s="196" customFormat="1" ht="12.75">
      <c r="A2350" s="192"/>
      <c r="B2350" s="128" t="s">
        <v>1227</v>
      </c>
      <c r="C2350" s="192"/>
      <c r="D2350" s="192"/>
      <c r="E2350" s="192"/>
      <c r="F2350" s="193"/>
      <c r="G2350" s="193"/>
      <c r="H2350" s="6">
        <v>0</v>
      </c>
      <c r="I2350" s="26">
        <v>0</v>
      </c>
      <c r="M2350" s="2">
        <v>492</v>
      </c>
    </row>
    <row r="2351" spans="2:13" ht="12.75">
      <c r="B2351" s="523"/>
      <c r="D2351" s="19"/>
      <c r="H2351" s="6">
        <f aca="true" t="shared" si="183" ref="H2351:H2361">H2350-B2351</f>
        <v>0</v>
      </c>
      <c r="I2351" s="26">
        <f aca="true" t="shared" si="184" ref="I2351:I2363">+B2351/M2351</f>
        <v>0</v>
      </c>
      <c r="M2351" s="2">
        <v>492</v>
      </c>
    </row>
    <row r="2352" spans="2:13" ht="12.75">
      <c r="B2352" s="523">
        <v>12565</v>
      </c>
      <c r="C2352" s="1" t="s">
        <v>1204</v>
      </c>
      <c r="D2352" s="19" t="s">
        <v>936</v>
      </c>
      <c r="E2352" s="1" t="s">
        <v>1047</v>
      </c>
      <c r="F2352" s="30" t="s">
        <v>129</v>
      </c>
      <c r="G2352" s="30" t="s">
        <v>1188</v>
      </c>
      <c r="H2352" s="6">
        <f t="shared" si="183"/>
        <v>-12565</v>
      </c>
      <c r="I2352" s="26">
        <f t="shared" si="184"/>
        <v>25.538617886178862</v>
      </c>
      <c r="M2352" s="2">
        <v>492</v>
      </c>
    </row>
    <row r="2353" spans="2:13" ht="12.75">
      <c r="B2353" s="523">
        <v>14782</v>
      </c>
      <c r="C2353" s="1" t="s">
        <v>1204</v>
      </c>
      <c r="D2353" s="19" t="s">
        <v>936</v>
      </c>
      <c r="E2353" s="1" t="s">
        <v>1047</v>
      </c>
      <c r="F2353" s="30" t="s">
        <v>129</v>
      </c>
      <c r="G2353" s="30" t="s">
        <v>1191</v>
      </c>
      <c r="H2353" s="6">
        <f t="shared" si="183"/>
        <v>-27347</v>
      </c>
      <c r="I2353" s="26">
        <f t="shared" si="184"/>
        <v>30.04471544715447</v>
      </c>
      <c r="M2353" s="2">
        <v>492</v>
      </c>
    </row>
    <row r="2354" spans="2:13" ht="12.75">
      <c r="B2354" s="523">
        <v>35477</v>
      </c>
      <c r="C2354" s="1" t="s">
        <v>1206</v>
      </c>
      <c r="D2354" s="19" t="s">
        <v>936</v>
      </c>
      <c r="E2354" s="1" t="s">
        <v>1047</v>
      </c>
      <c r="F2354" s="30" t="s">
        <v>129</v>
      </c>
      <c r="G2354" s="30" t="s">
        <v>1188</v>
      </c>
      <c r="H2354" s="6">
        <f t="shared" si="183"/>
        <v>-62824</v>
      </c>
      <c r="I2354" s="26">
        <f t="shared" si="184"/>
        <v>72.10772357723577</v>
      </c>
      <c r="M2354" s="2">
        <v>492</v>
      </c>
    </row>
    <row r="2355" spans="2:13" ht="12.75">
      <c r="B2355" s="523">
        <v>59129</v>
      </c>
      <c r="C2355" s="1" t="s">
        <v>1206</v>
      </c>
      <c r="D2355" s="19" t="s">
        <v>936</v>
      </c>
      <c r="E2355" s="1" t="s">
        <v>1047</v>
      </c>
      <c r="F2355" s="30" t="s">
        <v>129</v>
      </c>
      <c r="G2355" s="30" t="s">
        <v>1191</v>
      </c>
      <c r="H2355" s="6">
        <f t="shared" si="183"/>
        <v>-121953</v>
      </c>
      <c r="I2355" s="26">
        <f t="shared" si="184"/>
        <v>120.1808943089431</v>
      </c>
      <c r="M2355" s="2">
        <v>492</v>
      </c>
    </row>
    <row r="2356" spans="2:13" ht="12.75">
      <c r="B2356" s="523">
        <v>19956</v>
      </c>
      <c r="C2356" s="1" t="s">
        <v>1205</v>
      </c>
      <c r="D2356" s="19" t="s">
        <v>936</v>
      </c>
      <c r="E2356" s="1" t="s">
        <v>1047</v>
      </c>
      <c r="F2356" s="30" t="s">
        <v>129</v>
      </c>
      <c r="G2356" s="30" t="s">
        <v>1188</v>
      </c>
      <c r="H2356" s="6">
        <f t="shared" si="183"/>
        <v>-141909</v>
      </c>
      <c r="I2356" s="26">
        <f t="shared" si="184"/>
        <v>40.5609756097561</v>
      </c>
      <c r="M2356" s="2">
        <v>492</v>
      </c>
    </row>
    <row r="2357" spans="2:13" ht="12.75">
      <c r="B2357" s="523">
        <v>1035</v>
      </c>
      <c r="C2357" s="1" t="s">
        <v>1207</v>
      </c>
      <c r="D2357" s="19" t="s">
        <v>936</v>
      </c>
      <c r="E2357" s="1" t="s">
        <v>1047</v>
      </c>
      <c r="F2357" s="30" t="s">
        <v>129</v>
      </c>
      <c r="G2357" s="30" t="s">
        <v>1188</v>
      </c>
      <c r="H2357" s="6">
        <f t="shared" si="183"/>
        <v>-142944</v>
      </c>
      <c r="I2357" s="26">
        <f t="shared" si="184"/>
        <v>2.1036585365853657</v>
      </c>
      <c r="M2357" s="2">
        <v>492</v>
      </c>
    </row>
    <row r="2358" spans="2:13" ht="12.75">
      <c r="B2358" s="523">
        <v>21434</v>
      </c>
      <c r="C2358" s="1" t="s">
        <v>1205</v>
      </c>
      <c r="D2358" s="19" t="s">
        <v>936</v>
      </c>
      <c r="E2358" s="1" t="s">
        <v>1047</v>
      </c>
      <c r="F2358" s="30" t="s">
        <v>129</v>
      </c>
      <c r="G2358" s="30" t="s">
        <v>1191</v>
      </c>
      <c r="H2358" s="6">
        <f t="shared" si="183"/>
        <v>-164378</v>
      </c>
      <c r="I2358" s="26">
        <f t="shared" si="184"/>
        <v>43.5650406504065</v>
      </c>
      <c r="M2358" s="2">
        <v>492</v>
      </c>
    </row>
    <row r="2359" spans="2:13" ht="12.75">
      <c r="B2359" s="523">
        <v>63563</v>
      </c>
      <c r="C2359" s="1" t="s">
        <v>1208</v>
      </c>
      <c r="D2359" s="19" t="s">
        <v>936</v>
      </c>
      <c r="E2359" s="1" t="s">
        <v>1047</v>
      </c>
      <c r="F2359" s="30" t="s">
        <v>129</v>
      </c>
      <c r="G2359" s="30" t="s">
        <v>1188</v>
      </c>
      <c r="H2359" s="6">
        <f t="shared" si="183"/>
        <v>-227941</v>
      </c>
      <c r="I2359" s="26">
        <f t="shared" si="184"/>
        <v>129.1930894308943</v>
      </c>
      <c r="M2359" s="2">
        <v>492</v>
      </c>
    </row>
    <row r="2360" spans="2:13" ht="12.75">
      <c r="B2360" s="523">
        <v>66520</v>
      </c>
      <c r="C2360" s="1" t="s">
        <v>1208</v>
      </c>
      <c r="D2360" s="19" t="s">
        <v>936</v>
      </c>
      <c r="E2360" s="1" t="s">
        <v>1047</v>
      </c>
      <c r="F2360" s="30" t="s">
        <v>129</v>
      </c>
      <c r="G2360" s="30" t="s">
        <v>1188</v>
      </c>
      <c r="H2360" s="6">
        <f t="shared" si="183"/>
        <v>-294461</v>
      </c>
      <c r="I2360" s="26">
        <f t="shared" si="184"/>
        <v>135.20325203252034</v>
      </c>
      <c r="M2360" s="2">
        <v>492</v>
      </c>
    </row>
    <row r="2361" spans="2:13" ht="12.75">
      <c r="B2361" s="523">
        <v>152257</v>
      </c>
      <c r="C2361" s="1" t="s">
        <v>1208</v>
      </c>
      <c r="D2361" s="19" t="s">
        <v>936</v>
      </c>
      <c r="E2361" s="1" t="s">
        <v>1047</v>
      </c>
      <c r="F2361" s="30" t="s">
        <v>129</v>
      </c>
      <c r="G2361" s="30" t="s">
        <v>1191</v>
      </c>
      <c r="H2361" s="6">
        <f t="shared" si="183"/>
        <v>-446718</v>
      </c>
      <c r="I2361" s="26">
        <f t="shared" si="184"/>
        <v>309.4654471544715</v>
      </c>
      <c r="M2361" s="2">
        <v>492</v>
      </c>
    </row>
    <row r="2362" spans="1:14" s="97" customFormat="1" ht="12.75">
      <c r="A2362" s="18"/>
      <c r="B2362" s="524">
        <f>SUM(B2352:B2361)</f>
        <v>446718</v>
      </c>
      <c r="C2362" s="186"/>
      <c r="D2362" s="18"/>
      <c r="E2362" s="186"/>
      <c r="F2362" s="24"/>
      <c r="G2362" s="24"/>
      <c r="H2362" s="90">
        <v>0</v>
      </c>
      <c r="I2362" s="91">
        <f t="shared" si="184"/>
        <v>907.9634146341464</v>
      </c>
      <c r="J2362" s="186"/>
      <c r="K2362" s="186"/>
      <c r="L2362" s="186"/>
      <c r="M2362" s="2">
        <v>492</v>
      </c>
      <c r="N2362" s="187"/>
    </row>
    <row r="2363" spans="2:13" ht="12.75">
      <c r="B2363" s="523"/>
      <c r="D2363" s="19"/>
      <c r="H2363" s="6">
        <f>H2362-B2363</f>
        <v>0</v>
      </c>
      <c r="I2363" s="26">
        <f t="shared" si="184"/>
        <v>0</v>
      </c>
      <c r="M2363" s="2">
        <v>492</v>
      </c>
    </row>
    <row r="2364" spans="2:13" ht="12.75">
      <c r="B2364" s="523"/>
      <c r="D2364" s="19"/>
      <c r="H2364" s="6">
        <f aca="true" t="shared" si="185" ref="H2364:H2372">H2363-B2364</f>
        <v>0</v>
      </c>
      <c r="I2364" s="26">
        <f aca="true" t="shared" si="186" ref="I2364:I2372">+B2364/M2364</f>
        <v>0</v>
      </c>
      <c r="M2364" s="2">
        <v>492</v>
      </c>
    </row>
    <row r="2365" spans="2:13" ht="12.75">
      <c r="B2365" s="523">
        <v>58685</v>
      </c>
      <c r="C2365" s="1" t="s">
        <v>1209</v>
      </c>
      <c r="D2365" s="19" t="s">
        <v>936</v>
      </c>
      <c r="E2365" s="1" t="s">
        <v>1047</v>
      </c>
      <c r="F2365" s="30" t="s">
        <v>1196</v>
      </c>
      <c r="G2365" s="30" t="s">
        <v>1197</v>
      </c>
      <c r="H2365" s="6">
        <f t="shared" si="185"/>
        <v>-58685</v>
      </c>
      <c r="I2365" s="26">
        <f t="shared" si="186"/>
        <v>119.27845528455285</v>
      </c>
      <c r="M2365" s="2">
        <v>492</v>
      </c>
    </row>
    <row r="2366" spans="2:13" ht="12.75">
      <c r="B2366" s="523">
        <v>102588</v>
      </c>
      <c r="C2366" s="1" t="s">
        <v>1209</v>
      </c>
      <c r="D2366" s="19" t="s">
        <v>936</v>
      </c>
      <c r="E2366" s="1" t="s">
        <v>1047</v>
      </c>
      <c r="F2366" s="30" t="s">
        <v>1196</v>
      </c>
      <c r="G2366" s="30" t="s">
        <v>1191</v>
      </c>
      <c r="H2366" s="6">
        <f t="shared" si="185"/>
        <v>-161273</v>
      </c>
      <c r="I2366" s="26">
        <f t="shared" si="186"/>
        <v>208.5121951219512</v>
      </c>
      <c r="M2366" s="2">
        <v>492</v>
      </c>
    </row>
    <row r="2367" spans="2:13" ht="12.75">
      <c r="B2367" s="523">
        <v>546793</v>
      </c>
      <c r="C2367" s="1" t="s">
        <v>1210</v>
      </c>
      <c r="D2367" s="19" t="s">
        <v>936</v>
      </c>
      <c r="E2367" s="1" t="s">
        <v>1047</v>
      </c>
      <c r="F2367" s="30" t="s">
        <v>1196</v>
      </c>
      <c r="G2367" s="30" t="s">
        <v>1199</v>
      </c>
      <c r="H2367" s="6">
        <f t="shared" si="185"/>
        <v>-708066</v>
      </c>
      <c r="I2367" s="26">
        <f t="shared" si="186"/>
        <v>1111.3678861788617</v>
      </c>
      <c r="M2367" s="2">
        <v>492</v>
      </c>
    </row>
    <row r="2368" spans="2:13" ht="12.75">
      <c r="B2368" s="523">
        <v>325134</v>
      </c>
      <c r="C2368" s="1" t="s">
        <v>1210</v>
      </c>
      <c r="D2368" s="19" t="s">
        <v>936</v>
      </c>
      <c r="E2368" s="1" t="s">
        <v>1047</v>
      </c>
      <c r="F2368" s="30" t="s">
        <v>1196</v>
      </c>
      <c r="G2368" s="30" t="s">
        <v>1191</v>
      </c>
      <c r="H2368" s="6">
        <f t="shared" si="185"/>
        <v>-1033200</v>
      </c>
      <c r="I2368" s="26">
        <f t="shared" si="186"/>
        <v>660.8414634146342</v>
      </c>
      <c r="M2368" s="2">
        <v>492</v>
      </c>
    </row>
    <row r="2369" spans="2:13" ht="12.75">
      <c r="B2369" s="523">
        <v>22173</v>
      </c>
      <c r="C2369" s="1" t="s">
        <v>1211</v>
      </c>
      <c r="D2369" s="19" t="s">
        <v>936</v>
      </c>
      <c r="E2369" s="1" t="s">
        <v>1047</v>
      </c>
      <c r="F2369" s="30" t="s">
        <v>1196</v>
      </c>
      <c r="G2369" s="30" t="s">
        <v>1199</v>
      </c>
      <c r="H2369" s="6">
        <f t="shared" si="185"/>
        <v>-1055373</v>
      </c>
      <c r="I2369" s="26">
        <f t="shared" si="186"/>
        <v>45.06707317073171</v>
      </c>
      <c r="M2369" s="2">
        <v>492</v>
      </c>
    </row>
    <row r="2370" spans="2:13" ht="12.75">
      <c r="B2370" s="523">
        <v>39247</v>
      </c>
      <c r="C2370" s="1" t="s">
        <v>1211</v>
      </c>
      <c r="D2370" s="19" t="s">
        <v>936</v>
      </c>
      <c r="E2370" s="1" t="s">
        <v>1047</v>
      </c>
      <c r="F2370" s="30" t="s">
        <v>1196</v>
      </c>
      <c r="G2370" s="30" t="s">
        <v>1191</v>
      </c>
      <c r="H2370" s="6">
        <f t="shared" si="185"/>
        <v>-1094620</v>
      </c>
      <c r="I2370" s="26">
        <f t="shared" si="186"/>
        <v>79.77032520325203</v>
      </c>
      <c r="M2370" s="2">
        <v>492</v>
      </c>
    </row>
    <row r="2371" spans="2:13" ht="12.75">
      <c r="B2371" s="523">
        <v>133631</v>
      </c>
      <c r="C2371" s="1" t="s">
        <v>1212</v>
      </c>
      <c r="D2371" s="19" t="s">
        <v>936</v>
      </c>
      <c r="E2371" s="1" t="s">
        <v>1047</v>
      </c>
      <c r="F2371" s="30" t="s">
        <v>1196</v>
      </c>
      <c r="G2371" s="30" t="s">
        <v>1199</v>
      </c>
      <c r="H2371" s="6">
        <f t="shared" si="185"/>
        <v>-1228251</v>
      </c>
      <c r="I2371" s="26">
        <f t="shared" si="186"/>
        <v>271.6077235772358</v>
      </c>
      <c r="M2371" s="2">
        <v>492</v>
      </c>
    </row>
    <row r="2372" spans="2:13" ht="12.75">
      <c r="B2372" s="523">
        <v>612426</v>
      </c>
      <c r="C2372" s="1" t="s">
        <v>1212</v>
      </c>
      <c r="D2372" s="19" t="s">
        <v>936</v>
      </c>
      <c r="E2372" s="1" t="s">
        <v>1047</v>
      </c>
      <c r="F2372" s="30" t="s">
        <v>1196</v>
      </c>
      <c r="G2372" s="30" t="s">
        <v>1191</v>
      </c>
      <c r="H2372" s="6">
        <f t="shared" si="185"/>
        <v>-1840677</v>
      </c>
      <c r="I2372" s="26">
        <f t="shared" si="186"/>
        <v>1244.7682926829268</v>
      </c>
      <c r="M2372" s="2">
        <v>492</v>
      </c>
    </row>
    <row r="2373" spans="1:13" s="97" customFormat="1" ht="12.75">
      <c r="A2373" s="18"/>
      <c r="B2373" s="524">
        <f>SUM(B2365:B2372)</f>
        <v>1840677</v>
      </c>
      <c r="C2373" s="18"/>
      <c r="D2373" s="18"/>
      <c r="E2373" s="18"/>
      <c r="F2373" s="24"/>
      <c r="G2373" s="24"/>
      <c r="H2373" s="90">
        <v>0</v>
      </c>
      <c r="I2373" s="91">
        <f aca="true" t="shared" si="187" ref="I2373:I2391">+B2373/M2373</f>
        <v>3741.2134146341464</v>
      </c>
      <c r="M2373" s="2">
        <v>492</v>
      </c>
    </row>
    <row r="2374" spans="2:13" ht="12.75">
      <c r="B2374" s="523"/>
      <c r="D2374" s="19"/>
      <c r="H2374" s="6">
        <f>H2373-B2374</f>
        <v>0</v>
      </c>
      <c r="I2374" s="26">
        <f t="shared" si="187"/>
        <v>0</v>
      </c>
      <c r="M2374" s="2">
        <v>492</v>
      </c>
    </row>
    <row r="2375" spans="2:13" ht="12.75">
      <c r="B2375" s="523"/>
      <c r="D2375" s="19"/>
      <c r="H2375" s="6">
        <f>H2374-B2375</f>
        <v>0</v>
      </c>
      <c r="I2375" s="26">
        <f t="shared" si="187"/>
        <v>0</v>
      </c>
      <c r="M2375" s="2">
        <v>492</v>
      </c>
    </row>
    <row r="2376" spans="2:13" ht="12.75">
      <c r="B2376" s="523">
        <v>16852</v>
      </c>
      <c r="C2376" s="1" t="s">
        <v>46</v>
      </c>
      <c r="D2376" s="19" t="s">
        <v>936</v>
      </c>
      <c r="E2376" s="1" t="s">
        <v>1047</v>
      </c>
      <c r="F2376" s="30" t="s">
        <v>1196</v>
      </c>
      <c r="G2376" s="30" t="s">
        <v>1199</v>
      </c>
      <c r="H2376" s="6">
        <f>H2375-B2376</f>
        <v>-16852</v>
      </c>
      <c r="I2376" s="26">
        <f t="shared" si="187"/>
        <v>34.2520325203252</v>
      </c>
      <c r="M2376" s="2">
        <v>492</v>
      </c>
    </row>
    <row r="2377" spans="2:13" ht="12.75">
      <c r="B2377" s="523">
        <v>114562</v>
      </c>
      <c r="C2377" s="1" t="s">
        <v>46</v>
      </c>
      <c r="D2377" s="19" t="s">
        <v>936</v>
      </c>
      <c r="E2377" s="1" t="s">
        <v>1047</v>
      </c>
      <c r="F2377" s="30" t="s">
        <v>1196</v>
      </c>
      <c r="G2377" s="30" t="s">
        <v>1191</v>
      </c>
      <c r="H2377" s="6">
        <f>H2376-B2377</f>
        <v>-131414</v>
      </c>
      <c r="I2377" s="26">
        <f t="shared" si="187"/>
        <v>232.84959349593495</v>
      </c>
      <c r="M2377" s="2">
        <v>492</v>
      </c>
    </row>
    <row r="2378" spans="1:13" s="97" customFormat="1" ht="12.75">
      <c r="A2378" s="18"/>
      <c r="B2378" s="524">
        <f>SUM(B2376:B2377)</f>
        <v>131414</v>
      </c>
      <c r="C2378" s="18" t="s">
        <v>46</v>
      </c>
      <c r="D2378" s="18"/>
      <c r="E2378" s="18"/>
      <c r="F2378" s="24"/>
      <c r="G2378" s="24"/>
      <c r="H2378" s="90">
        <v>0</v>
      </c>
      <c r="I2378" s="91">
        <f t="shared" si="187"/>
        <v>267.1016260162602</v>
      </c>
      <c r="M2378" s="2">
        <v>492</v>
      </c>
    </row>
    <row r="2379" spans="2:13" ht="12.75">
      <c r="B2379" s="523"/>
      <c r="D2379" s="19"/>
      <c r="H2379" s="6">
        <f aca="true" t="shared" si="188" ref="H2379:H2384">H2378-B2379</f>
        <v>0</v>
      </c>
      <c r="I2379" s="26">
        <f t="shared" si="187"/>
        <v>0</v>
      </c>
      <c r="M2379" s="2">
        <v>492</v>
      </c>
    </row>
    <row r="2380" spans="2:13" ht="12.75">
      <c r="B2380" s="523"/>
      <c r="D2380" s="19"/>
      <c r="H2380" s="6">
        <f t="shared" si="188"/>
        <v>0</v>
      </c>
      <c r="I2380" s="26">
        <f t="shared" si="187"/>
        <v>0</v>
      </c>
      <c r="M2380" s="2">
        <v>492</v>
      </c>
    </row>
    <row r="2381" spans="2:13" ht="12.75">
      <c r="B2381" s="526">
        <v>101406</v>
      </c>
      <c r="C2381" s="1" t="s">
        <v>1217</v>
      </c>
      <c r="D2381" s="19" t="s">
        <v>936</v>
      </c>
      <c r="E2381" s="1" t="s">
        <v>1047</v>
      </c>
      <c r="F2381" s="30" t="s">
        <v>1196</v>
      </c>
      <c r="G2381" s="30" t="s">
        <v>1188</v>
      </c>
      <c r="H2381" s="6">
        <f t="shared" si="188"/>
        <v>-101406</v>
      </c>
      <c r="I2381" s="26">
        <f t="shared" si="187"/>
        <v>206.109756097561</v>
      </c>
      <c r="M2381" s="2">
        <v>492</v>
      </c>
    </row>
    <row r="2382" spans="2:13" ht="12.75">
      <c r="B2382" s="526">
        <v>16260</v>
      </c>
      <c r="C2382" s="1" t="s">
        <v>1217</v>
      </c>
      <c r="D2382" s="19" t="s">
        <v>936</v>
      </c>
      <c r="E2382" s="1" t="s">
        <v>1047</v>
      </c>
      <c r="F2382" s="30" t="s">
        <v>1196</v>
      </c>
      <c r="G2382" s="30" t="s">
        <v>1191</v>
      </c>
      <c r="H2382" s="6">
        <f t="shared" si="188"/>
        <v>-117666</v>
      </c>
      <c r="I2382" s="26">
        <f t="shared" si="187"/>
        <v>33.048780487804876</v>
      </c>
      <c r="M2382" s="2">
        <v>492</v>
      </c>
    </row>
    <row r="2383" spans="2:13" ht="12.75">
      <c r="B2383" s="526">
        <v>422475</v>
      </c>
      <c r="C2383" s="1" t="s">
        <v>1218</v>
      </c>
      <c r="D2383" s="19" t="s">
        <v>936</v>
      </c>
      <c r="E2383" s="1" t="s">
        <v>1047</v>
      </c>
      <c r="F2383" s="30" t="s">
        <v>1196</v>
      </c>
      <c r="G2383" s="30" t="s">
        <v>1188</v>
      </c>
      <c r="H2383" s="6">
        <f t="shared" si="188"/>
        <v>-540141</v>
      </c>
      <c r="I2383" s="26">
        <f t="shared" si="187"/>
        <v>858.689024390244</v>
      </c>
      <c r="M2383" s="2">
        <v>492</v>
      </c>
    </row>
    <row r="2384" spans="2:13" ht="12.75">
      <c r="B2384" s="526">
        <v>661872</v>
      </c>
      <c r="C2384" s="1" t="s">
        <v>1218</v>
      </c>
      <c r="D2384" s="19" t="s">
        <v>936</v>
      </c>
      <c r="E2384" s="1" t="s">
        <v>1047</v>
      </c>
      <c r="F2384" s="30" t="s">
        <v>1196</v>
      </c>
      <c r="G2384" s="30" t="s">
        <v>1191</v>
      </c>
      <c r="H2384" s="6">
        <f t="shared" si="188"/>
        <v>-1202013</v>
      </c>
      <c r="I2384" s="26">
        <f t="shared" si="187"/>
        <v>1345.2682926829268</v>
      </c>
      <c r="M2384" s="2">
        <v>492</v>
      </c>
    </row>
    <row r="2385" spans="1:13" s="97" customFormat="1" ht="12.75">
      <c r="A2385" s="18"/>
      <c r="B2385" s="527">
        <f>SUM(B2381:B2384)</f>
        <v>1202013</v>
      </c>
      <c r="C2385" s="18" t="s">
        <v>1195</v>
      </c>
      <c r="D2385" s="18"/>
      <c r="E2385" s="18"/>
      <c r="F2385" s="24"/>
      <c r="G2385" s="24"/>
      <c r="H2385" s="90">
        <v>0</v>
      </c>
      <c r="I2385" s="91">
        <f t="shared" si="187"/>
        <v>2443.1158536585367</v>
      </c>
      <c r="M2385" s="2">
        <v>492</v>
      </c>
    </row>
    <row r="2386" spans="2:13" ht="12.75">
      <c r="B2386" s="523"/>
      <c r="D2386" s="19"/>
      <c r="H2386" s="6">
        <f>H2385-B2386</f>
        <v>0</v>
      </c>
      <c r="I2386" s="26">
        <f t="shared" si="187"/>
        <v>0</v>
      </c>
      <c r="M2386" s="2">
        <v>492</v>
      </c>
    </row>
    <row r="2387" spans="2:13" ht="12.75">
      <c r="B2387" s="523"/>
      <c r="D2387" s="19"/>
      <c r="H2387" s="6">
        <f>H2386-B2387</f>
        <v>0</v>
      </c>
      <c r="I2387" s="26">
        <f t="shared" si="187"/>
        <v>0</v>
      </c>
      <c r="M2387" s="2">
        <v>492</v>
      </c>
    </row>
    <row r="2388" spans="2:13" ht="12.75">
      <c r="B2388" s="523">
        <v>10495</v>
      </c>
      <c r="C2388" s="1" t="s">
        <v>1200</v>
      </c>
      <c r="D2388" s="19" t="s">
        <v>936</v>
      </c>
      <c r="E2388" s="1" t="s">
        <v>1047</v>
      </c>
      <c r="F2388" s="30" t="s">
        <v>1196</v>
      </c>
      <c r="G2388" s="30" t="s">
        <v>1188</v>
      </c>
      <c r="H2388" s="6">
        <f>H2387-B2388</f>
        <v>-10495</v>
      </c>
      <c r="I2388" s="26">
        <f t="shared" si="187"/>
        <v>21.33130081300813</v>
      </c>
      <c r="M2388" s="2">
        <v>492</v>
      </c>
    </row>
    <row r="2389" spans="2:13" ht="12.75">
      <c r="B2389" s="523">
        <v>8130</v>
      </c>
      <c r="C2389" s="1" t="s">
        <v>1200</v>
      </c>
      <c r="D2389" s="19" t="s">
        <v>936</v>
      </c>
      <c r="E2389" s="1" t="s">
        <v>1047</v>
      </c>
      <c r="F2389" s="30" t="s">
        <v>1196</v>
      </c>
      <c r="G2389" s="30" t="s">
        <v>1191</v>
      </c>
      <c r="H2389" s="6">
        <f>H2388-B2389</f>
        <v>-18625</v>
      </c>
      <c r="I2389" s="26">
        <f t="shared" si="187"/>
        <v>16.524390243902438</v>
      </c>
      <c r="M2389" s="2">
        <v>492</v>
      </c>
    </row>
    <row r="2390" spans="1:13" s="97" customFormat="1" ht="12.75">
      <c r="A2390" s="18"/>
      <c r="B2390" s="524">
        <f>SUM(B2388:B2389)</f>
        <v>18625</v>
      </c>
      <c r="C2390" s="18" t="s">
        <v>1200</v>
      </c>
      <c r="D2390" s="18"/>
      <c r="E2390" s="18"/>
      <c r="F2390" s="24"/>
      <c r="G2390" s="24"/>
      <c r="H2390" s="90">
        <v>0</v>
      </c>
      <c r="I2390" s="91">
        <f t="shared" si="187"/>
        <v>37.85569105691057</v>
      </c>
      <c r="M2390" s="2">
        <v>492</v>
      </c>
    </row>
    <row r="2391" spans="2:13" ht="12.75">
      <c r="B2391" s="523"/>
      <c r="D2391" s="19"/>
      <c r="H2391" s="6">
        <f>H2380-B2391</f>
        <v>0</v>
      </c>
      <c r="I2391" s="26">
        <f t="shared" si="187"/>
        <v>0</v>
      </c>
      <c r="M2391" s="2">
        <v>492</v>
      </c>
    </row>
    <row r="2392" spans="2:13" ht="12.75">
      <c r="B2392" s="523"/>
      <c r="D2392" s="19"/>
      <c r="H2392" s="6">
        <f aca="true" t="shared" si="189" ref="H2392:H2403">H2391-B2392</f>
        <v>0</v>
      </c>
      <c r="I2392" s="26">
        <f aca="true" t="shared" si="190" ref="I2392:I2403">+B2392/M2392</f>
        <v>0</v>
      </c>
      <c r="M2392" s="2">
        <v>492</v>
      </c>
    </row>
    <row r="2393" spans="2:13" ht="12.75">
      <c r="B2393" s="523">
        <v>118257</v>
      </c>
      <c r="C2393" s="1" t="s">
        <v>1213</v>
      </c>
      <c r="D2393" s="19" t="s">
        <v>936</v>
      </c>
      <c r="E2393" s="1" t="s">
        <v>220</v>
      </c>
      <c r="F2393" s="30" t="s">
        <v>1196</v>
      </c>
      <c r="G2393" s="30" t="s">
        <v>1036</v>
      </c>
      <c r="H2393" s="6">
        <f t="shared" si="189"/>
        <v>-118257</v>
      </c>
      <c r="I2393" s="26">
        <f t="shared" si="190"/>
        <v>240.359756097561</v>
      </c>
      <c r="M2393" s="2">
        <v>492</v>
      </c>
    </row>
    <row r="2394" spans="2:13" ht="12.75">
      <c r="B2394" s="523">
        <v>118257</v>
      </c>
      <c r="C2394" s="1" t="s">
        <v>1213</v>
      </c>
      <c r="D2394" s="19" t="s">
        <v>936</v>
      </c>
      <c r="E2394" s="1" t="s">
        <v>220</v>
      </c>
      <c r="F2394" s="30" t="s">
        <v>1196</v>
      </c>
      <c r="G2394" s="30" t="s">
        <v>283</v>
      </c>
      <c r="H2394" s="6">
        <f t="shared" si="189"/>
        <v>-236514</v>
      </c>
      <c r="I2394" s="26">
        <f t="shared" si="190"/>
        <v>240.359756097561</v>
      </c>
      <c r="M2394" s="2">
        <v>492</v>
      </c>
    </row>
    <row r="2395" spans="2:13" ht="12.75">
      <c r="B2395" s="523">
        <v>813020</v>
      </c>
      <c r="C2395" s="1" t="s">
        <v>1213</v>
      </c>
      <c r="D2395" s="19" t="s">
        <v>936</v>
      </c>
      <c r="E2395" s="1" t="s">
        <v>1047</v>
      </c>
      <c r="F2395" s="30" t="s">
        <v>1196</v>
      </c>
      <c r="G2395" s="30" t="s">
        <v>1188</v>
      </c>
      <c r="H2395" s="6">
        <f t="shared" si="189"/>
        <v>-1049534</v>
      </c>
      <c r="I2395" s="26">
        <f t="shared" si="190"/>
        <v>1652.479674796748</v>
      </c>
      <c r="M2395" s="2">
        <v>492</v>
      </c>
    </row>
    <row r="2396" spans="2:13" ht="12.75">
      <c r="B2396" s="523">
        <v>258688</v>
      </c>
      <c r="C2396" s="1" t="s">
        <v>1214</v>
      </c>
      <c r="D2396" s="19" t="s">
        <v>936</v>
      </c>
      <c r="E2396" s="1" t="s">
        <v>1047</v>
      </c>
      <c r="F2396" s="30" t="s">
        <v>1196</v>
      </c>
      <c r="G2396" s="30" t="s">
        <v>1188</v>
      </c>
      <c r="H2396" s="6">
        <f t="shared" si="189"/>
        <v>-1308222</v>
      </c>
      <c r="I2396" s="26">
        <f t="shared" si="190"/>
        <v>525.7886178861788</v>
      </c>
      <c r="M2396" s="2">
        <v>492</v>
      </c>
    </row>
    <row r="2397" spans="2:13" ht="12.75">
      <c r="B2397" s="523">
        <v>192168</v>
      </c>
      <c r="C2397" s="1" t="s">
        <v>1214</v>
      </c>
      <c r="D2397" s="19" t="s">
        <v>936</v>
      </c>
      <c r="E2397" s="1" t="s">
        <v>1047</v>
      </c>
      <c r="F2397" s="30" t="s">
        <v>1196</v>
      </c>
      <c r="G2397" s="30" t="s">
        <v>1191</v>
      </c>
      <c r="H2397" s="6">
        <f t="shared" si="189"/>
        <v>-1500390</v>
      </c>
      <c r="I2397" s="26">
        <f t="shared" si="190"/>
        <v>390.5853658536585</v>
      </c>
      <c r="M2397" s="2">
        <v>492</v>
      </c>
    </row>
    <row r="2398" spans="2:13" ht="12.75">
      <c r="B2398" s="523">
        <v>73912</v>
      </c>
      <c r="C2398" s="1" t="s">
        <v>1215</v>
      </c>
      <c r="D2398" s="19" t="s">
        <v>936</v>
      </c>
      <c r="E2398" s="1" t="s">
        <v>1047</v>
      </c>
      <c r="F2398" s="30" t="s">
        <v>1196</v>
      </c>
      <c r="G2398" s="30" t="s">
        <v>1036</v>
      </c>
      <c r="H2398" s="6">
        <f t="shared" si="189"/>
        <v>-1574302</v>
      </c>
      <c r="I2398" s="26">
        <f t="shared" si="190"/>
        <v>150.22764227642276</v>
      </c>
      <c r="M2398" s="2">
        <v>492</v>
      </c>
    </row>
    <row r="2399" spans="2:13" ht="12.75">
      <c r="B2399" s="523">
        <v>236515</v>
      </c>
      <c r="C2399" s="1" t="s">
        <v>1215</v>
      </c>
      <c r="D2399" s="19" t="s">
        <v>936</v>
      </c>
      <c r="E2399" s="1" t="s">
        <v>1047</v>
      </c>
      <c r="F2399" s="30" t="s">
        <v>1196</v>
      </c>
      <c r="G2399" s="30" t="s">
        <v>1036</v>
      </c>
      <c r="H2399" s="6">
        <f t="shared" si="189"/>
        <v>-1810817</v>
      </c>
      <c r="I2399" s="26">
        <f t="shared" si="190"/>
        <v>480.7215447154472</v>
      </c>
      <c r="M2399" s="2">
        <v>492</v>
      </c>
    </row>
    <row r="2400" spans="2:13" ht="12.75">
      <c r="B2400" s="523">
        <v>236515</v>
      </c>
      <c r="C2400" s="1" t="s">
        <v>1215</v>
      </c>
      <c r="D2400" s="19" t="s">
        <v>936</v>
      </c>
      <c r="E2400" s="1" t="s">
        <v>1047</v>
      </c>
      <c r="F2400" s="30" t="s">
        <v>1196</v>
      </c>
      <c r="G2400" s="30" t="s">
        <v>1060</v>
      </c>
      <c r="H2400" s="6">
        <f t="shared" si="189"/>
        <v>-2047332</v>
      </c>
      <c r="I2400" s="26">
        <f t="shared" si="190"/>
        <v>480.7215447154472</v>
      </c>
      <c r="M2400" s="2">
        <v>492</v>
      </c>
    </row>
    <row r="2401" spans="2:13" ht="12.75">
      <c r="B2401" s="523">
        <v>59129</v>
      </c>
      <c r="C2401" s="1" t="s">
        <v>1216</v>
      </c>
      <c r="D2401" s="19" t="s">
        <v>936</v>
      </c>
      <c r="E2401" s="1" t="s">
        <v>1047</v>
      </c>
      <c r="F2401" s="30" t="s">
        <v>1196</v>
      </c>
      <c r="G2401" s="30" t="s">
        <v>1036</v>
      </c>
      <c r="H2401" s="6">
        <f t="shared" si="189"/>
        <v>-2106461</v>
      </c>
      <c r="I2401" s="26">
        <f t="shared" si="190"/>
        <v>120.1808943089431</v>
      </c>
      <c r="M2401" s="2">
        <v>492</v>
      </c>
    </row>
    <row r="2402" spans="2:13" ht="12.75">
      <c r="B2402" s="523">
        <v>266078</v>
      </c>
      <c r="C2402" s="1" t="s">
        <v>1216</v>
      </c>
      <c r="D2402" s="19" t="s">
        <v>936</v>
      </c>
      <c r="E2402" s="1" t="s">
        <v>1047</v>
      </c>
      <c r="F2402" s="30" t="s">
        <v>1196</v>
      </c>
      <c r="G2402" s="30" t="s">
        <v>1036</v>
      </c>
      <c r="H2402" s="6">
        <f t="shared" si="189"/>
        <v>-2372539</v>
      </c>
      <c r="I2402" s="26">
        <f t="shared" si="190"/>
        <v>540.8089430894308</v>
      </c>
      <c r="M2402" s="2">
        <v>492</v>
      </c>
    </row>
    <row r="2403" spans="2:13" ht="12.75">
      <c r="B2403" s="523">
        <v>266078</v>
      </c>
      <c r="C2403" s="1" t="s">
        <v>1216</v>
      </c>
      <c r="D2403" s="19" t="s">
        <v>936</v>
      </c>
      <c r="E2403" s="1" t="s">
        <v>1047</v>
      </c>
      <c r="F2403" s="30" t="s">
        <v>1196</v>
      </c>
      <c r="G2403" s="30" t="s">
        <v>283</v>
      </c>
      <c r="H2403" s="6">
        <f t="shared" si="189"/>
        <v>-2638617</v>
      </c>
      <c r="I2403" s="26">
        <f t="shared" si="190"/>
        <v>540.8089430894308</v>
      </c>
      <c r="M2403" s="2">
        <v>492</v>
      </c>
    </row>
    <row r="2404" spans="1:13" s="97" customFormat="1" ht="12.75">
      <c r="A2404" s="18"/>
      <c r="B2404" s="524">
        <f>SUM(B2393:B2403)</f>
        <v>2638617</v>
      </c>
      <c r="C2404" s="18" t="s">
        <v>1198</v>
      </c>
      <c r="D2404" s="18"/>
      <c r="E2404" s="18"/>
      <c r="F2404" s="24"/>
      <c r="G2404" s="24"/>
      <c r="H2404" s="90">
        <v>0</v>
      </c>
      <c r="I2404" s="91">
        <f aca="true" t="shared" si="191" ref="I2404:I2410">+B2404/M2404</f>
        <v>5363.042682926829</v>
      </c>
      <c r="M2404" s="2">
        <v>492</v>
      </c>
    </row>
    <row r="2405" spans="2:13" ht="12.75">
      <c r="B2405" s="9"/>
      <c r="D2405" s="19"/>
      <c r="H2405" s="6">
        <v>0</v>
      </c>
      <c r="I2405" s="26">
        <f t="shared" si="191"/>
        <v>0</v>
      </c>
      <c r="M2405" s="2">
        <v>492</v>
      </c>
    </row>
    <row r="2406" spans="2:13" ht="12.75">
      <c r="B2406" s="9"/>
      <c r="D2406" s="19"/>
      <c r="H2406" s="6">
        <v>0</v>
      </c>
      <c r="I2406" s="26">
        <f t="shared" si="191"/>
        <v>0</v>
      </c>
      <c r="M2406" s="2">
        <v>492</v>
      </c>
    </row>
    <row r="2407" spans="1:13" s="126" customFormat="1" ht="12.75">
      <c r="A2407" s="123"/>
      <c r="B2407" s="200"/>
      <c r="C2407" s="123"/>
      <c r="D2407" s="123"/>
      <c r="E2407" s="184"/>
      <c r="F2407" s="125"/>
      <c r="G2407" s="125"/>
      <c r="H2407" s="6">
        <v>0</v>
      </c>
      <c r="I2407" s="26">
        <f t="shared" si="191"/>
        <v>0</v>
      </c>
      <c r="M2407" s="2">
        <v>492</v>
      </c>
    </row>
    <row r="2408" spans="1:13" s="126" customFormat="1" ht="12.75">
      <c r="A2408" s="123"/>
      <c r="B2408" s="200"/>
      <c r="C2408" s="123"/>
      <c r="D2408" s="123"/>
      <c r="E2408" s="184"/>
      <c r="F2408" s="125"/>
      <c r="G2408" s="125"/>
      <c r="H2408" s="6">
        <f>H2407-B2408</f>
        <v>0</v>
      </c>
      <c r="I2408" s="26">
        <f t="shared" si="191"/>
        <v>0</v>
      </c>
      <c r="M2408" s="2">
        <v>492</v>
      </c>
    </row>
    <row r="2409" spans="1:13" s="126" customFormat="1" ht="12.75">
      <c r="A2409" s="123"/>
      <c r="B2409" s="200"/>
      <c r="C2409" s="123"/>
      <c r="D2409" s="123"/>
      <c r="E2409" s="184"/>
      <c r="F2409" s="125"/>
      <c r="G2409" s="125"/>
      <c r="H2409" s="6">
        <f>H2408-B2409</f>
        <v>0</v>
      </c>
      <c r="I2409" s="26">
        <f t="shared" si="191"/>
        <v>0</v>
      </c>
      <c r="M2409" s="2">
        <v>492</v>
      </c>
    </row>
    <row r="2410" spans="2:13" ht="12.75">
      <c r="B2410" s="44"/>
      <c r="D2410" s="19"/>
      <c r="H2410" s="6">
        <f>H2293-B2410</f>
        <v>0</v>
      </c>
      <c r="I2410" s="26">
        <f t="shared" si="191"/>
        <v>0</v>
      </c>
      <c r="M2410" s="2">
        <v>492</v>
      </c>
    </row>
    <row r="2411" spans="1:13" ht="12.75">
      <c r="A2411" s="87"/>
      <c r="B2411" s="493">
        <f>+B2423+B2433+B2446+B2453+B2462+B2468+B2428</f>
        <v>481900</v>
      </c>
      <c r="C2411" s="87" t="s">
        <v>920</v>
      </c>
      <c r="D2411" s="87"/>
      <c r="E2411" s="87"/>
      <c r="F2411" s="114"/>
      <c r="G2411" s="108" t="s">
        <v>1058</v>
      </c>
      <c r="H2411" s="88"/>
      <c r="I2411" s="109"/>
      <c r="J2411" s="92"/>
      <c r="K2411" s="92"/>
      <c r="L2411" s="92"/>
      <c r="M2411" s="2">
        <v>492</v>
      </c>
    </row>
    <row r="2412" spans="2:13" ht="12.75">
      <c r="B2412" s="489"/>
      <c r="D2412" s="19"/>
      <c r="H2412" s="6">
        <f>H2411-B2412</f>
        <v>0</v>
      </c>
      <c r="I2412" s="26">
        <f>+B2412/M2412</f>
        <v>0</v>
      </c>
      <c r="M2412" s="2">
        <v>492</v>
      </c>
    </row>
    <row r="2413" spans="2:13" ht="12.75">
      <c r="B2413" s="489">
        <v>3000</v>
      </c>
      <c r="C2413" s="1" t="s">
        <v>922</v>
      </c>
      <c r="D2413" s="1" t="s">
        <v>923</v>
      </c>
      <c r="E2413" s="1" t="s">
        <v>113</v>
      </c>
      <c r="F2413" s="30" t="s">
        <v>926</v>
      </c>
      <c r="G2413" s="30" t="s">
        <v>82</v>
      </c>
      <c r="H2413" s="6">
        <f aca="true" t="shared" si="192" ref="H2413:H2422">H2412-B2413</f>
        <v>-3000</v>
      </c>
      <c r="I2413" s="26">
        <f aca="true" t="shared" si="193" ref="I2413:I2422">+B2413/M2413</f>
        <v>6.097560975609756</v>
      </c>
      <c r="K2413" t="s">
        <v>28</v>
      </c>
      <c r="M2413" s="2">
        <v>492</v>
      </c>
    </row>
    <row r="2414" spans="2:13" ht="12.75">
      <c r="B2414" s="489">
        <v>2500</v>
      </c>
      <c r="C2414" s="1" t="s">
        <v>922</v>
      </c>
      <c r="D2414" s="1" t="s">
        <v>923</v>
      </c>
      <c r="E2414" s="1" t="s">
        <v>113</v>
      </c>
      <c r="F2414" s="30" t="s">
        <v>941</v>
      </c>
      <c r="G2414" s="30" t="s">
        <v>116</v>
      </c>
      <c r="H2414" s="6">
        <f t="shared" si="192"/>
        <v>-5500</v>
      </c>
      <c r="I2414" s="26">
        <f t="shared" si="193"/>
        <v>5.08130081300813</v>
      </c>
      <c r="K2414" t="s">
        <v>28</v>
      </c>
      <c r="M2414" s="2">
        <v>492</v>
      </c>
    </row>
    <row r="2415" spans="2:13" ht="12.75">
      <c r="B2415" s="489">
        <v>5000</v>
      </c>
      <c r="C2415" s="1" t="s">
        <v>922</v>
      </c>
      <c r="D2415" s="1" t="s">
        <v>923</v>
      </c>
      <c r="E2415" s="1" t="s">
        <v>113</v>
      </c>
      <c r="F2415" s="30" t="s">
        <v>942</v>
      </c>
      <c r="G2415" s="30" t="s">
        <v>118</v>
      </c>
      <c r="H2415" s="6">
        <f t="shared" si="192"/>
        <v>-10500</v>
      </c>
      <c r="I2415" s="26">
        <f t="shared" si="193"/>
        <v>10.16260162601626</v>
      </c>
      <c r="K2415" t="s">
        <v>28</v>
      </c>
      <c r="M2415" s="2">
        <v>492</v>
      </c>
    </row>
    <row r="2416" spans="2:13" ht="12.75">
      <c r="B2416" s="489">
        <v>5000</v>
      </c>
      <c r="C2416" s="1" t="s">
        <v>922</v>
      </c>
      <c r="D2416" s="1" t="s">
        <v>923</v>
      </c>
      <c r="E2416" s="1" t="s">
        <v>113</v>
      </c>
      <c r="F2416" s="30" t="s">
        <v>727</v>
      </c>
      <c r="G2416" s="30" t="s">
        <v>119</v>
      </c>
      <c r="H2416" s="6">
        <f t="shared" si="192"/>
        <v>-15500</v>
      </c>
      <c r="I2416" s="26">
        <f t="shared" si="193"/>
        <v>10.16260162601626</v>
      </c>
      <c r="K2416" t="s">
        <v>28</v>
      </c>
      <c r="M2416" s="2">
        <v>492</v>
      </c>
    </row>
    <row r="2417" spans="1:13" s="97" customFormat="1" ht="12.75">
      <c r="A2417" s="1"/>
      <c r="B2417" s="489">
        <v>5000</v>
      </c>
      <c r="C2417" s="1" t="s">
        <v>922</v>
      </c>
      <c r="D2417" s="1" t="s">
        <v>923</v>
      </c>
      <c r="E2417" s="1" t="s">
        <v>113</v>
      </c>
      <c r="F2417" s="30" t="s">
        <v>943</v>
      </c>
      <c r="G2417" s="30" t="s">
        <v>279</v>
      </c>
      <c r="H2417" s="6">
        <f t="shared" si="192"/>
        <v>-20500</v>
      </c>
      <c r="I2417" s="26">
        <f t="shared" si="193"/>
        <v>10.16260162601626</v>
      </c>
      <c r="J2417"/>
      <c r="K2417" t="s">
        <v>28</v>
      </c>
      <c r="L2417"/>
      <c r="M2417" s="2">
        <v>492</v>
      </c>
    </row>
    <row r="2418" spans="2:13" ht="12.75">
      <c r="B2418" s="489">
        <v>5000</v>
      </c>
      <c r="C2418" s="81" t="s">
        <v>28</v>
      </c>
      <c r="D2418" s="37" t="s">
        <v>12</v>
      </c>
      <c r="E2418" s="81" t="s">
        <v>129</v>
      </c>
      <c r="F2418" s="99" t="s">
        <v>114</v>
      </c>
      <c r="G2418" s="99" t="s">
        <v>115</v>
      </c>
      <c r="H2418" s="6">
        <f t="shared" si="192"/>
        <v>-25500</v>
      </c>
      <c r="I2418" s="26">
        <f t="shared" si="193"/>
        <v>10.16260162601626</v>
      </c>
      <c r="K2418" s="85" t="s">
        <v>29</v>
      </c>
      <c r="L2418">
        <v>7</v>
      </c>
      <c r="M2418" s="2">
        <v>492</v>
      </c>
    </row>
    <row r="2419" spans="2:13" ht="12.75">
      <c r="B2419" s="489">
        <v>5000</v>
      </c>
      <c r="C2419" s="81" t="s">
        <v>28</v>
      </c>
      <c r="D2419" s="37" t="s">
        <v>12</v>
      </c>
      <c r="E2419" s="81" t="s">
        <v>129</v>
      </c>
      <c r="F2419" s="99" t="s">
        <v>114</v>
      </c>
      <c r="G2419" s="99" t="s">
        <v>116</v>
      </c>
      <c r="H2419" s="6">
        <f t="shared" si="192"/>
        <v>-30500</v>
      </c>
      <c r="I2419" s="26">
        <f t="shared" si="193"/>
        <v>10.16260162601626</v>
      </c>
      <c r="K2419" s="85" t="s">
        <v>29</v>
      </c>
      <c r="L2419">
        <v>7</v>
      </c>
      <c r="M2419" s="2">
        <v>492</v>
      </c>
    </row>
    <row r="2420" spans="2:13" ht="12.75">
      <c r="B2420" s="489">
        <v>5000</v>
      </c>
      <c r="C2420" s="81" t="s">
        <v>28</v>
      </c>
      <c r="D2420" s="37" t="s">
        <v>12</v>
      </c>
      <c r="E2420" s="81" t="s">
        <v>129</v>
      </c>
      <c r="F2420" s="99" t="s">
        <v>114</v>
      </c>
      <c r="G2420" s="99" t="s">
        <v>117</v>
      </c>
      <c r="H2420" s="6">
        <f t="shared" si="192"/>
        <v>-35500</v>
      </c>
      <c r="I2420" s="26">
        <f t="shared" si="193"/>
        <v>10.16260162601626</v>
      </c>
      <c r="K2420" s="85" t="s">
        <v>29</v>
      </c>
      <c r="L2420">
        <v>7</v>
      </c>
      <c r="M2420" s="2">
        <v>492</v>
      </c>
    </row>
    <row r="2421" spans="2:13" ht="12.75">
      <c r="B2421" s="489">
        <v>5000</v>
      </c>
      <c r="C2421" s="81" t="s">
        <v>28</v>
      </c>
      <c r="D2421" s="37" t="s">
        <v>12</v>
      </c>
      <c r="E2421" s="81" t="s">
        <v>129</v>
      </c>
      <c r="F2421" s="99" t="s">
        <v>114</v>
      </c>
      <c r="G2421" s="99" t="s">
        <v>118</v>
      </c>
      <c r="H2421" s="6">
        <f t="shared" si="192"/>
        <v>-40500</v>
      </c>
      <c r="I2421" s="26">
        <f t="shared" si="193"/>
        <v>10.16260162601626</v>
      </c>
      <c r="K2421" s="85" t="s">
        <v>29</v>
      </c>
      <c r="L2421">
        <v>7</v>
      </c>
      <c r="M2421" s="2">
        <v>492</v>
      </c>
    </row>
    <row r="2422" spans="2:13" ht="12.75">
      <c r="B2422" s="489">
        <v>5000</v>
      </c>
      <c r="C2422" s="81" t="s">
        <v>28</v>
      </c>
      <c r="D2422" s="37" t="s">
        <v>12</v>
      </c>
      <c r="E2422" s="81" t="s">
        <v>129</v>
      </c>
      <c r="F2422" s="99" t="s">
        <v>114</v>
      </c>
      <c r="G2422" s="99" t="s">
        <v>119</v>
      </c>
      <c r="H2422" s="6">
        <f t="shared" si="192"/>
        <v>-45500</v>
      </c>
      <c r="I2422" s="26">
        <f t="shared" si="193"/>
        <v>10.16260162601626</v>
      </c>
      <c r="K2422" s="85" t="s">
        <v>29</v>
      </c>
      <c r="L2422">
        <v>7</v>
      </c>
      <c r="M2422" s="2">
        <v>492</v>
      </c>
    </row>
    <row r="2423" spans="1:13" ht="12.75">
      <c r="A2423" s="18"/>
      <c r="B2423" s="490">
        <f>SUM(B2413:B2422)</f>
        <v>45500</v>
      </c>
      <c r="C2423" s="18" t="s">
        <v>922</v>
      </c>
      <c r="D2423" s="18"/>
      <c r="E2423" s="18" t="s">
        <v>940</v>
      </c>
      <c r="F2423" s="24"/>
      <c r="G2423" s="24"/>
      <c r="H2423" s="90">
        <v>0</v>
      </c>
      <c r="I2423" s="91">
        <f>+B2423/M2423</f>
        <v>92.47967479674797</v>
      </c>
      <c r="J2423" s="97"/>
      <c r="K2423" s="97"/>
      <c r="L2423" s="97"/>
      <c r="M2423" s="2">
        <v>492</v>
      </c>
    </row>
    <row r="2424" spans="2:13" ht="12.75">
      <c r="B2424" s="489"/>
      <c r="D2424" s="19"/>
      <c r="H2424" s="6">
        <f>H2423-B2424</f>
        <v>0</v>
      </c>
      <c r="I2424" s="26">
        <f>+B2424/M2424</f>
        <v>0</v>
      </c>
      <c r="M2424" s="2">
        <v>492</v>
      </c>
    </row>
    <row r="2425" spans="2:13" ht="12.75">
      <c r="B2425" s="489"/>
      <c r="D2425" s="19"/>
      <c r="H2425" s="6">
        <f>H2424-B2425</f>
        <v>0</v>
      </c>
      <c r="I2425" s="26">
        <f>+B2425/M2425</f>
        <v>0</v>
      </c>
      <c r="M2425" s="2">
        <v>492</v>
      </c>
    </row>
    <row r="2426" spans="2:13" ht="12.75">
      <c r="B2426" s="489">
        <v>10000</v>
      </c>
      <c r="C2426" s="37" t="s">
        <v>127</v>
      </c>
      <c r="D2426" s="1" t="s">
        <v>923</v>
      </c>
      <c r="E2426" s="81" t="s">
        <v>113</v>
      </c>
      <c r="F2426" s="99" t="s">
        <v>128</v>
      </c>
      <c r="G2426" s="99" t="s">
        <v>115</v>
      </c>
      <c r="H2426" s="6">
        <f aca="true" t="shared" si="194" ref="H2426:H2432">H2425-B2426</f>
        <v>-10000</v>
      </c>
      <c r="I2426" s="26">
        <f aca="true" t="shared" si="195" ref="I2426:I2432">+B2426/M2426</f>
        <v>20.32520325203252</v>
      </c>
      <c r="K2426" s="85" t="s">
        <v>29</v>
      </c>
      <c r="L2426">
        <v>7</v>
      </c>
      <c r="M2426" s="2">
        <v>492</v>
      </c>
    </row>
    <row r="2427" spans="2:13" ht="12.75">
      <c r="B2427" s="489">
        <v>214700</v>
      </c>
      <c r="C2427" s="37" t="s">
        <v>121</v>
      </c>
      <c r="D2427" s="1" t="s">
        <v>923</v>
      </c>
      <c r="E2427" s="81" t="s">
        <v>113</v>
      </c>
      <c r="F2427" s="99" t="s">
        <v>122</v>
      </c>
      <c r="G2427" s="99" t="s">
        <v>82</v>
      </c>
      <c r="H2427" s="6">
        <f t="shared" si="194"/>
        <v>-224700</v>
      </c>
      <c r="I2427" s="26">
        <f t="shared" si="195"/>
        <v>436.3821138211382</v>
      </c>
      <c r="K2427" s="85" t="s">
        <v>29</v>
      </c>
      <c r="L2427">
        <v>7</v>
      </c>
      <c r="M2427" s="2">
        <v>492</v>
      </c>
    </row>
    <row r="2428" spans="1:13" s="97" customFormat="1" ht="12.75">
      <c r="A2428" s="18"/>
      <c r="B2428" s="490">
        <f>SUM(B2426:B2427)</f>
        <v>224700</v>
      </c>
      <c r="C2428" s="107" t="s">
        <v>1107</v>
      </c>
      <c r="D2428" s="18"/>
      <c r="E2428" s="107"/>
      <c r="F2428" s="116"/>
      <c r="G2428" s="116"/>
      <c r="H2428" s="90">
        <v>0</v>
      </c>
      <c r="I2428" s="91">
        <f t="shared" si="195"/>
        <v>456.7073170731707</v>
      </c>
      <c r="K2428" s="121"/>
      <c r="M2428" s="2">
        <v>492</v>
      </c>
    </row>
    <row r="2429" spans="2:13" ht="12.75">
      <c r="B2429" s="489"/>
      <c r="C2429" s="37"/>
      <c r="E2429" s="81"/>
      <c r="F2429" s="99"/>
      <c r="G2429" s="99"/>
      <c r="H2429" s="6">
        <f t="shared" si="194"/>
        <v>0</v>
      </c>
      <c r="I2429" s="26">
        <f t="shared" si="195"/>
        <v>0</v>
      </c>
      <c r="K2429" s="85"/>
      <c r="M2429" s="2">
        <v>492</v>
      </c>
    </row>
    <row r="2430" spans="2:13" ht="12.75">
      <c r="B2430" s="489"/>
      <c r="C2430" s="37"/>
      <c r="E2430" s="81"/>
      <c r="F2430" s="99"/>
      <c r="G2430" s="99"/>
      <c r="H2430" s="6">
        <f t="shared" si="194"/>
        <v>0</v>
      </c>
      <c r="I2430" s="26">
        <f t="shared" si="195"/>
        <v>0</v>
      </c>
      <c r="K2430" s="85"/>
      <c r="M2430" s="2">
        <v>492</v>
      </c>
    </row>
    <row r="2431" spans="2:13" ht="12.75">
      <c r="B2431" s="489">
        <v>3000</v>
      </c>
      <c r="C2431" s="81" t="s">
        <v>36</v>
      </c>
      <c r="D2431" s="1" t="s">
        <v>923</v>
      </c>
      <c r="E2431" s="81" t="s">
        <v>113</v>
      </c>
      <c r="F2431" s="99" t="s">
        <v>120</v>
      </c>
      <c r="G2431" s="99" t="s">
        <v>115</v>
      </c>
      <c r="H2431" s="6">
        <f t="shared" si="194"/>
        <v>-3000</v>
      </c>
      <c r="I2431" s="26">
        <f t="shared" si="195"/>
        <v>6.097560975609756</v>
      </c>
      <c r="K2431" s="85" t="s">
        <v>29</v>
      </c>
      <c r="L2431">
        <v>7</v>
      </c>
      <c r="M2431" s="2">
        <v>492</v>
      </c>
    </row>
    <row r="2432" spans="2:13" ht="12.75">
      <c r="B2432" s="489">
        <v>3000</v>
      </c>
      <c r="C2432" s="81" t="s">
        <v>38</v>
      </c>
      <c r="D2432" s="1" t="s">
        <v>923</v>
      </c>
      <c r="E2432" s="81" t="s">
        <v>113</v>
      </c>
      <c r="F2432" s="99" t="s">
        <v>123</v>
      </c>
      <c r="G2432" s="99" t="s">
        <v>124</v>
      </c>
      <c r="H2432" s="6">
        <f t="shared" si="194"/>
        <v>-6000</v>
      </c>
      <c r="I2432" s="26">
        <f t="shared" si="195"/>
        <v>6.097560975609756</v>
      </c>
      <c r="K2432" s="85" t="s">
        <v>29</v>
      </c>
      <c r="L2432">
        <v>7</v>
      </c>
      <c r="M2432" s="2">
        <v>492</v>
      </c>
    </row>
    <row r="2433" spans="1:13" s="104" customFormat="1" ht="12.75">
      <c r="A2433" s="100"/>
      <c r="B2433" s="519">
        <f>SUM(B2431:B2432)</f>
        <v>6000</v>
      </c>
      <c r="C2433" s="100" t="s">
        <v>876</v>
      </c>
      <c r="D2433" s="100"/>
      <c r="E2433" s="105"/>
      <c r="F2433" s="102"/>
      <c r="G2433" s="102"/>
      <c r="H2433" s="103">
        <v>0</v>
      </c>
      <c r="I2433" s="143">
        <f aca="true" t="shared" si="196" ref="I2433:I2461">+B2433/M2433</f>
        <v>12.195121951219512</v>
      </c>
      <c r="M2433" s="2">
        <v>492</v>
      </c>
    </row>
    <row r="2434" spans="2:13" ht="12.75">
      <c r="B2434" s="489"/>
      <c r="D2434" s="19"/>
      <c r="H2434" s="6">
        <f aca="true" t="shared" si="197" ref="H2434:H2445">H2433-B2434</f>
        <v>0</v>
      </c>
      <c r="I2434" s="112">
        <f t="shared" si="196"/>
        <v>0</v>
      </c>
      <c r="M2434" s="2">
        <v>492</v>
      </c>
    </row>
    <row r="2435" spans="2:13" ht="12.75">
      <c r="B2435" s="489"/>
      <c r="D2435" s="19"/>
      <c r="H2435" s="6">
        <f t="shared" si="197"/>
        <v>0</v>
      </c>
      <c r="I2435" s="112">
        <f t="shared" si="196"/>
        <v>0</v>
      </c>
      <c r="M2435" s="2">
        <v>492</v>
      </c>
    </row>
    <row r="2436" spans="2:13" ht="12.75">
      <c r="B2436" s="489">
        <v>1700</v>
      </c>
      <c r="C2436" s="81" t="s">
        <v>40</v>
      </c>
      <c r="D2436" s="1" t="s">
        <v>923</v>
      </c>
      <c r="E2436" s="81" t="s">
        <v>113</v>
      </c>
      <c r="F2436" s="99" t="s">
        <v>114</v>
      </c>
      <c r="G2436" s="99" t="s">
        <v>115</v>
      </c>
      <c r="H2436" s="6">
        <f t="shared" si="197"/>
        <v>-1700</v>
      </c>
      <c r="I2436" s="112">
        <f t="shared" si="196"/>
        <v>3.4552845528455283</v>
      </c>
      <c r="K2436" s="85" t="s">
        <v>29</v>
      </c>
      <c r="L2436">
        <v>7</v>
      </c>
      <c r="M2436" s="2">
        <v>492</v>
      </c>
    </row>
    <row r="2437" spans="2:13" ht="12.75">
      <c r="B2437" s="489">
        <v>2500</v>
      </c>
      <c r="C2437" s="81" t="s">
        <v>40</v>
      </c>
      <c r="D2437" s="1" t="s">
        <v>923</v>
      </c>
      <c r="E2437" s="81" t="s">
        <v>113</v>
      </c>
      <c r="F2437" s="99" t="s">
        <v>114</v>
      </c>
      <c r="G2437" s="99" t="s">
        <v>115</v>
      </c>
      <c r="H2437" s="6">
        <f t="shared" si="197"/>
        <v>-4200</v>
      </c>
      <c r="I2437" s="112">
        <f t="shared" si="196"/>
        <v>5.08130081300813</v>
      </c>
      <c r="K2437" s="85" t="s">
        <v>29</v>
      </c>
      <c r="L2437">
        <v>7</v>
      </c>
      <c r="M2437" s="2">
        <v>492</v>
      </c>
    </row>
    <row r="2438" spans="1:13" s="111" customFormat="1" ht="12.75">
      <c r="A2438" s="37"/>
      <c r="B2438" s="491">
        <v>5000</v>
      </c>
      <c r="C2438" s="37" t="s">
        <v>40</v>
      </c>
      <c r="D2438" s="1" t="s">
        <v>923</v>
      </c>
      <c r="E2438" s="81" t="s">
        <v>113</v>
      </c>
      <c r="F2438" s="35" t="s">
        <v>114</v>
      </c>
      <c r="G2438" s="35" t="s">
        <v>115</v>
      </c>
      <c r="H2438" s="44">
        <f t="shared" si="197"/>
        <v>-9200</v>
      </c>
      <c r="I2438" s="147">
        <f t="shared" si="196"/>
        <v>10.16260162601626</v>
      </c>
      <c r="K2438" s="111" t="s">
        <v>29</v>
      </c>
      <c r="L2438" s="111">
        <v>7</v>
      </c>
      <c r="M2438" s="2">
        <v>492</v>
      </c>
    </row>
    <row r="2439" spans="2:13" ht="12.75">
      <c r="B2439" s="489">
        <v>4800</v>
      </c>
      <c r="C2439" s="81" t="s">
        <v>40</v>
      </c>
      <c r="D2439" s="1" t="s">
        <v>923</v>
      </c>
      <c r="E2439" s="81" t="s">
        <v>113</v>
      </c>
      <c r="F2439" s="99" t="s">
        <v>114</v>
      </c>
      <c r="G2439" s="99" t="s">
        <v>116</v>
      </c>
      <c r="H2439" s="6">
        <f t="shared" si="197"/>
        <v>-14000</v>
      </c>
      <c r="I2439" s="112">
        <f t="shared" si="196"/>
        <v>9.75609756097561</v>
      </c>
      <c r="K2439" s="85" t="s">
        <v>29</v>
      </c>
      <c r="L2439">
        <v>7</v>
      </c>
      <c r="M2439" s="2">
        <v>492</v>
      </c>
    </row>
    <row r="2440" spans="2:13" ht="12.75">
      <c r="B2440" s="489">
        <v>5100</v>
      </c>
      <c r="C2440" s="81" t="s">
        <v>40</v>
      </c>
      <c r="D2440" s="1" t="s">
        <v>923</v>
      </c>
      <c r="E2440" s="81" t="s">
        <v>113</v>
      </c>
      <c r="F2440" s="99" t="s">
        <v>114</v>
      </c>
      <c r="G2440" s="99" t="s">
        <v>117</v>
      </c>
      <c r="H2440" s="6">
        <f t="shared" si="197"/>
        <v>-19100</v>
      </c>
      <c r="I2440" s="112">
        <f t="shared" si="196"/>
        <v>10.365853658536585</v>
      </c>
      <c r="K2440" s="85" t="s">
        <v>29</v>
      </c>
      <c r="L2440">
        <v>7</v>
      </c>
      <c r="M2440" s="2">
        <v>492</v>
      </c>
    </row>
    <row r="2441" spans="2:13" ht="12.75">
      <c r="B2441" s="489">
        <v>5400</v>
      </c>
      <c r="C2441" s="81" t="s">
        <v>40</v>
      </c>
      <c r="D2441" s="1" t="s">
        <v>923</v>
      </c>
      <c r="E2441" s="81" t="s">
        <v>113</v>
      </c>
      <c r="F2441" s="99" t="s">
        <v>114</v>
      </c>
      <c r="G2441" s="99" t="s">
        <v>118</v>
      </c>
      <c r="H2441" s="6">
        <f t="shared" si="197"/>
        <v>-24500</v>
      </c>
      <c r="I2441" s="112">
        <f t="shared" si="196"/>
        <v>10.975609756097562</v>
      </c>
      <c r="K2441" s="85" t="s">
        <v>29</v>
      </c>
      <c r="L2441">
        <v>7</v>
      </c>
      <c r="M2441" s="2">
        <v>492</v>
      </c>
    </row>
    <row r="2442" spans="2:13" ht="12.75">
      <c r="B2442" s="489">
        <v>3600</v>
      </c>
      <c r="C2442" s="81" t="s">
        <v>40</v>
      </c>
      <c r="D2442" s="1" t="s">
        <v>923</v>
      </c>
      <c r="E2442" s="81" t="s">
        <v>113</v>
      </c>
      <c r="F2442" s="99" t="s">
        <v>114</v>
      </c>
      <c r="G2442" s="99" t="s">
        <v>119</v>
      </c>
      <c r="H2442" s="6">
        <f t="shared" si="197"/>
        <v>-28100</v>
      </c>
      <c r="I2442" s="112">
        <f t="shared" si="196"/>
        <v>7.317073170731708</v>
      </c>
      <c r="K2442" s="85" t="s">
        <v>29</v>
      </c>
      <c r="L2442">
        <v>7</v>
      </c>
      <c r="M2442" s="2">
        <v>492</v>
      </c>
    </row>
    <row r="2443" spans="2:13" ht="12.75">
      <c r="B2443" s="489">
        <v>4000</v>
      </c>
      <c r="C2443" s="81" t="s">
        <v>40</v>
      </c>
      <c r="D2443" s="1" t="s">
        <v>923</v>
      </c>
      <c r="E2443" s="81" t="s">
        <v>113</v>
      </c>
      <c r="F2443" s="99" t="s">
        <v>114</v>
      </c>
      <c r="G2443" s="99" t="s">
        <v>119</v>
      </c>
      <c r="H2443" s="6">
        <f t="shared" si="197"/>
        <v>-32100</v>
      </c>
      <c r="I2443" s="112">
        <f t="shared" si="196"/>
        <v>8.130081300813009</v>
      </c>
      <c r="K2443" s="85" t="s">
        <v>29</v>
      </c>
      <c r="L2443">
        <v>7</v>
      </c>
      <c r="M2443" s="2">
        <v>492</v>
      </c>
    </row>
    <row r="2444" spans="2:13" ht="12.75">
      <c r="B2444" s="489">
        <v>5000</v>
      </c>
      <c r="C2444" s="81" t="s">
        <v>40</v>
      </c>
      <c r="D2444" s="1" t="s">
        <v>923</v>
      </c>
      <c r="E2444" s="81" t="s">
        <v>113</v>
      </c>
      <c r="F2444" s="99" t="s">
        <v>114</v>
      </c>
      <c r="G2444" s="99" t="s">
        <v>119</v>
      </c>
      <c r="H2444" s="6">
        <f t="shared" si="197"/>
        <v>-37100</v>
      </c>
      <c r="I2444" s="112">
        <f t="shared" si="196"/>
        <v>10.16260162601626</v>
      </c>
      <c r="K2444" s="85" t="s">
        <v>29</v>
      </c>
      <c r="L2444">
        <v>7</v>
      </c>
      <c r="M2444" s="2">
        <v>492</v>
      </c>
    </row>
    <row r="2445" spans="2:13" ht="12.75">
      <c r="B2445" s="489">
        <v>1600</v>
      </c>
      <c r="C2445" s="81" t="s">
        <v>40</v>
      </c>
      <c r="D2445" s="1" t="s">
        <v>923</v>
      </c>
      <c r="E2445" s="81" t="s">
        <v>113</v>
      </c>
      <c r="F2445" s="99" t="s">
        <v>114</v>
      </c>
      <c r="G2445" s="99" t="s">
        <v>124</v>
      </c>
      <c r="H2445" s="6">
        <f t="shared" si="197"/>
        <v>-38700</v>
      </c>
      <c r="I2445" s="112">
        <f t="shared" si="196"/>
        <v>3.252032520325203</v>
      </c>
      <c r="K2445" s="85" t="s">
        <v>29</v>
      </c>
      <c r="L2445">
        <v>7</v>
      </c>
      <c r="M2445" s="2">
        <v>492</v>
      </c>
    </row>
    <row r="2446" spans="1:13" s="104" customFormat="1" ht="12.75">
      <c r="A2446" s="100"/>
      <c r="B2446" s="519">
        <f>SUM(B2436:B2445)</f>
        <v>38700</v>
      </c>
      <c r="C2446" s="100" t="s">
        <v>1108</v>
      </c>
      <c r="D2446" s="100"/>
      <c r="E2446" s="105" t="s">
        <v>1058</v>
      </c>
      <c r="F2446" s="102"/>
      <c r="G2446" s="102"/>
      <c r="H2446" s="103">
        <v>0</v>
      </c>
      <c r="I2446" s="143">
        <f t="shared" si="196"/>
        <v>78.65853658536585</v>
      </c>
      <c r="M2446" s="2">
        <v>492</v>
      </c>
    </row>
    <row r="2447" spans="2:13" ht="12.75">
      <c r="B2447" s="489"/>
      <c r="D2447" s="19"/>
      <c r="H2447" s="6">
        <f aca="true" t="shared" si="198" ref="H2447:H2452">H2446-B2447</f>
        <v>0</v>
      </c>
      <c r="I2447" s="112">
        <f t="shared" si="196"/>
        <v>0</v>
      </c>
      <c r="M2447" s="2">
        <v>492</v>
      </c>
    </row>
    <row r="2448" spans="2:13" ht="12.75">
      <c r="B2448" s="489"/>
      <c r="D2448" s="19"/>
      <c r="H2448" s="6">
        <f t="shared" si="198"/>
        <v>0</v>
      </c>
      <c r="I2448" s="112">
        <f t="shared" si="196"/>
        <v>0</v>
      </c>
      <c r="M2448" s="2">
        <v>492</v>
      </c>
    </row>
    <row r="2449" spans="2:13" ht="12.75">
      <c r="B2449" s="489">
        <v>25000</v>
      </c>
      <c r="C2449" s="81" t="s">
        <v>44</v>
      </c>
      <c r="D2449" s="1" t="s">
        <v>923</v>
      </c>
      <c r="E2449" s="81" t="s">
        <v>113</v>
      </c>
      <c r="F2449" s="99" t="s">
        <v>125</v>
      </c>
      <c r="G2449" s="99" t="s">
        <v>116</v>
      </c>
      <c r="H2449" s="6">
        <f t="shared" si="198"/>
        <v>-25000</v>
      </c>
      <c r="I2449" s="112">
        <f t="shared" si="196"/>
        <v>50.8130081300813</v>
      </c>
      <c r="K2449" s="85" t="s">
        <v>29</v>
      </c>
      <c r="L2449">
        <v>7</v>
      </c>
      <c r="M2449" s="2">
        <v>492</v>
      </c>
    </row>
    <row r="2450" spans="2:13" ht="12.75">
      <c r="B2450" s="489">
        <v>25000</v>
      </c>
      <c r="C2450" s="81" t="s">
        <v>44</v>
      </c>
      <c r="D2450" s="1" t="s">
        <v>923</v>
      </c>
      <c r="E2450" s="81" t="s">
        <v>113</v>
      </c>
      <c r="F2450" s="99" t="s">
        <v>125</v>
      </c>
      <c r="G2450" s="99" t="s">
        <v>117</v>
      </c>
      <c r="H2450" s="6">
        <f t="shared" si="198"/>
        <v>-50000</v>
      </c>
      <c r="I2450" s="112">
        <f t="shared" si="196"/>
        <v>50.8130081300813</v>
      </c>
      <c r="K2450" s="85" t="s">
        <v>29</v>
      </c>
      <c r="L2450">
        <v>7</v>
      </c>
      <c r="M2450" s="2">
        <v>492</v>
      </c>
    </row>
    <row r="2451" spans="2:13" ht="12.75">
      <c r="B2451" s="489">
        <v>25000</v>
      </c>
      <c r="C2451" s="81" t="s">
        <v>44</v>
      </c>
      <c r="D2451" s="1" t="s">
        <v>923</v>
      </c>
      <c r="E2451" s="81" t="s">
        <v>113</v>
      </c>
      <c r="F2451" s="99" t="s">
        <v>125</v>
      </c>
      <c r="G2451" s="99" t="s">
        <v>118</v>
      </c>
      <c r="H2451" s="6">
        <f t="shared" si="198"/>
        <v>-75000</v>
      </c>
      <c r="I2451" s="112">
        <f t="shared" si="196"/>
        <v>50.8130081300813</v>
      </c>
      <c r="K2451" s="85" t="s">
        <v>29</v>
      </c>
      <c r="L2451">
        <v>7</v>
      </c>
      <c r="M2451" s="2">
        <v>492</v>
      </c>
    </row>
    <row r="2452" spans="2:13" ht="12.75">
      <c r="B2452" s="489">
        <v>10000</v>
      </c>
      <c r="C2452" s="81" t="s">
        <v>44</v>
      </c>
      <c r="D2452" s="1" t="s">
        <v>923</v>
      </c>
      <c r="E2452" s="81" t="s">
        <v>113</v>
      </c>
      <c r="F2452" s="99" t="s">
        <v>126</v>
      </c>
      <c r="G2452" s="99" t="s">
        <v>119</v>
      </c>
      <c r="H2452" s="6">
        <f t="shared" si="198"/>
        <v>-85000</v>
      </c>
      <c r="I2452" s="112">
        <f t="shared" si="196"/>
        <v>20.32520325203252</v>
      </c>
      <c r="K2452" s="85" t="s">
        <v>29</v>
      </c>
      <c r="L2452">
        <v>7</v>
      </c>
      <c r="M2452" s="2">
        <v>492</v>
      </c>
    </row>
    <row r="2453" spans="1:13" s="104" customFormat="1" ht="12.75">
      <c r="A2453" s="100"/>
      <c r="B2453" s="519">
        <f>SUM(B2449:B2452)</f>
        <v>85000</v>
      </c>
      <c r="C2453" s="100" t="s">
        <v>44</v>
      </c>
      <c r="D2453" s="100"/>
      <c r="E2453" s="105" t="s">
        <v>1058</v>
      </c>
      <c r="F2453" s="102"/>
      <c r="G2453" s="102"/>
      <c r="H2453" s="103">
        <v>0</v>
      </c>
      <c r="I2453" s="143">
        <f t="shared" si="196"/>
        <v>172.7642276422764</v>
      </c>
      <c r="M2453" s="2">
        <v>492</v>
      </c>
    </row>
    <row r="2454" spans="2:13" ht="12.75">
      <c r="B2454" s="489"/>
      <c r="H2454" s="6">
        <v>0</v>
      </c>
      <c r="I2454" s="112">
        <f t="shared" si="196"/>
        <v>0</v>
      </c>
      <c r="M2454" s="2">
        <v>492</v>
      </c>
    </row>
    <row r="2455" spans="2:13" ht="12.75">
      <c r="B2455" s="489"/>
      <c r="H2455" s="6">
        <f aca="true" t="shared" si="199" ref="H2455:H2461">H2454-B2455</f>
        <v>0</v>
      </c>
      <c r="I2455" s="112">
        <f t="shared" si="196"/>
        <v>0</v>
      </c>
      <c r="M2455" s="2">
        <v>492</v>
      </c>
    </row>
    <row r="2456" spans="2:13" ht="12.75">
      <c r="B2456" s="489">
        <v>5000</v>
      </c>
      <c r="C2456" s="81" t="s">
        <v>46</v>
      </c>
      <c r="D2456" s="1" t="s">
        <v>923</v>
      </c>
      <c r="E2456" s="81" t="s">
        <v>113</v>
      </c>
      <c r="F2456" s="99" t="s">
        <v>114</v>
      </c>
      <c r="G2456" s="99" t="s">
        <v>115</v>
      </c>
      <c r="H2456" s="6">
        <f t="shared" si="199"/>
        <v>-5000</v>
      </c>
      <c r="I2456" s="112">
        <f t="shared" si="196"/>
        <v>10.16260162601626</v>
      </c>
      <c r="K2456" s="85" t="s">
        <v>29</v>
      </c>
      <c r="L2456">
        <v>7</v>
      </c>
      <c r="M2456" s="2">
        <v>492</v>
      </c>
    </row>
    <row r="2457" spans="2:13" ht="12.75">
      <c r="B2457" s="489">
        <v>5000</v>
      </c>
      <c r="C2457" s="81" t="s">
        <v>46</v>
      </c>
      <c r="D2457" s="1" t="s">
        <v>923</v>
      </c>
      <c r="E2457" s="81" t="s">
        <v>113</v>
      </c>
      <c r="F2457" s="99" t="s">
        <v>114</v>
      </c>
      <c r="G2457" s="99" t="s">
        <v>116</v>
      </c>
      <c r="H2457" s="6">
        <f t="shared" si="199"/>
        <v>-10000</v>
      </c>
      <c r="I2457" s="112">
        <f t="shared" si="196"/>
        <v>10.16260162601626</v>
      </c>
      <c r="K2457" s="85" t="s">
        <v>29</v>
      </c>
      <c r="L2457">
        <v>7</v>
      </c>
      <c r="M2457" s="2">
        <v>492</v>
      </c>
    </row>
    <row r="2458" spans="2:13" ht="12.75">
      <c r="B2458" s="489">
        <v>5000</v>
      </c>
      <c r="C2458" s="81" t="s">
        <v>46</v>
      </c>
      <c r="D2458" s="1" t="s">
        <v>923</v>
      </c>
      <c r="E2458" s="81" t="s">
        <v>113</v>
      </c>
      <c r="F2458" s="99" t="s">
        <v>114</v>
      </c>
      <c r="G2458" s="99" t="s">
        <v>117</v>
      </c>
      <c r="H2458" s="6">
        <f t="shared" si="199"/>
        <v>-15000</v>
      </c>
      <c r="I2458" s="112">
        <f t="shared" si="196"/>
        <v>10.16260162601626</v>
      </c>
      <c r="K2458" s="85" t="s">
        <v>29</v>
      </c>
      <c r="L2458">
        <v>7</v>
      </c>
      <c r="M2458" s="2">
        <v>492</v>
      </c>
    </row>
    <row r="2459" spans="2:13" ht="12.75">
      <c r="B2459" s="489">
        <v>5000</v>
      </c>
      <c r="C2459" s="81" t="s">
        <v>46</v>
      </c>
      <c r="D2459" s="1" t="s">
        <v>923</v>
      </c>
      <c r="E2459" s="81" t="s">
        <v>113</v>
      </c>
      <c r="F2459" s="99" t="s">
        <v>114</v>
      </c>
      <c r="G2459" s="99" t="s">
        <v>118</v>
      </c>
      <c r="H2459" s="6">
        <f t="shared" si="199"/>
        <v>-20000</v>
      </c>
      <c r="I2459" s="112">
        <f t="shared" si="196"/>
        <v>10.16260162601626</v>
      </c>
      <c r="K2459" s="85" t="s">
        <v>29</v>
      </c>
      <c r="L2459">
        <v>7</v>
      </c>
      <c r="M2459" s="2">
        <v>492</v>
      </c>
    </row>
    <row r="2460" spans="2:13" ht="12.75">
      <c r="B2460" s="489">
        <v>5000</v>
      </c>
      <c r="C2460" s="81" t="s">
        <v>46</v>
      </c>
      <c r="D2460" s="1" t="s">
        <v>923</v>
      </c>
      <c r="E2460" s="81" t="s">
        <v>113</v>
      </c>
      <c r="F2460" s="99" t="s">
        <v>114</v>
      </c>
      <c r="G2460" s="99" t="s">
        <v>119</v>
      </c>
      <c r="H2460" s="6">
        <f t="shared" si="199"/>
        <v>-25000</v>
      </c>
      <c r="I2460" s="112">
        <f t="shared" si="196"/>
        <v>10.16260162601626</v>
      </c>
      <c r="K2460" s="85" t="s">
        <v>29</v>
      </c>
      <c r="L2460">
        <v>7</v>
      </c>
      <c r="M2460" s="2">
        <v>492</v>
      </c>
    </row>
    <row r="2461" spans="2:13" ht="12.75">
      <c r="B2461" s="489">
        <v>2000</v>
      </c>
      <c r="C2461" s="81" t="s">
        <v>46</v>
      </c>
      <c r="D2461" s="1" t="s">
        <v>923</v>
      </c>
      <c r="E2461" s="81" t="s">
        <v>113</v>
      </c>
      <c r="F2461" s="99" t="s">
        <v>114</v>
      </c>
      <c r="G2461" s="99" t="s">
        <v>124</v>
      </c>
      <c r="H2461" s="6">
        <f t="shared" si="199"/>
        <v>-27000</v>
      </c>
      <c r="I2461" s="112">
        <f t="shared" si="196"/>
        <v>4.065040650406504</v>
      </c>
      <c r="K2461" s="85" t="s">
        <v>29</v>
      </c>
      <c r="L2461">
        <v>7</v>
      </c>
      <c r="M2461" s="2">
        <v>492</v>
      </c>
    </row>
    <row r="2462" spans="1:13" s="104" customFormat="1" ht="12.75">
      <c r="A2462" s="100"/>
      <c r="B2462" s="519">
        <f>SUM(B2456:B2461)</f>
        <v>27000</v>
      </c>
      <c r="C2462" s="100" t="s">
        <v>46</v>
      </c>
      <c r="D2462" s="100"/>
      <c r="E2462" s="105" t="s">
        <v>1058</v>
      </c>
      <c r="F2462" s="102"/>
      <c r="G2462" s="102"/>
      <c r="H2462" s="90">
        <v>0</v>
      </c>
      <c r="I2462" s="118">
        <f aca="true" t="shared" si="200" ref="I2462:I2468">+B2462/M2462</f>
        <v>54.8780487804878</v>
      </c>
      <c r="M2462" s="2">
        <v>492</v>
      </c>
    </row>
    <row r="2463" spans="1:13" s="126" customFormat="1" ht="12.75">
      <c r="A2463" s="123"/>
      <c r="B2463" s="520"/>
      <c r="C2463" s="123"/>
      <c r="D2463" s="123"/>
      <c r="E2463" s="184"/>
      <c r="F2463" s="125"/>
      <c r="G2463" s="125"/>
      <c r="H2463" s="6">
        <f>H2462-B2463</f>
        <v>0</v>
      </c>
      <c r="I2463" s="112">
        <f t="shared" si="200"/>
        <v>0</v>
      </c>
      <c r="M2463" s="2">
        <v>492</v>
      </c>
    </row>
    <row r="2464" spans="1:13" s="126" customFormat="1" ht="12.75">
      <c r="A2464" s="123"/>
      <c r="B2464" s="520"/>
      <c r="C2464" s="123"/>
      <c r="D2464" s="123"/>
      <c r="E2464" s="184"/>
      <c r="F2464" s="125"/>
      <c r="G2464" s="125"/>
      <c r="H2464" s="6">
        <f>H2463-B2464</f>
        <v>0</v>
      </c>
      <c r="I2464" s="112">
        <f t="shared" si="200"/>
        <v>0</v>
      </c>
      <c r="M2464" s="2">
        <v>492</v>
      </c>
    </row>
    <row r="2465" spans="1:13" s="126" customFormat="1" ht="12.75">
      <c r="A2465" s="123"/>
      <c r="B2465" s="520"/>
      <c r="C2465" s="123"/>
      <c r="D2465" s="123"/>
      <c r="E2465" s="184"/>
      <c r="F2465" s="125"/>
      <c r="G2465" s="125"/>
      <c r="H2465" s="6">
        <f>H2464-B2465</f>
        <v>0</v>
      </c>
      <c r="I2465" s="112">
        <f t="shared" si="200"/>
        <v>0</v>
      </c>
      <c r="M2465" s="2">
        <v>492</v>
      </c>
    </row>
    <row r="2466" spans="2:13" ht="12.75">
      <c r="B2466" s="489">
        <v>50000</v>
      </c>
      <c r="C2466" s="81" t="s">
        <v>1053</v>
      </c>
      <c r="D2466" s="1" t="s">
        <v>923</v>
      </c>
      <c r="E2466" s="81" t="s">
        <v>113</v>
      </c>
      <c r="F2466" s="99" t="s">
        <v>1054</v>
      </c>
      <c r="G2466" s="99" t="s">
        <v>1055</v>
      </c>
      <c r="H2466" s="6">
        <f>H2465-B2466</f>
        <v>-50000</v>
      </c>
      <c r="I2466" s="112">
        <f t="shared" si="200"/>
        <v>101.6260162601626</v>
      </c>
      <c r="K2466" s="85" t="s">
        <v>29</v>
      </c>
      <c r="M2466" s="2">
        <v>492</v>
      </c>
    </row>
    <row r="2467" spans="2:13" ht="12.75">
      <c r="B2467" s="489">
        <v>5000</v>
      </c>
      <c r="C2467" s="81" t="s">
        <v>1056</v>
      </c>
      <c r="D2467" s="1" t="s">
        <v>923</v>
      </c>
      <c r="E2467" s="81" t="s">
        <v>113</v>
      </c>
      <c r="F2467" s="99" t="s">
        <v>1057</v>
      </c>
      <c r="G2467" s="99" t="s">
        <v>1055</v>
      </c>
      <c r="H2467" s="6">
        <f>H2466-B2467</f>
        <v>-55000</v>
      </c>
      <c r="I2467" s="26">
        <f t="shared" si="200"/>
        <v>10.16260162601626</v>
      </c>
      <c r="K2467" s="85" t="s">
        <v>29</v>
      </c>
      <c r="M2467" s="2">
        <v>492</v>
      </c>
    </row>
    <row r="2468" spans="1:13" s="104" customFormat="1" ht="12.75">
      <c r="A2468" s="100"/>
      <c r="B2468" s="519">
        <f>SUM(B2466:B2467)</f>
        <v>55000</v>
      </c>
      <c r="C2468" s="100" t="s">
        <v>1105</v>
      </c>
      <c r="D2468" s="100"/>
      <c r="E2468" s="105" t="s">
        <v>1058</v>
      </c>
      <c r="F2468" s="102"/>
      <c r="G2468" s="102"/>
      <c r="H2468" s="103">
        <v>0</v>
      </c>
      <c r="I2468" s="201">
        <f t="shared" si="200"/>
        <v>111.78861788617886</v>
      </c>
      <c r="M2468" s="2">
        <v>492</v>
      </c>
    </row>
    <row r="2469" spans="1:13" s="126" customFormat="1" ht="12.75">
      <c r="A2469" s="123"/>
      <c r="B2469" s="200"/>
      <c r="C2469" s="123"/>
      <c r="D2469" s="123"/>
      <c r="E2469" s="184"/>
      <c r="F2469" s="125"/>
      <c r="G2469" s="125"/>
      <c r="H2469" s="6">
        <v>0</v>
      </c>
      <c r="I2469" s="26">
        <f>+B2469/M2469</f>
        <v>0</v>
      </c>
      <c r="M2469" s="2">
        <v>492</v>
      </c>
    </row>
    <row r="2470" spans="1:13" s="126" customFormat="1" ht="12.75">
      <c r="A2470" s="123"/>
      <c r="B2470" s="200"/>
      <c r="C2470" s="123"/>
      <c r="D2470" s="123"/>
      <c r="E2470" s="184"/>
      <c r="F2470" s="125"/>
      <c r="G2470" s="125"/>
      <c r="H2470" s="6">
        <f>H2469-B2470</f>
        <v>0</v>
      </c>
      <c r="I2470" s="26">
        <f>+B2470/M2470</f>
        <v>0</v>
      </c>
      <c r="M2470" s="2">
        <v>492</v>
      </c>
    </row>
    <row r="2471" spans="1:13" s="126" customFormat="1" ht="12.75">
      <c r="A2471" s="123"/>
      <c r="B2471" s="200"/>
      <c r="C2471" s="123"/>
      <c r="D2471" s="123"/>
      <c r="E2471" s="184"/>
      <c r="F2471" s="125"/>
      <c r="G2471" s="125"/>
      <c r="H2471" s="6">
        <f>H2470-B2471</f>
        <v>0</v>
      </c>
      <c r="I2471" s="26">
        <f>+B2471/M2471</f>
        <v>0</v>
      </c>
      <c r="M2471" s="2">
        <v>492</v>
      </c>
    </row>
    <row r="2472" spans="1:13" s="126" customFormat="1" ht="12.75">
      <c r="A2472" s="123"/>
      <c r="B2472" s="200"/>
      <c r="C2472" s="123"/>
      <c r="D2472" s="123"/>
      <c r="E2472" s="184"/>
      <c r="F2472" s="125"/>
      <c r="G2472" s="125"/>
      <c r="H2472" s="6">
        <f>H2471-B2472</f>
        <v>0</v>
      </c>
      <c r="I2472" s="26">
        <f>+B2472/M2472</f>
        <v>0</v>
      </c>
      <c r="M2472" s="2">
        <v>492</v>
      </c>
    </row>
    <row r="2473" spans="1:13" ht="12.75">
      <c r="A2473" s="87"/>
      <c r="B2473" s="493">
        <f>+B2478+B2483+B2491+B2495</f>
        <v>87196</v>
      </c>
      <c r="C2473" s="87"/>
      <c r="D2473" s="87"/>
      <c r="E2473" s="87" t="s">
        <v>944</v>
      </c>
      <c r="F2473" s="114" t="s">
        <v>1104</v>
      </c>
      <c r="G2473" s="108"/>
      <c r="H2473" s="88"/>
      <c r="I2473" s="109"/>
      <c r="J2473" s="92"/>
      <c r="K2473" s="92"/>
      <c r="L2473" s="92"/>
      <c r="M2473" s="2">
        <v>492</v>
      </c>
    </row>
    <row r="2474" spans="2:13" ht="12.75">
      <c r="B2474" s="489"/>
      <c r="D2474" s="19"/>
      <c r="H2474" s="6">
        <f>H2473-B2474</f>
        <v>0</v>
      </c>
      <c r="I2474" s="26">
        <f aca="true" t="shared" si="201" ref="I2474:I2494">+B2474/M2474</f>
        <v>0</v>
      </c>
      <c r="M2474" s="2">
        <v>492</v>
      </c>
    </row>
    <row r="2475" spans="2:13" ht="12.75">
      <c r="B2475" s="489">
        <v>835</v>
      </c>
      <c r="C2475" s="37" t="s">
        <v>945</v>
      </c>
      <c r="D2475" s="19" t="s">
        <v>946</v>
      </c>
      <c r="E2475" s="1" t="s">
        <v>947</v>
      </c>
      <c r="F2475" s="30" t="s">
        <v>948</v>
      </c>
      <c r="G2475" s="30" t="s">
        <v>124</v>
      </c>
      <c r="H2475" s="6">
        <f>H2474-B2475</f>
        <v>-835</v>
      </c>
      <c r="I2475" s="26">
        <f t="shared" si="201"/>
        <v>1.6971544715447155</v>
      </c>
      <c r="K2475" t="s">
        <v>720</v>
      </c>
      <c r="M2475" s="2">
        <v>492</v>
      </c>
    </row>
    <row r="2476" spans="2:13" ht="12.75">
      <c r="B2476" s="489">
        <v>3042</v>
      </c>
      <c r="C2476" s="37" t="s">
        <v>0</v>
      </c>
      <c r="D2476" s="19" t="s">
        <v>946</v>
      </c>
      <c r="E2476" s="1" t="s">
        <v>947</v>
      </c>
      <c r="F2476" s="30" t="s">
        <v>948</v>
      </c>
      <c r="G2476" s="30" t="s">
        <v>124</v>
      </c>
      <c r="H2476" s="6">
        <f>H2475-B2476</f>
        <v>-3877</v>
      </c>
      <c r="I2476" s="26">
        <f t="shared" si="201"/>
        <v>6.182926829268292</v>
      </c>
      <c r="K2476" t="s">
        <v>720</v>
      </c>
      <c r="M2476" s="2">
        <v>492</v>
      </c>
    </row>
    <row r="2477" spans="2:13" ht="12.75">
      <c r="B2477" s="489">
        <v>2982</v>
      </c>
      <c r="C2477" s="1" t="s">
        <v>0</v>
      </c>
      <c r="D2477" s="19" t="s">
        <v>946</v>
      </c>
      <c r="E2477" s="1" t="s">
        <v>947</v>
      </c>
      <c r="F2477" s="30" t="s">
        <v>949</v>
      </c>
      <c r="G2477" s="30" t="s">
        <v>156</v>
      </c>
      <c r="H2477" s="6">
        <f>H2476-B2477</f>
        <v>-6859</v>
      </c>
      <c r="I2477" s="26">
        <f t="shared" si="201"/>
        <v>6.060975609756097</v>
      </c>
      <c r="K2477" t="s">
        <v>720</v>
      </c>
      <c r="M2477" s="2">
        <v>492</v>
      </c>
    </row>
    <row r="2478" spans="1:13" s="98" customFormat="1" ht="12.75">
      <c r="A2478" s="188"/>
      <c r="B2478" s="518">
        <f>SUM(B2475:B2477)</f>
        <v>6859</v>
      </c>
      <c r="C2478" s="188" t="s">
        <v>28</v>
      </c>
      <c r="D2478" s="188"/>
      <c r="E2478" s="188" t="s">
        <v>944</v>
      </c>
      <c r="F2478" s="190"/>
      <c r="G2478" s="190"/>
      <c r="H2478" s="189">
        <v>0</v>
      </c>
      <c r="I2478" s="191">
        <f t="shared" si="201"/>
        <v>13.941056910569106</v>
      </c>
      <c r="M2478" s="2">
        <v>492</v>
      </c>
    </row>
    <row r="2479" spans="2:13" ht="12.75">
      <c r="B2479" s="489"/>
      <c r="D2479" s="19"/>
      <c r="H2479" s="6">
        <f>H2478-B2479</f>
        <v>0</v>
      </c>
      <c r="I2479" s="26">
        <f t="shared" si="201"/>
        <v>0</v>
      </c>
      <c r="M2479" s="2">
        <v>492</v>
      </c>
    </row>
    <row r="2480" spans="1:13" s="46" customFormat="1" ht="12.75">
      <c r="A2480" s="1"/>
      <c r="B2480" s="489"/>
      <c r="C2480" s="1"/>
      <c r="D2480" s="19"/>
      <c r="E2480" s="1"/>
      <c r="F2480" s="30"/>
      <c r="G2480" s="30"/>
      <c r="H2480" s="6">
        <f>H2479-B2480</f>
        <v>0</v>
      </c>
      <c r="I2480" s="26">
        <f t="shared" si="201"/>
        <v>0</v>
      </c>
      <c r="J2480"/>
      <c r="K2480"/>
      <c r="L2480"/>
      <c r="M2480" s="2">
        <v>492</v>
      </c>
    </row>
    <row r="2481" spans="2:13" ht="12.75">
      <c r="B2481" s="489">
        <v>10000</v>
      </c>
      <c r="C2481" s="37" t="s">
        <v>950</v>
      </c>
      <c r="D2481" s="19" t="s">
        <v>946</v>
      </c>
      <c r="E2481" s="1" t="s">
        <v>947</v>
      </c>
      <c r="F2481" s="30" t="s">
        <v>951</v>
      </c>
      <c r="G2481" s="30" t="s">
        <v>124</v>
      </c>
      <c r="H2481" s="6">
        <f>H2480-B2481</f>
        <v>-10000</v>
      </c>
      <c r="I2481" s="26">
        <f t="shared" si="201"/>
        <v>20.32520325203252</v>
      </c>
      <c r="K2481" t="s">
        <v>720</v>
      </c>
      <c r="M2481" s="2">
        <v>492</v>
      </c>
    </row>
    <row r="2482" spans="2:13" ht="12.75">
      <c r="B2482" s="489">
        <v>9900</v>
      </c>
      <c r="C2482" s="37" t="s">
        <v>952</v>
      </c>
      <c r="D2482" s="19" t="s">
        <v>946</v>
      </c>
      <c r="E2482" s="1" t="s">
        <v>947</v>
      </c>
      <c r="F2482" s="30" t="s">
        <v>953</v>
      </c>
      <c r="G2482" s="30" t="s">
        <v>124</v>
      </c>
      <c r="H2482" s="6">
        <f>H2481-B2482</f>
        <v>-19900</v>
      </c>
      <c r="I2482" s="26">
        <f t="shared" si="201"/>
        <v>20.121951219512194</v>
      </c>
      <c r="K2482" t="s">
        <v>720</v>
      </c>
      <c r="M2482" s="2">
        <v>492</v>
      </c>
    </row>
    <row r="2483" spans="1:13" s="97" customFormat="1" ht="12.75">
      <c r="A2483" s="18"/>
      <c r="B2483" s="490">
        <f>SUM(B2481:B2482)</f>
        <v>19900</v>
      </c>
      <c r="C2483" s="18" t="s">
        <v>954</v>
      </c>
      <c r="D2483" s="18"/>
      <c r="E2483" s="18"/>
      <c r="F2483" s="24"/>
      <c r="G2483" s="24"/>
      <c r="H2483" s="90">
        <v>0</v>
      </c>
      <c r="I2483" s="91">
        <f t="shared" si="201"/>
        <v>40.447154471544714</v>
      </c>
      <c r="M2483" s="2">
        <v>492</v>
      </c>
    </row>
    <row r="2484" spans="2:13" ht="12.75">
      <c r="B2484" s="489"/>
      <c r="D2484" s="19"/>
      <c r="H2484" s="6">
        <f>H2483-B2484</f>
        <v>0</v>
      </c>
      <c r="I2484" s="26">
        <f t="shared" si="201"/>
        <v>0</v>
      </c>
      <c r="M2484" s="2">
        <v>492</v>
      </c>
    </row>
    <row r="2485" spans="2:13" ht="12.75">
      <c r="B2485" s="489"/>
      <c r="D2485" s="19"/>
      <c r="H2485" s="6">
        <f>H2484-B2485</f>
        <v>0</v>
      </c>
      <c r="I2485" s="26">
        <f t="shared" si="201"/>
        <v>0</v>
      </c>
      <c r="M2485" s="2">
        <v>492</v>
      </c>
    </row>
    <row r="2486" spans="2:13" ht="12.75">
      <c r="B2486" s="489">
        <v>7000</v>
      </c>
      <c r="C2486" s="37" t="s">
        <v>40</v>
      </c>
      <c r="D2486" s="19" t="s">
        <v>946</v>
      </c>
      <c r="E2486" s="1" t="s">
        <v>947</v>
      </c>
      <c r="F2486" s="30" t="s">
        <v>955</v>
      </c>
      <c r="G2486" s="30" t="s">
        <v>124</v>
      </c>
      <c r="H2486" s="6">
        <f aca="true" t="shared" si="202" ref="H2486:H2494">H2485-B2486</f>
        <v>-7000</v>
      </c>
      <c r="I2486" s="26">
        <f t="shared" si="201"/>
        <v>14.227642276422765</v>
      </c>
      <c r="K2486" t="s">
        <v>720</v>
      </c>
      <c r="M2486" s="2">
        <v>492</v>
      </c>
    </row>
    <row r="2487" spans="2:13" ht="12.75">
      <c r="B2487" s="489">
        <v>8946</v>
      </c>
      <c r="C2487" s="37" t="s">
        <v>40</v>
      </c>
      <c r="D2487" s="19" t="s">
        <v>946</v>
      </c>
      <c r="E2487" s="1" t="s">
        <v>947</v>
      </c>
      <c r="F2487" s="30" t="s">
        <v>955</v>
      </c>
      <c r="G2487" s="30" t="s">
        <v>124</v>
      </c>
      <c r="H2487" s="6">
        <f t="shared" si="202"/>
        <v>-15946</v>
      </c>
      <c r="I2487" s="26">
        <f t="shared" si="201"/>
        <v>18.182926829268293</v>
      </c>
      <c r="K2487" t="s">
        <v>720</v>
      </c>
      <c r="M2487" s="2">
        <v>492</v>
      </c>
    </row>
    <row r="2488" spans="2:13" ht="12.75">
      <c r="B2488" s="489">
        <v>5964</v>
      </c>
      <c r="C2488" s="37" t="s">
        <v>40</v>
      </c>
      <c r="D2488" s="19" t="s">
        <v>946</v>
      </c>
      <c r="E2488" s="1" t="s">
        <v>947</v>
      </c>
      <c r="F2488" s="30" t="s">
        <v>955</v>
      </c>
      <c r="G2488" s="30" t="s">
        <v>124</v>
      </c>
      <c r="H2488" s="6">
        <f t="shared" si="202"/>
        <v>-21910</v>
      </c>
      <c r="I2488" s="26">
        <f t="shared" si="201"/>
        <v>12.121951219512194</v>
      </c>
      <c r="K2488" t="s">
        <v>720</v>
      </c>
      <c r="M2488" s="2">
        <v>492</v>
      </c>
    </row>
    <row r="2489" spans="2:13" ht="12.75">
      <c r="B2489" s="489">
        <v>5964</v>
      </c>
      <c r="C2489" s="37" t="s">
        <v>40</v>
      </c>
      <c r="D2489" s="19" t="s">
        <v>946</v>
      </c>
      <c r="E2489" s="1" t="s">
        <v>947</v>
      </c>
      <c r="F2489" s="30" t="s">
        <v>955</v>
      </c>
      <c r="G2489" s="30" t="s">
        <v>156</v>
      </c>
      <c r="H2489" s="6">
        <f t="shared" si="202"/>
        <v>-27874</v>
      </c>
      <c r="I2489" s="26">
        <f t="shared" si="201"/>
        <v>12.121951219512194</v>
      </c>
      <c r="K2489" t="s">
        <v>720</v>
      </c>
      <c r="M2489" s="2">
        <v>492</v>
      </c>
    </row>
    <row r="2490" spans="2:13" ht="12.75">
      <c r="B2490" s="489">
        <v>8946</v>
      </c>
      <c r="C2490" s="37" t="s">
        <v>40</v>
      </c>
      <c r="D2490" s="19" t="s">
        <v>946</v>
      </c>
      <c r="E2490" s="1" t="s">
        <v>947</v>
      </c>
      <c r="F2490" s="30" t="s">
        <v>955</v>
      </c>
      <c r="G2490" s="30" t="s">
        <v>158</v>
      </c>
      <c r="H2490" s="6">
        <f t="shared" si="202"/>
        <v>-36820</v>
      </c>
      <c r="I2490" s="26">
        <f t="shared" si="201"/>
        <v>18.182926829268293</v>
      </c>
      <c r="K2490" t="s">
        <v>720</v>
      </c>
      <c r="M2490" s="2">
        <v>492</v>
      </c>
    </row>
    <row r="2491" spans="1:13" s="97" customFormat="1" ht="12.75">
      <c r="A2491" s="18"/>
      <c r="B2491" s="490">
        <f>SUM(B2486:B2490)</f>
        <v>36820</v>
      </c>
      <c r="C2491" s="18" t="s">
        <v>40</v>
      </c>
      <c r="D2491" s="18"/>
      <c r="E2491" s="18"/>
      <c r="F2491" s="24"/>
      <c r="G2491" s="24"/>
      <c r="H2491" s="90">
        <v>0</v>
      </c>
      <c r="I2491" s="91">
        <f t="shared" si="201"/>
        <v>74.83739837398375</v>
      </c>
      <c r="M2491" s="2">
        <v>492</v>
      </c>
    </row>
    <row r="2492" spans="2:13" ht="12.75">
      <c r="B2492" s="489"/>
      <c r="D2492" s="19"/>
      <c r="H2492" s="6">
        <f t="shared" si="202"/>
        <v>0</v>
      </c>
      <c r="I2492" s="26">
        <f t="shared" si="201"/>
        <v>0</v>
      </c>
      <c r="M2492" s="2">
        <v>492</v>
      </c>
    </row>
    <row r="2493" spans="2:13" ht="12.75">
      <c r="B2493" s="489"/>
      <c r="H2493" s="6">
        <f t="shared" si="202"/>
        <v>0</v>
      </c>
      <c r="I2493" s="26">
        <f t="shared" si="201"/>
        <v>0</v>
      </c>
      <c r="M2493" s="2">
        <v>492</v>
      </c>
    </row>
    <row r="2494" spans="2:13" ht="12.75">
      <c r="B2494" s="489">
        <v>23617</v>
      </c>
      <c r="C2494" s="1" t="s">
        <v>44</v>
      </c>
      <c r="D2494" s="19" t="s">
        <v>946</v>
      </c>
      <c r="E2494" s="1" t="s">
        <v>947</v>
      </c>
      <c r="F2494" s="30" t="s">
        <v>956</v>
      </c>
      <c r="G2494" s="30" t="s">
        <v>156</v>
      </c>
      <c r="H2494" s="6">
        <f t="shared" si="202"/>
        <v>-23617</v>
      </c>
      <c r="I2494" s="26">
        <f t="shared" si="201"/>
        <v>48.0020325203252</v>
      </c>
      <c r="K2494" t="s">
        <v>720</v>
      </c>
      <c r="M2494" s="2">
        <v>492</v>
      </c>
    </row>
    <row r="2495" spans="1:13" s="97" customFormat="1" ht="12.75">
      <c r="A2495" s="18"/>
      <c r="B2495" s="490">
        <f>SUM(B2494)</f>
        <v>23617</v>
      </c>
      <c r="C2495" s="18" t="s">
        <v>44</v>
      </c>
      <c r="D2495" s="18"/>
      <c r="E2495" s="18"/>
      <c r="F2495" s="24"/>
      <c r="G2495" s="24"/>
      <c r="H2495" s="90">
        <v>0</v>
      </c>
      <c r="I2495" s="91">
        <f>+B2495/M2495</f>
        <v>48.0020325203252</v>
      </c>
      <c r="M2495" s="2">
        <v>492</v>
      </c>
    </row>
    <row r="2496" spans="8:13" ht="12.75">
      <c r="H2496" s="6">
        <f>H2495-B2496</f>
        <v>0</v>
      </c>
      <c r="I2496" s="26">
        <f>+B2496/M2496</f>
        <v>0</v>
      </c>
      <c r="M2496" s="2">
        <v>492</v>
      </c>
    </row>
    <row r="2497" spans="8:13" ht="12.75">
      <c r="H2497" s="6">
        <f>H2496-B2497</f>
        <v>0</v>
      </c>
      <c r="I2497" s="26">
        <f>+B2497/M2497</f>
        <v>0</v>
      </c>
      <c r="M2497" s="2">
        <v>492</v>
      </c>
    </row>
    <row r="2498" spans="8:13" ht="12.75">
      <c r="H2498" s="6">
        <f>H2497-B2498</f>
        <v>0</v>
      </c>
      <c r="I2498" s="26">
        <f>+B2498/M2498</f>
        <v>0</v>
      </c>
      <c r="M2498" s="2">
        <v>492</v>
      </c>
    </row>
    <row r="2499" spans="8:13" ht="12.75">
      <c r="H2499" s="6">
        <f>H2498-B2499</f>
        <v>0</v>
      </c>
      <c r="I2499" s="26">
        <f>+B2499/M2499</f>
        <v>0</v>
      </c>
      <c r="M2499" s="2">
        <v>492</v>
      </c>
    </row>
    <row r="2500" spans="1:13" ht="12.75">
      <c r="A2500" s="87"/>
      <c r="B2500" s="493">
        <f>+B2507+B2511+B2517+B2522</f>
        <v>58396</v>
      </c>
      <c r="C2500" s="87"/>
      <c r="D2500" s="87"/>
      <c r="E2500" s="87" t="s">
        <v>957</v>
      </c>
      <c r="F2500" s="114"/>
      <c r="G2500" s="89" t="s">
        <v>1109</v>
      </c>
      <c r="H2500" s="88"/>
      <c r="I2500" s="109"/>
      <c r="J2500" s="92"/>
      <c r="K2500" s="92"/>
      <c r="L2500" s="92"/>
      <c r="M2500" s="2">
        <v>492</v>
      </c>
    </row>
    <row r="2501" spans="2:13" ht="12.75">
      <c r="B2501" s="489"/>
      <c r="H2501" s="6">
        <f>H2500-B2501</f>
        <v>0</v>
      </c>
      <c r="I2501" s="26">
        <f>+B2501/M2501</f>
        <v>0</v>
      </c>
      <c r="M2501" s="2">
        <v>492</v>
      </c>
    </row>
    <row r="2502" spans="2:13" ht="12.75">
      <c r="B2502" s="489">
        <v>2500</v>
      </c>
      <c r="C2502" s="1" t="s">
        <v>922</v>
      </c>
      <c r="D2502" s="1" t="s">
        <v>923</v>
      </c>
      <c r="E2502" s="1" t="s">
        <v>958</v>
      </c>
      <c r="F2502" s="30" t="s">
        <v>959</v>
      </c>
      <c r="G2502" s="30" t="s">
        <v>158</v>
      </c>
      <c r="H2502" s="6">
        <f aca="true" t="shared" si="203" ref="H2502:H2508">H2501-B2502</f>
        <v>-2500</v>
      </c>
      <c r="I2502" s="26">
        <f aca="true" t="shared" si="204" ref="I2502:I2508">+B2502/M2502</f>
        <v>5.08130081300813</v>
      </c>
      <c r="K2502" t="s">
        <v>28</v>
      </c>
      <c r="M2502" s="2">
        <v>492</v>
      </c>
    </row>
    <row r="2503" spans="2:13" ht="12.75">
      <c r="B2503" s="489">
        <v>2500</v>
      </c>
      <c r="C2503" s="1" t="s">
        <v>922</v>
      </c>
      <c r="D2503" s="1" t="s">
        <v>923</v>
      </c>
      <c r="E2503" s="1" t="s">
        <v>958</v>
      </c>
      <c r="F2503" s="30" t="s">
        <v>960</v>
      </c>
      <c r="G2503" s="30" t="s">
        <v>205</v>
      </c>
      <c r="H2503" s="6">
        <f t="shared" si="203"/>
        <v>-5000</v>
      </c>
      <c r="I2503" s="26">
        <f t="shared" si="204"/>
        <v>5.08130081300813</v>
      </c>
      <c r="K2503" t="s">
        <v>28</v>
      </c>
      <c r="M2503" s="2">
        <v>492</v>
      </c>
    </row>
    <row r="2504" spans="2:13" ht="12.75">
      <c r="B2504" s="489">
        <v>2500</v>
      </c>
      <c r="C2504" s="1" t="s">
        <v>922</v>
      </c>
      <c r="D2504" s="1" t="s">
        <v>923</v>
      </c>
      <c r="E2504" s="1" t="s">
        <v>958</v>
      </c>
      <c r="F2504" s="30" t="s">
        <v>961</v>
      </c>
      <c r="G2504" s="30" t="s">
        <v>207</v>
      </c>
      <c r="H2504" s="6">
        <f t="shared" si="203"/>
        <v>-7500</v>
      </c>
      <c r="I2504" s="26">
        <f t="shared" si="204"/>
        <v>5.08130081300813</v>
      </c>
      <c r="K2504" t="s">
        <v>28</v>
      </c>
      <c r="M2504" s="2">
        <v>492</v>
      </c>
    </row>
    <row r="2505" spans="2:13" ht="12.75">
      <c r="B2505" s="489">
        <v>2500</v>
      </c>
      <c r="C2505" s="1" t="s">
        <v>922</v>
      </c>
      <c r="D2505" s="1" t="s">
        <v>923</v>
      </c>
      <c r="E2505" s="1" t="s">
        <v>958</v>
      </c>
      <c r="F2505" s="30" t="s">
        <v>962</v>
      </c>
      <c r="G2505" s="30" t="s">
        <v>207</v>
      </c>
      <c r="H2505" s="6">
        <f t="shared" si="203"/>
        <v>-10000</v>
      </c>
      <c r="I2505" s="26">
        <f t="shared" si="204"/>
        <v>5.08130081300813</v>
      </c>
      <c r="K2505" t="s">
        <v>28</v>
      </c>
      <c r="M2505" s="2">
        <v>492</v>
      </c>
    </row>
    <row r="2506" spans="2:13" ht="12.75">
      <c r="B2506" s="489">
        <v>3808</v>
      </c>
      <c r="C2506" s="1" t="s">
        <v>0</v>
      </c>
      <c r="D2506" s="19" t="s">
        <v>946</v>
      </c>
      <c r="E2506" s="19" t="s">
        <v>958</v>
      </c>
      <c r="F2506" s="30" t="s">
        <v>963</v>
      </c>
      <c r="G2506" s="30" t="s">
        <v>158</v>
      </c>
      <c r="H2506" s="6">
        <f t="shared" si="203"/>
        <v>-13808</v>
      </c>
      <c r="I2506" s="26">
        <f t="shared" si="204"/>
        <v>7.739837398373984</v>
      </c>
      <c r="K2506" t="s">
        <v>720</v>
      </c>
      <c r="M2506" s="2">
        <v>492</v>
      </c>
    </row>
    <row r="2507" spans="1:13" s="97" customFormat="1" ht="12.75">
      <c r="A2507" s="18"/>
      <c r="B2507" s="490">
        <f>SUM(B2502:B2506)</f>
        <v>13808</v>
      </c>
      <c r="C2507" s="18" t="s">
        <v>28</v>
      </c>
      <c r="D2507" s="18"/>
      <c r="E2507" s="18" t="s">
        <v>957</v>
      </c>
      <c r="F2507" s="24"/>
      <c r="G2507" s="24"/>
      <c r="H2507" s="90">
        <v>0</v>
      </c>
      <c r="I2507" s="91">
        <f t="shared" si="204"/>
        <v>28.065040650406505</v>
      </c>
      <c r="M2507" s="2">
        <v>492</v>
      </c>
    </row>
    <row r="2508" spans="2:13" ht="12.75">
      <c r="B2508" s="489"/>
      <c r="H2508" s="6">
        <f t="shared" si="203"/>
        <v>0</v>
      </c>
      <c r="I2508" s="26">
        <f t="shared" si="204"/>
        <v>0</v>
      </c>
      <c r="M2508" s="2">
        <v>492</v>
      </c>
    </row>
    <row r="2509" spans="2:13" ht="12.75">
      <c r="B2509" s="489"/>
      <c r="H2509" s="6">
        <f>H2508-B2509</f>
        <v>0</v>
      </c>
      <c r="I2509" s="26">
        <f>+B2509/M2509</f>
        <v>0</v>
      </c>
      <c r="M2509" s="2">
        <v>492</v>
      </c>
    </row>
    <row r="2510" spans="2:13" ht="12.75">
      <c r="B2510" s="489">
        <v>14850</v>
      </c>
      <c r="C2510" s="1" t="s">
        <v>964</v>
      </c>
      <c r="D2510" s="19" t="s">
        <v>946</v>
      </c>
      <c r="E2510" s="19" t="s">
        <v>958</v>
      </c>
      <c r="F2510" s="30" t="s">
        <v>965</v>
      </c>
      <c r="G2510" s="30" t="s">
        <v>158</v>
      </c>
      <c r="H2510" s="6">
        <f>H2509-B2510</f>
        <v>-14850</v>
      </c>
      <c r="I2510" s="26">
        <f>+B2510/M2510</f>
        <v>30.182926829268293</v>
      </c>
      <c r="K2510" t="s">
        <v>720</v>
      </c>
      <c r="M2510" s="2">
        <v>492</v>
      </c>
    </row>
    <row r="2511" spans="1:13" s="97" customFormat="1" ht="12.75">
      <c r="A2511" s="18"/>
      <c r="B2511" s="490">
        <f>SUM(B2510)</f>
        <v>14850</v>
      </c>
      <c r="C2511" s="18" t="s">
        <v>964</v>
      </c>
      <c r="D2511" s="18"/>
      <c r="E2511" s="18"/>
      <c r="F2511" s="24"/>
      <c r="G2511" s="24"/>
      <c r="H2511" s="90">
        <v>0</v>
      </c>
      <c r="I2511" s="91">
        <f>+B2511/M2511</f>
        <v>30.182926829268293</v>
      </c>
      <c r="M2511" s="2">
        <v>492</v>
      </c>
    </row>
    <row r="2512" spans="2:13" ht="12.75">
      <c r="B2512" s="489"/>
      <c r="H2512" s="6">
        <f>H2511-B2512</f>
        <v>0</v>
      </c>
      <c r="I2512" s="26">
        <f>+B2512/M2512</f>
        <v>0</v>
      </c>
      <c r="M2512" s="2">
        <v>492</v>
      </c>
    </row>
    <row r="2513" spans="2:13" ht="12.75">
      <c r="B2513" s="489"/>
      <c r="H2513" s="6">
        <f>H2512-B2513</f>
        <v>0</v>
      </c>
      <c r="I2513" s="26">
        <f>+B2513/M2513</f>
        <v>0</v>
      </c>
      <c r="M2513" s="2">
        <v>492</v>
      </c>
    </row>
    <row r="2514" spans="2:13" ht="12.75">
      <c r="B2514" s="489">
        <v>6092</v>
      </c>
      <c r="C2514" s="1" t="s">
        <v>40</v>
      </c>
      <c r="D2514" s="19" t="s">
        <v>946</v>
      </c>
      <c r="E2514" s="19" t="s">
        <v>958</v>
      </c>
      <c r="F2514" s="30" t="s">
        <v>955</v>
      </c>
      <c r="G2514" s="30" t="s">
        <v>188</v>
      </c>
      <c r="H2514" s="6">
        <f aca="true" t="shared" si="205" ref="H2514:H2521">H2513-B2514</f>
        <v>-6092</v>
      </c>
      <c r="I2514" s="26">
        <f aca="true" t="shared" si="206" ref="I2514:I2523">+B2514/M2514</f>
        <v>12.382113821138212</v>
      </c>
      <c r="K2514" t="s">
        <v>720</v>
      </c>
      <c r="M2514" s="2">
        <v>492</v>
      </c>
    </row>
    <row r="2515" spans="2:13" ht="12.75">
      <c r="B2515" s="489">
        <v>6092</v>
      </c>
      <c r="C2515" s="1" t="s">
        <v>40</v>
      </c>
      <c r="D2515" s="19" t="s">
        <v>946</v>
      </c>
      <c r="E2515" s="19" t="s">
        <v>958</v>
      </c>
      <c r="F2515" s="30" t="s">
        <v>955</v>
      </c>
      <c r="G2515" s="30" t="s">
        <v>213</v>
      </c>
      <c r="H2515" s="6">
        <f t="shared" si="205"/>
        <v>-12184</v>
      </c>
      <c r="I2515" s="26">
        <f t="shared" si="206"/>
        <v>12.382113821138212</v>
      </c>
      <c r="K2515" t="s">
        <v>720</v>
      </c>
      <c r="M2515" s="2">
        <v>492</v>
      </c>
    </row>
    <row r="2516" spans="2:13" ht="12.75">
      <c r="B2516" s="489">
        <v>7000</v>
      </c>
      <c r="C2516" s="1" t="s">
        <v>40</v>
      </c>
      <c r="D2516" s="19" t="s">
        <v>946</v>
      </c>
      <c r="E2516" s="19" t="s">
        <v>958</v>
      </c>
      <c r="F2516" s="30" t="s">
        <v>955</v>
      </c>
      <c r="G2516" s="30" t="s">
        <v>213</v>
      </c>
      <c r="H2516" s="6">
        <f t="shared" si="205"/>
        <v>-19184</v>
      </c>
      <c r="I2516" s="26">
        <f t="shared" si="206"/>
        <v>14.227642276422765</v>
      </c>
      <c r="K2516" t="s">
        <v>720</v>
      </c>
      <c r="M2516" s="2">
        <v>492</v>
      </c>
    </row>
    <row r="2517" spans="1:13" s="97" customFormat="1" ht="12.75">
      <c r="A2517" s="18"/>
      <c r="B2517" s="490">
        <f>SUM(B2514:B2516)</f>
        <v>19184</v>
      </c>
      <c r="C2517" s="18" t="s">
        <v>40</v>
      </c>
      <c r="D2517" s="18"/>
      <c r="E2517" s="18"/>
      <c r="F2517" s="24"/>
      <c r="G2517" s="24"/>
      <c r="H2517" s="90">
        <v>0</v>
      </c>
      <c r="I2517" s="91">
        <f t="shared" si="206"/>
        <v>38.99186991869919</v>
      </c>
      <c r="M2517" s="2">
        <v>492</v>
      </c>
    </row>
    <row r="2518" spans="2:13" ht="12.75">
      <c r="B2518" s="489"/>
      <c r="H2518" s="6">
        <f t="shared" si="205"/>
        <v>0</v>
      </c>
      <c r="I2518" s="26">
        <f t="shared" si="206"/>
        <v>0</v>
      </c>
      <c r="M2518" s="2">
        <v>492</v>
      </c>
    </row>
    <row r="2519" spans="2:13" ht="12.75">
      <c r="B2519" s="489"/>
      <c r="H2519" s="6">
        <f t="shared" si="205"/>
        <v>0</v>
      </c>
      <c r="I2519" s="26">
        <f t="shared" si="206"/>
        <v>0</v>
      </c>
      <c r="M2519" s="2">
        <v>492</v>
      </c>
    </row>
    <row r="2520" spans="2:13" ht="12.75">
      <c r="B2520" s="489">
        <v>5277</v>
      </c>
      <c r="C2520" s="1" t="s">
        <v>46</v>
      </c>
      <c r="D2520" s="19" t="s">
        <v>946</v>
      </c>
      <c r="E2520" s="19" t="s">
        <v>958</v>
      </c>
      <c r="F2520" s="30" t="s">
        <v>955</v>
      </c>
      <c r="G2520" s="30" t="s">
        <v>203</v>
      </c>
      <c r="H2520" s="6">
        <f t="shared" si="205"/>
        <v>-5277</v>
      </c>
      <c r="I2520" s="26">
        <f t="shared" si="206"/>
        <v>10.725609756097562</v>
      </c>
      <c r="K2520" t="s">
        <v>720</v>
      </c>
      <c r="M2520" s="2">
        <v>492</v>
      </c>
    </row>
    <row r="2521" spans="2:13" ht="12.75">
      <c r="B2521" s="489">
        <v>5277</v>
      </c>
      <c r="C2521" s="1" t="s">
        <v>46</v>
      </c>
      <c r="D2521" s="19" t="s">
        <v>946</v>
      </c>
      <c r="E2521" s="19" t="s">
        <v>958</v>
      </c>
      <c r="F2521" s="30" t="s">
        <v>955</v>
      </c>
      <c r="G2521" s="30" t="s">
        <v>207</v>
      </c>
      <c r="H2521" s="6">
        <f t="shared" si="205"/>
        <v>-10554</v>
      </c>
      <c r="I2521" s="26">
        <f t="shared" si="206"/>
        <v>10.725609756097562</v>
      </c>
      <c r="K2521" t="s">
        <v>720</v>
      </c>
      <c r="M2521" s="2">
        <v>492</v>
      </c>
    </row>
    <row r="2522" spans="1:13" s="133" customFormat="1" ht="12.75">
      <c r="A2522" s="129"/>
      <c r="B2522" s="490">
        <f>SUM(B2520:B2521)</f>
        <v>10554</v>
      </c>
      <c r="C2522" s="129" t="s">
        <v>46</v>
      </c>
      <c r="D2522" s="129"/>
      <c r="E2522" s="129"/>
      <c r="F2522" s="131"/>
      <c r="G2522" s="131"/>
      <c r="H2522" s="130">
        <v>0</v>
      </c>
      <c r="I2522" s="132">
        <f t="shared" si="206"/>
        <v>21.451219512195124</v>
      </c>
      <c r="M2522" s="2">
        <v>492</v>
      </c>
    </row>
    <row r="2523" spans="8:13" ht="12.75">
      <c r="H2523" s="6">
        <v>0</v>
      </c>
      <c r="I2523" s="26">
        <f t="shared" si="206"/>
        <v>0</v>
      </c>
      <c r="M2523" s="2">
        <v>492</v>
      </c>
    </row>
    <row r="2524" spans="8:13" ht="12.75">
      <c r="H2524" s="6">
        <f>H2523-B2524</f>
        <v>0</v>
      </c>
      <c r="I2524" s="26">
        <f>+B2524/M2524</f>
        <v>0</v>
      </c>
      <c r="M2524" s="2">
        <v>492</v>
      </c>
    </row>
    <row r="2525" spans="1:13" s="126" customFormat="1" ht="12.75">
      <c r="A2525" s="123"/>
      <c r="B2525" s="200"/>
      <c r="C2525" s="123"/>
      <c r="D2525" s="123"/>
      <c r="E2525" s="184"/>
      <c r="F2525" s="125"/>
      <c r="G2525" s="125"/>
      <c r="H2525" s="6">
        <f>H2524-B2525</f>
        <v>0</v>
      </c>
      <c r="I2525" s="26">
        <f>+B2525/M2525</f>
        <v>0</v>
      </c>
      <c r="M2525" s="2">
        <v>492</v>
      </c>
    </row>
    <row r="2526" spans="8:13" ht="12.75">
      <c r="H2526" s="6">
        <f>H2525-B2526</f>
        <v>0</v>
      </c>
      <c r="I2526" s="26">
        <f>+B2526/M2526</f>
        <v>0</v>
      </c>
      <c r="M2526" s="2">
        <v>492</v>
      </c>
    </row>
    <row r="2527" spans="1:13" ht="12.75">
      <c r="A2527" s="87"/>
      <c r="B2527" s="493">
        <f>+B2536+B2542+B2549+B2555+B2561+B2565</f>
        <v>1441256</v>
      </c>
      <c r="C2527" s="87" t="s">
        <v>1114</v>
      </c>
      <c r="D2527" s="87"/>
      <c r="E2527" s="87"/>
      <c r="F2527" s="114"/>
      <c r="G2527" s="89" t="s">
        <v>1113</v>
      </c>
      <c r="H2527" s="88"/>
      <c r="I2527" s="109"/>
      <c r="J2527" s="92"/>
      <c r="K2527" s="92"/>
      <c r="L2527" s="92"/>
      <c r="M2527" s="2">
        <v>492</v>
      </c>
    </row>
    <row r="2528" spans="2:13" ht="12.75">
      <c r="B2528" s="489"/>
      <c r="H2528" s="6">
        <f>H2527-B2528</f>
        <v>0</v>
      </c>
      <c r="I2528" s="26">
        <f>+B2528/M2528</f>
        <v>0</v>
      </c>
      <c r="M2528" s="2">
        <v>492</v>
      </c>
    </row>
    <row r="2529" spans="2:13" ht="12.75">
      <c r="B2529" s="489"/>
      <c r="H2529" s="6">
        <f>H2528-B2529</f>
        <v>0</v>
      </c>
      <c r="I2529" s="26">
        <f>+B2529/M2529</f>
        <v>0</v>
      </c>
      <c r="M2529" s="2">
        <v>492</v>
      </c>
    </row>
    <row r="2530" spans="2:13" ht="12.75">
      <c r="B2530" s="489">
        <v>2500</v>
      </c>
      <c r="C2530" s="1" t="s">
        <v>922</v>
      </c>
      <c r="D2530" s="1" t="s">
        <v>923</v>
      </c>
      <c r="E2530" s="1" t="s">
        <v>1112</v>
      </c>
      <c r="F2530" s="30" t="s">
        <v>967</v>
      </c>
      <c r="G2530" s="30" t="s">
        <v>279</v>
      </c>
      <c r="H2530" s="6">
        <f aca="true" t="shared" si="207" ref="H2530:H2537">H2529-B2530</f>
        <v>-2500</v>
      </c>
      <c r="I2530" s="26">
        <f aca="true" t="shared" si="208" ref="I2530:I2551">+B2530/M2530</f>
        <v>5.08130081300813</v>
      </c>
      <c r="K2530" t="s">
        <v>28</v>
      </c>
      <c r="M2530" s="2">
        <v>492</v>
      </c>
    </row>
    <row r="2531" spans="2:13" ht="12.75">
      <c r="B2531" s="489">
        <v>2500</v>
      </c>
      <c r="C2531" s="1" t="s">
        <v>922</v>
      </c>
      <c r="D2531" s="1" t="s">
        <v>923</v>
      </c>
      <c r="E2531" s="1" t="s">
        <v>1112</v>
      </c>
      <c r="F2531" s="113" t="s">
        <v>968</v>
      </c>
      <c r="G2531" s="30" t="s">
        <v>281</v>
      </c>
      <c r="H2531" s="6">
        <f t="shared" si="207"/>
        <v>-5000</v>
      </c>
      <c r="I2531" s="26">
        <f t="shared" si="208"/>
        <v>5.08130081300813</v>
      </c>
      <c r="K2531" t="s">
        <v>28</v>
      </c>
      <c r="M2531" s="2">
        <v>492</v>
      </c>
    </row>
    <row r="2532" spans="2:13" ht="12.75">
      <c r="B2532" s="489">
        <v>6560</v>
      </c>
      <c r="C2532" s="1" t="s">
        <v>0</v>
      </c>
      <c r="D2532" s="19" t="s">
        <v>946</v>
      </c>
      <c r="E2532" s="1" t="s">
        <v>1112</v>
      </c>
      <c r="F2532" s="30" t="s">
        <v>969</v>
      </c>
      <c r="G2532" s="30" t="s">
        <v>283</v>
      </c>
      <c r="H2532" s="6">
        <f t="shared" si="207"/>
        <v>-11560</v>
      </c>
      <c r="I2532" s="26">
        <f t="shared" si="208"/>
        <v>13.333333333333334</v>
      </c>
      <c r="K2532" t="s">
        <v>720</v>
      </c>
      <c r="M2532" s="2">
        <v>492</v>
      </c>
    </row>
    <row r="2533" spans="2:13" ht="12.75">
      <c r="B2533" s="489">
        <v>39360</v>
      </c>
      <c r="C2533" s="1" t="s">
        <v>0</v>
      </c>
      <c r="D2533" s="19" t="s">
        <v>946</v>
      </c>
      <c r="E2533" s="1" t="s">
        <v>1112</v>
      </c>
      <c r="F2533" s="30" t="s">
        <v>970</v>
      </c>
      <c r="G2533" s="30" t="s">
        <v>971</v>
      </c>
      <c r="H2533" s="6">
        <f t="shared" si="207"/>
        <v>-50920</v>
      </c>
      <c r="I2533" s="26">
        <f t="shared" si="208"/>
        <v>80</v>
      </c>
      <c r="K2533" t="s">
        <v>720</v>
      </c>
      <c r="M2533" s="2">
        <v>492</v>
      </c>
    </row>
    <row r="2534" spans="2:13" ht="12.75">
      <c r="B2534" s="489">
        <v>6560</v>
      </c>
      <c r="C2534" s="1" t="s">
        <v>945</v>
      </c>
      <c r="D2534" s="19" t="s">
        <v>946</v>
      </c>
      <c r="E2534" s="1" t="s">
        <v>1112</v>
      </c>
      <c r="F2534" s="113" t="s">
        <v>955</v>
      </c>
      <c r="G2534" s="30" t="s">
        <v>281</v>
      </c>
      <c r="H2534" s="6">
        <f t="shared" si="207"/>
        <v>-57480</v>
      </c>
      <c r="I2534" s="26">
        <f t="shared" si="208"/>
        <v>13.333333333333334</v>
      </c>
      <c r="K2534" t="s">
        <v>720</v>
      </c>
      <c r="M2534" s="2">
        <v>492</v>
      </c>
    </row>
    <row r="2535" spans="2:13" ht="12.75">
      <c r="B2535" s="489">
        <v>6560</v>
      </c>
      <c r="C2535" s="1" t="s">
        <v>945</v>
      </c>
      <c r="D2535" s="19" t="s">
        <v>946</v>
      </c>
      <c r="E2535" s="1" t="s">
        <v>1112</v>
      </c>
      <c r="F2535" s="113" t="s">
        <v>955</v>
      </c>
      <c r="G2535" s="30" t="s">
        <v>281</v>
      </c>
      <c r="H2535" s="6">
        <f t="shared" si="207"/>
        <v>-64040</v>
      </c>
      <c r="I2535" s="26">
        <f t="shared" si="208"/>
        <v>13.333333333333334</v>
      </c>
      <c r="K2535" t="s">
        <v>720</v>
      </c>
      <c r="M2535" s="2">
        <v>492</v>
      </c>
    </row>
    <row r="2536" spans="1:13" s="97" customFormat="1" ht="12.75">
      <c r="A2536" s="18"/>
      <c r="B2536" s="490">
        <f>SUM(B2530:B2535)</f>
        <v>64040</v>
      </c>
      <c r="C2536" s="18" t="s">
        <v>0</v>
      </c>
      <c r="D2536" s="18"/>
      <c r="E2536" s="18"/>
      <c r="F2536" s="24"/>
      <c r="G2536" s="24"/>
      <c r="H2536" s="90">
        <v>0</v>
      </c>
      <c r="I2536" s="91">
        <f t="shared" si="208"/>
        <v>130.16260162601625</v>
      </c>
      <c r="M2536" s="2">
        <v>492</v>
      </c>
    </row>
    <row r="2537" spans="2:13" ht="12.75">
      <c r="B2537" s="489"/>
      <c r="H2537" s="6">
        <f t="shared" si="207"/>
        <v>0</v>
      </c>
      <c r="I2537" s="26">
        <f t="shared" si="208"/>
        <v>0</v>
      </c>
      <c r="M2537" s="2">
        <v>492</v>
      </c>
    </row>
    <row r="2538" spans="2:13" ht="12.75">
      <c r="B2538" s="489"/>
      <c r="H2538" s="6">
        <f>H2537-B2538</f>
        <v>0</v>
      </c>
      <c r="I2538" s="26">
        <f t="shared" si="208"/>
        <v>0</v>
      </c>
      <c r="M2538" s="2">
        <v>492</v>
      </c>
    </row>
    <row r="2539" spans="2:13" ht="12.75">
      <c r="B2539" s="489">
        <v>1175500</v>
      </c>
      <c r="C2539" s="1" t="s">
        <v>1111</v>
      </c>
      <c r="D2539" s="19" t="s">
        <v>936</v>
      </c>
      <c r="E2539" s="1" t="s">
        <v>1112</v>
      </c>
      <c r="F2539" s="30" t="s">
        <v>972</v>
      </c>
      <c r="G2539" s="30" t="s">
        <v>276</v>
      </c>
      <c r="H2539" s="6">
        <f>H2538-B2539</f>
        <v>-1175500</v>
      </c>
      <c r="I2539" s="26">
        <f t="shared" si="208"/>
        <v>2389.2276422764226</v>
      </c>
      <c r="K2539" t="s">
        <v>756</v>
      </c>
      <c r="M2539" s="2">
        <v>492</v>
      </c>
    </row>
    <row r="2540" spans="2:13" ht="12.75">
      <c r="B2540" s="489">
        <v>52000</v>
      </c>
      <c r="C2540" s="1" t="s">
        <v>1110</v>
      </c>
      <c r="D2540" s="19" t="s">
        <v>936</v>
      </c>
      <c r="E2540" s="1" t="s">
        <v>1112</v>
      </c>
      <c r="F2540" s="30" t="s">
        <v>973</v>
      </c>
      <c r="G2540" s="30" t="s">
        <v>276</v>
      </c>
      <c r="H2540" s="6">
        <f>H2539-B2540</f>
        <v>-1227500</v>
      </c>
      <c r="I2540" s="26">
        <f t="shared" si="208"/>
        <v>105.6910569105691</v>
      </c>
      <c r="K2540" t="s">
        <v>756</v>
      </c>
      <c r="M2540" s="2">
        <v>492</v>
      </c>
    </row>
    <row r="2541" spans="2:13" ht="12.75">
      <c r="B2541" s="489">
        <v>10000</v>
      </c>
      <c r="C2541" s="1" t="s">
        <v>950</v>
      </c>
      <c r="D2541" s="19" t="s">
        <v>946</v>
      </c>
      <c r="E2541" s="1" t="s">
        <v>1112</v>
      </c>
      <c r="F2541" s="30" t="s">
        <v>974</v>
      </c>
      <c r="G2541" s="30" t="s">
        <v>279</v>
      </c>
      <c r="H2541" s="6">
        <f>H2540-B2541</f>
        <v>-1237500</v>
      </c>
      <c r="I2541" s="26">
        <f t="shared" si="208"/>
        <v>20.32520325203252</v>
      </c>
      <c r="K2541" t="s">
        <v>720</v>
      </c>
      <c r="M2541" s="2">
        <v>492</v>
      </c>
    </row>
    <row r="2542" spans="1:13" s="97" customFormat="1" ht="12.75">
      <c r="A2542" s="18"/>
      <c r="B2542" s="517">
        <f>SUM(B2539:B2541)</f>
        <v>1237500</v>
      </c>
      <c r="C2542" s="18" t="s">
        <v>954</v>
      </c>
      <c r="D2542" s="18"/>
      <c r="E2542" s="18"/>
      <c r="F2542" s="24"/>
      <c r="G2542" s="24"/>
      <c r="H2542" s="90">
        <v>0</v>
      </c>
      <c r="I2542" s="91">
        <f t="shared" si="208"/>
        <v>2515.243902439024</v>
      </c>
      <c r="M2542" s="2">
        <v>492</v>
      </c>
    </row>
    <row r="2543" spans="2:13" ht="12.75">
      <c r="B2543" s="489"/>
      <c r="H2543" s="6">
        <f>H2542-B2543</f>
        <v>0</v>
      </c>
      <c r="I2543" s="26">
        <f t="shared" si="208"/>
        <v>0</v>
      </c>
      <c r="M2543" s="2">
        <v>492</v>
      </c>
    </row>
    <row r="2544" spans="2:13" ht="12.75">
      <c r="B2544" s="489"/>
      <c r="H2544" s="6">
        <f>H2543-B2544</f>
        <v>0</v>
      </c>
      <c r="I2544" s="26">
        <f t="shared" si="208"/>
        <v>0</v>
      </c>
      <c r="M2544" s="2">
        <v>492</v>
      </c>
    </row>
    <row r="2545" spans="2:13" ht="12.75">
      <c r="B2545" s="489">
        <v>7000</v>
      </c>
      <c r="C2545" s="1" t="s">
        <v>40</v>
      </c>
      <c r="D2545" s="19" t="s">
        <v>946</v>
      </c>
      <c r="E2545" s="1" t="s">
        <v>1112</v>
      </c>
      <c r="F2545" s="30" t="s">
        <v>955</v>
      </c>
      <c r="G2545" s="30" t="s">
        <v>279</v>
      </c>
      <c r="H2545" s="6">
        <f aca="true" t="shared" si="209" ref="H2545:H2551">H2544-B2545</f>
        <v>-7000</v>
      </c>
      <c r="I2545" s="26">
        <f t="shared" si="208"/>
        <v>14.227642276422765</v>
      </c>
      <c r="K2545" t="s">
        <v>720</v>
      </c>
      <c r="M2545" s="2">
        <v>492</v>
      </c>
    </row>
    <row r="2546" spans="2:13" ht="12.75">
      <c r="B2546" s="489">
        <v>2624</v>
      </c>
      <c r="C2546" s="1" t="s">
        <v>40</v>
      </c>
      <c r="D2546" s="19" t="s">
        <v>946</v>
      </c>
      <c r="E2546" s="1" t="s">
        <v>1112</v>
      </c>
      <c r="F2546" s="30" t="s">
        <v>975</v>
      </c>
      <c r="G2546" s="30" t="s">
        <v>281</v>
      </c>
      <c r="H2546" s="6">
        <f t="shared" si="209"/>
        <v>-9624</v>
      </c>
      <c r="I2546" s="26">
        <f t="shared" si="208"/>
        <v>5.333333333333333</v>
      </c>
      <c r="K2546" t="s">
        <v>720</v>
      </c>
      <c r="M2546" s="2">
        <v>492</v>
      </c>
    </row>
    <row r="2547" spans="2:13" ht="12.75">
      <c r="B2547" s="489">
        <v>2624</v>
      </c>
      <c r="C2547" s="1" t="s">
        <v>40</v>
      </c>
      <c r="D2547" s="19" t="s">
        <v>946</v>
      </c>
      <c r="E2547" s="1" t="s">
        <v>1112</v>
      </c>
      <c r="F2547" s="30" t="s">
        <v>976</v>
      </c>
      <c r="G2547" s="30" t="s">
        <v>283</v>
      </c>
      <c r="H2547" s="6">
        <f t="shared" si="209"/>
        <v>-12248</v>
      </c>
      <c r="I2547" s="26">
        <f t="shared" si="208"/>
        <v>5.333333333333333</v>
      </c>
      <c r="K2547" t="s">
        <v>720</v>
      </c>
      <c r="M2547" s="2">
        <v>492</v>
      </c>
    </row>
    <row r="2548" spans="2:13" ht="12.75">
      <c r="B2548" s="489">
        <v>1640</v>
      </c>
      <c r="C2548" s="1" t="s">
        <v>40</v>
      </c>
      <c r="D2548" s="19" t="s">
        <v>946</v>
      </c>
      <c r="E2548" s="1" t="s">
        <v>1112</v>
      </c>
      <c r="F2548" s="30" t="s">
        <v>977</v>
      </c>
      <c r="G2548" s="30" t="s">
        <v>971</v>
      </c>
      <c r="H2548" s="6">
        <f t="shared" si="209"/>
        <v>-13888</v>
      </c>
      <c r="I2548" s="26">
        <f t="shared" si="208"/>
        <v>3.3333333333333335</v>
      </c>
      <c r="K2548" t="s">
        <v>720</v>
      </c>
      <c r="M2548" s="2">
        <v>492</v>
      </c>
    </row>
    <row r="2549" spans="1:13" s="133" customFormat="1" ht="12.75">
      <c r="A2549" s="129"/>
      <c r="B2549" s="490">
        <f>SUM(B2545:B2548)</f>
        <v>13888</v>
      </c>
      <c r="C2549" s="129" t="s">
        <v>40</v>
      </c>
      <c r="D2549" s="129"/>
      <c r="E2549" s="129"/>
      <c r="F2549" s="131"/>
      <c r="G2549" s="131"/>
      <c r="H2549" s="130">
        <v>0</v>
      </c>
      <c r="I2549" s="132">
        <f t="shared" si="208"/>
        <v>28.227642276422763</v>
      </c>
      <c r="M2549" s="2">
        <v>492</v>
      </c>
    </row>
    <row r="2550" spans="2:13" ht="12.75">
      <c r="B2550" s="489"/>
      <c r="H2550" s="6">
        <f t="shared" si="209"/>
        <v>0</v>
      </c>
      <c r="I2550" s="26">
        <f t="shared" si="208"/>
        <v>0</v>
      </c>
      <c r="M2550" s="2">
        <v>492</v>
      </c>
    </row>
    <row r="2551" spans="2:13" ht="12.75">
      <c r="B2551" s="489"/>
      <c r="H2551" s="6">
        <f t="shared" si="209"/>
        <v>0</v>
      </c>
      <c r="I2551" s="26">
        <f t="shared" si="208"/>
        <v>0</v>
      </c>
      <c r="M2551" s="2">
        <v>492</v>
      </c>
    </row>
    <row r="2552" spans="2:13" ht="12.75">
      <c r="B2552" s="489">
        <v>31488</v>
      </c>
      <c r="C2552" s="1" t="s">
        <v>44</v>
      </c>
      <c r="D2552" s="19" t="s">
        <v>946</v>
      </c>
      <c r="E2552" s="1" t="s">
        <v>1112</v>
      </c>
      <c r="F2552" s="30" t="s">
        <v>978</v>
      </c>
      <c r="G2552" s="30" t="s">
        <v>281</v>
      </c>
      <c r="H2552" s="6">
        <f>H2551-B2552</f>
        <v>-31488</v>
      </c>
      <c r="I2552" s="26">
        <f>+B2552/M2552</f>
        <v>64</v>
      </c>
      <c r="K2552" t="s">
        <v>720</v>
      </c>
      <c r="M2552" s="2">
        <v>492</v>
      </c>
    </row>
    <row r="2553" spans="2:13" ht="12.75">
      <c r="B2553" s="489">
        <v>31488</v>
      </c>
      <c r="C2553" s="1" t="s">
        <v>44</v>
      </c>
      <c r="D2553" s="19" t="s">
        <v>946</v>
      </c>
      <c r="E2553" s="1" t="s">
        <v>1112</v>
      </c>
      <c r="F2553" s="30" t="s">
        <v>978</v>
      </c>
      <c r="G2553" s="30" t="s">
        <v>283</v>
      </c>
      <c r="H2553" s="6">
        <f>H2552-B2553</f>
        <v>-62976</v>
      </c>
      <c r="I2553" s="26">
        <f>+B2553/M2553</f>
        <v>64</v>
      </c>
      <c r="K2553" t="s">
        <v>720</v>
      </c>
      <c r="M2553" s="2">
        <v>492</v>
      </c>
    </row>
    <row r="2554" spans="2:13" ht="12.75">
      <c r="B2554" s="489">
        <v>30832</v>
      </c>
      <c r="C2554" s="1" t="s">
        <v>44</v>
      </c>
      <c r="D2554" s="19" t="s">
        <v>946</v>
      </c>
      <c r="E2554" s="1" t="s">
        <v>1112</v>
      </c>
      <c r="F2554" s="30" t="s">
        <v>979</v>
      </c>
      <c r="G2554" s="30" t="s">
        <v>971</v>
      </c>
      <c r="H2554" s="6">
        <f>H2553-B2554</f>
        <v>-93808</v>
      </c>
      <c r="I2554" s="26">
        <f>+B2554/M2554</f>
        <v>62.666666666666664</v>
      </c>
      <c r="K2554" t="s">
        <v>720</v>
      </c>
      <c r="M2554" s="2">
        <v>492</v>
      </c>
    </row>
    <row r="2555" spans="1:13" s="133" customFormat="1" ht="12.75">
      <c r="A2555" s="129"/>
      <c r="B2555" s="490">
        <f>SUM(B2552:B2554)</f>
        <v>93808</v>
      </c>
      <c r="C2555" s="129" t="s">
        <v>44</v>
      </c>
      <c r="D2555" s="129"/>
      <c r="E2555" s="129"/>
      <c r="F2555" s="131"/>
      <c r="G2555" s="131"/>
      <c r="H2555" s="130">
        <v>0</v>
      </c>
      <c r="I2555" s="132">
        <f>+B2555/M2555</f>
        <v>190.66666666666666</v>
      </c>
      <c r="M2555" s="2">
        <v>492</v>
      </c>
    </row>
    <row r="2556" spans="2:13" ht="12.75">
      <c r="B2556" s="489"/>
      <c r="H2556" s="6">
        <f>H2555-B2556</f>
        <v>0</v>
      </c>
      <c r="I2556" s="26">
        <f aca="true" t="shared" si="210" ref="I2556:I2619">+B2556/M2556</f>
        <v>0</v>
      </c>
      <c r="M2556" s="2">
        <v>492</v>
      </c>
    </row>
    <row r="2557" spans="2:13" ht="12.75">
      <c r="B2557" s="489"/>
      <c r="H2557" s="6">
        <f>H2556-B2557</f>
        <v>0</v>
      </c>
      <c r="I2557" s="26">
        <f t="shared" si="210"/>
        <v>0</v>
      </c>
      <c r="M2557" s="2">
        <v>492</v>
      </c>
    </row>
    <row r="2558" spans="2:13" ht="12.75">
      <c r="B2558" s="489">
        <v>9840</v>
      </c>
      <c r="C2558" s="1" t="s">
        <v>46</v>
      </c>
      <c r="D2558" s="19" t="s">
        <v>946</v>
      </c>
      <c r="E2558" s="1" t="s">
        <v>1112</v>
      </c>
      <c r="F2558" s="30" t="s">
        <v>955</v>
      </c>
      <c r="G2558" s="30" t="s">
        <v>281</v>
      </c>
      <c r="H2558" s="6">
        <f aca="true" t="shared" si="211" ref="H2558:H2564">H2557-B2558</f>
        <v>-9840</v>
      </c>
      <c r="I2558" s="26">
        <f t="shared" si="210"/>
        <v>20</v>
      </c>
      <c r="K2558" t="s">
        <v>720</v>
      </c>
      <c r="M2558" s="2">
        <v>492</v>
      </c>
    </row>
    <row r="2559" spans="2:13" ht="12.75">
      <c r="B2559" s="489">
        <v>9840</v>
      </c>
      <c r="C2559" s="1" t="s">
        <v>46</v>
      </c>
      <c r="D2559" s="19" t="s">
        <v>946</v>
      </c>
      <c r="E2559" s="1" t="s">
        <v>1112</v>
      </c>
      <c r="F2559" s="30" t="s">
        <v>955</v>
      </c>
      <c r="G2559" s="30" t="s">
        <v>283</v>
      </c>
      <c r="H2559" s="6">
        <f t="shared" si="211"/>
        <v>-19680</v>
      </c>
      <c r="I2559" s="26">
        <f t="shared" si="210"/>
        <v>20</v>
      </c>
      <c r="K2559" t="s">
        <v>720</v>
      </c>
      <c r="M2559" s="2">
        <v>492</v>
      </c>
    </row>
    <row r="2560" spans="2:13" ht="12.75">
      <c r="B2560" s="489">
        <v>9840</v>
      </c>
      <c r="C2560" s="1" t="s">
        <v>46</v>
      </c>
      <c r="D2560" s="19" t="s">
        <v>946</v>
      </c>
      <c r="E2560" s="1" t="s">
        <v>1112</v>
      </c>
      <c r="F2560" s="30" t="s">
        <v>955</v>
      </c>
      <c r="G2560" s="30" t="s">
        <v>971</v>
      </c>
      <c r="H2560" s="6">
        <f t="shared" si="211"/>
        <v>-29520</v>
      </c>
      <c r="I2560" s="26">
        <f t="shared" si="210"/>
        <v>20</v>
      </c>
      <c r="K2560" t="s">
        <v>720</v>
      </c>
      <c r="M2560" s="2">
        <v>492</v>
      </c>
    </row>
    <row r="2561" spans="1:13" s="97" customFormat="1" ht="12.75">
      <c r="A2561" s="18"/>
      <c r="B2561" s="490">
        <f>SUM(B2558:B2560)</f>
        <v>29520</v>
      </c>
      <c r="C2561" s="18" t="s">
        <v>46</v>
      </c>
      <c r="D2561" s="18"/>
      <c r="E2561" s="18"/>
      <c r="F2561" s="24"/>
      <c r="G2561" s="24"/>
      <c r="H2561" s="90">
        <v>0</v>
      </c>
      <c r="I2561" s="91">
        <f t="shared" si="210"/>
        <v>60</v>
      </c>
      <c r="M2561" s="2">
        <v>492</v>
      </c>
    </row>
    <row r="2562" spans="2:13" ht="12.75">
      <c r="B2562" s="489"/>
      <c r="H2562" s="6">
        <f t="shared" si="211"/>
        <v>0</v>
      </c>
      <c r="I2562" s="26">
        <f t="shared" si="210"/>
        <v>0</v>
      </c>
      <c r="M2562" s="2">
        <v>492</v>
      </c>
    </row>
    <row r="2563" spans="2:13" ht="12.75">
      <c r="B2563" s="489"/>
      <c r="H2563" s="6">
        <f t="shared" si="211"/>
        <v>0</v>
      </c>
      <c r="I2563" s="26">
        <f t="shared" si="210"/>
        <v>0</v>
      </c>
      <c r="M2563" s="2">
        <v>492</v>
      </c>
    </row>
    <row r="2564" spans="2:13" ht="12.75">
      <c r="B2564" s="489">
        <v>2500</v>
      </c>
      <c r="C2564" s="1" t="s">
        <v>1018</v>
      </c>
      <c r="D2564" s="19" t="s">
        <v>946</v>
      </c>
      <c r="E2564" s="1" t="s">
        <v>1112</v>
      </c>
      <c r="F2564" s="30" t="s">
        <v>980</v>
      </c>
      <c r="G2564" s="30" t="s">
        <v>279</v>
      </c>
      <c r="H2564" s="6">
        <f t="shared" si="211"/>
        <v>-2500</v>
      </c>
      <c r="I2564" s="26">
        <f t="shared" si="210"/>
        <v>5.08130081300813</v>
      </c>
      <c r="K2564" t="s">
        <v>720</v>
      </c>
      <c r="M2564" s="2">
        <v>492</v>
      </c>
    </row>
    <row r="2565" spans="1:13" s="97" customFormat="1" ht="12.75">
      <c r="A2565" s="18"/>
      <c r="B2565" s="490">
        <f>SUM(B2564)</f>
        <v>2500</v>
      </c>
      <c r="C2565" s="18" t="s">
        <v>1018</v>
      </c>
      <c r="D2565" s="18"/>
      <c r="E2565" s="18"/>
      <c r="F2565" s="24"/>
      <c r="G2565" s="24"/>
      <c r="H2565" s="90">
        <v>0</v>
      </c>
      <c r="I2565" s="91">
        <f t="shared" si="210"/>
        <v>5.08130081300813</v>
      </c>
      <c r="M2565" s="2">
        <v>492</v>
      </c>
    </row>
    <row r="2566" spans="8:13" ht="12.75">
      <c r="H2566" s="6">
        <f>H2565-B2566</f>
        <v>0</v>
      </c>
      <c r="I2566" s="26">
        <f t="shared" si="210"/>
        <v>0</v>
      </c>
      <c r="M2566" s="2">
        <v>492</v>
      </c>
    </row>
    <row r="2567" spans="8:13" ht="12.75">
      <c r="H2567" s="6">
        <f>H2566-B2567</f>
        <v>0</v>
      </c>
      <c r="I2567" s="26">
        <f t="shared" si="210"/>
        <v>0</v>
      </c>
      <c r="M2567" s="2">
        <v>492</v>
      </c>
    </row>
    <row r="2568" spans="8:13" ht="12.75">
      <c r="H2568" s="6">
        <f>H2567-B2568</f>
        <v>0</v>
      </c>
      <c r="I2568" s="26">
        <f t="shared" si="210"/>
        <v>0</v>
      </c>
      <c r="M2568" s="2">
        <v>492</v>
      </c>
    </row>
    <row r="2569" spans="8:13" ht="12.75">
      <c r="H2569" s="6">
        <f>H2568-B2569</f>
        <v>0</v>
      </c>
      <c r="I2569" s="26">
        <f t="shared" si="210"/>
        <v>0</v>
      </c>
      <c r="M2569" s="2">
        <v>492</v>
      </c>
    </row>
    <row r="2570" spans="1:13" ht="12.75">
      <c r="A2570" s="87"/>
      <c r="B2570" s="472">
        <f>+B2597+B2625+B2631</f>
        <v>406570</v>
      </c>
      <c r="C2570" s="87" t="s">
        <v>920</v>
      </c>
      <c r="D2570" s="87"/>
      <c r="E2570" s="87" t="s">
        <v>981</v>
      </c>
      <c r="F2570" s="114"/>
      <c r="G2570" s="108"/>
      <c r="H2570" s="90"/>
      <c r="I2570" s="91">
        <f t="shared" si="210"/>
        <v>826.3617886178862</v>
      </c>
      <c r="J2570" s="92"/>
      <c r="K2570" s="92"/>
      <c r="L2570" s="92"/>
      <c r="M2570" s="2">
        <v>492</v>
      </c>
    </row>
    <row r="2571" spans="2:13" ht="12.75">
      <c r="B2571" s="511"/>
      <c r="H2571" s="6">
        <f>H2570-B2571</f>
        <v>0</v>
      </c>
      <c r="I2571" s="26">
        <f t="shared" si="210"/>
        <v>0</v>
      </c>
      <c r="M2571" s="2">
        <v>492</v>
      </c>
    </row>
    <row r="2572" spans="2:13" ht="12.75">
      <c r="B2572" s="511"/>
      <c r="H2572" s="6">
        <f>H2571-B2572</f>
        <v>0</v>
      </c>
      <c r="I2572" s="26">
        <f t="shared" si="210"/>
        <v>0</v>
      </c>
      <c r="M2572" s="2">
        <v>492</v>
      </c>
    </row>
    <row r="2573" spans="2:13" ht="12.75">
      <c r="B2573" s="512">
        <v>3000</v>
      </c>
      <c r="C2573" s="1" t="s">
        <v>28</v>
      </c>
      <c r="D2573" s="19" t="s">
        <v>982</v>
      </c>
      <c r="E2573" s="19" t="s">
        <v>983</v>
      </c>
      <c r="F2573" s="30" t="s">
        <v>409</v>
      </c>
      <c r="G2573" s="35" t="s">
        <v>31</v>
      </c>
      <c r="H2573" s="6">
        <f aca="true" t="shared" si="212" ref="H2573:H2624">H2572-B2573</f>
        <v>-3000</v>
      </c>
      <c r="I2573" s="26">
        <f t="shared" si="210"/>
        <v>6.097560975609756</v>
      </c>
      <c r="K2573" t="s">
        <v>28</v>
      </c>
      <c r="M2573" s="2">
        <v>492</v>
      </c>
    </row>
    <row r="2574" spans="2:13" ht="12.75">
      <c r="B2574" s="511">
        <v>3000</v>
      </c>
      <c r="C2574" s="1" t="s">
        <v>28</v>
      </c>
      <c r="D2574" s="19" t="s">
        <v>982</v>
      </c>
      <c r="E2574" s="1" t="s">
        <v>983</v>
      </c>
      <c r="F2574" s="30" t="s">
        <v>410</v>
      </c>
      <c r="G2574" s="30" t="s">
        <v>33</v>
      </c>
      <c r="H2574" s="6">
        <f t="shared" si="212"/>
        <v>-6000</v>
      </c>
      <c r="I2574" s="26">
        <f t="shared" si="210"/>
        <v>6.097560975609756</v>
      </c>
      <c r="K2574" t="s">
        <v>28</v>
      </c>
      <c r="M2574" s="2">
        <v>492</v>
      </c>
    </row>
    <row r="2575" spans="2:13" ht="12.75">
      <c r="B2575" s="511">
        <v>3000</v>
      </c>
      <c r="C2575" s="1" t="s">
        <v>28</v>
      </c>
      <c r="D2575" s="19" t="s">
        <v>982</v>
      </c>
      <c r="E2575" s="1" t="s">
        <v>983</v>
      </c>
      <c r="F2575" s="30" t="s">
        <v>984</v>
      </c>
      <c r="G2575" s="30" t="s">
        <v>55</v>
      </c>
      <c r="H2575" s="6">
        <f t="shared" si="212"/>
        <v>-9000</v>
      </c>
      <c r="I2575" s="26">
        <f t="shared" si="210"/>
        <v>6.097560975609756</v>
      </c>
      <c r="K2575" t="s">
        <v>28</v>
      </c>
      <c r="M2575" s="2">
        <v>492</v>
      </c>
    </row>
    <row r="2576" spans="2:13" ht="12.75">
      <c r="B2576" s="511">
        <v>3000</v>
      </c>
      <c r="C2576" s="1" t="s">
        <v>28</v>
      </c>
      <c r="D2576" s="19" t="s">
        <v>982</v>
      </c>
      <c r="E2576" s="1" t="s">
        <v>983</v>
      </c>
      <c r="F2576" s="30" t="s">
        <v>985</v>
      </c>
      <c r="G2576" s="30" t="s">
        <v>74</v>
      </c>
      <c r="H2576" s="6">
        <f t="shared" si="212"/>
        <v>-12000</v>
      </c>
      <c r="I2576" s="26">
        <f t="shared" si="210"/>
        <v>6.097560975609756</v>
      </c>
      <c r="K2576" t="s">
        <v>28</v>
      </c>
      <c r="M2576" s="2">
        <v>492</v>
      </c>
    </row>
    <row r="2577" spans="2:13" ht="12.75">
      <c r="B2577" s="511">
        <v>3000</v>
      </c>
      <c r="C2577" s="1" t="s">
        <v>28</v>
      </c>
      <c r="D2577" s="1" t="s">
        <v>982</v>
      </c>
      <c r="E2577" s="1" t="s">
        <v>983</v>
      </c>
      <c r="F2577" s="30" t="s">
        <v>986</v>
      </c>
      <c r="G2577" s="30" t="s">
        <v>76</v>
      </c>
      <c r="H2577" s="6">
        <f t="shared" si="212"/>
        <v>-15000</v>
      </c>
      <c r="I2577" s="26">
        <f t="shared" si="210"/>
        <v>6.097560975609756</v>
      </c>
      <c r="K2577" t="s">
        <v>28</v>
      </c>
      <c r="M2577" s="2">
        <v>492</v>
      </c>
    </row>
    <row r="2578" spans="2:13" ht="12.75">
      <c r="B2578" s="511">
        <v>3000</v>
      </c>
      <c r="C2578" s="1" t="s">
        <v>28</v>
      </c>
      <c r="D2578" s="1" t="s">
        <v>982</v>
      </c>
      <c r="E2578" s="1" t="s">
        <v>983</v>
      </c>
      <c r="F2578" s="30" t="s">
        <v>987</v>
      </c>
      <c r="G2578" s="30" t="s">
        <v>80</v>
      </c>
      <c r="H2578" s="6">
        <f t="shared" si="212"/>
        <v>-18000</v>
      </c>
      <c r="I2578" s="26">
        <f t="shared" si="210"/>
        <v>6.097560975609756</v>
      </c>
      <c r="K2578" t="s">
        <v>28</v>
      </c>
      <c r="M2578" s="2">
        <v>492</v>
      </c>
    </row>
    <row r="2579" spans="2:13" ht="12.75">
      <c r="B2579" s="511">
        <v>3000</v>
      </c>
      <c r="C2579" s="1" t="s">
        <v>28</v>
      </c>
      <c r="D2579" s="1" t="s">
        <v>982</v>
      </c>
      <c r="E2579" s="1" t="s">
        <v>983</v>
      </c>
      <c r="F2579" s="30" t="s">
        <v>988</v>
      </c>
      <c r="G2579" s="30" t="s">
        <v>82</v>
      </c>
      <c r="H2579" s="6">
        <f t="shared" si="212"/>
        <v>-21000</v>
      </c>
      <c r="I2579" s="26">
        <f t="shared" si="210"/>
        <v>6.097560975609756</v>
      </c>
      <c r="K2579" t="s">
        <v>28</v>
      </c>
      <c r="M2579" s="2">
        <v>492</v>
      </c>
    </row>
    <row r="2580" spans="2:13" ht="12.75">
      <c r="B2580" s="511">
        <v>2000</v>
      </c>
      <c r="C2580" s="1" t="s">
        <v>28</v>
      </c>
      <c r="D2580" s="1" t="s">
        <v>982</v>
      </c>
      <c r="E2580" s="1" t="s">
        <v>983</v>
      </c>
      <c r="F2580" s="30" t="s">
        <v>417</v>
      </c>
      <c r="G2580" s="30" t="s">
        <v>344</v>
      </c>
      <c r="H2580" s="6">
        <f t="shared" si="212"/>
        <v>-23000</v>
      </c>
      <c r="I2580" s="26">
        <f t="shared" si="210"/>
        <v>4.065040650406504</v>
      </c>
      <c r="K2580" t="s">
        <v>28</v>
      </c>
      <c r="M2580" s="2">
        <v>492</v>
      </c>
    </row>
    <row r="2581" spans="2:13" ht="12.75">
      <c r="B2581" s="511">
        <v>3000</v>
      </c>
      <c r="C2581" s="1" t="s">
        <v>28</v>
      </c>
      <c r="D2581" s="1" t="s">
        <v>982</v>
      </c>
      <c r="E2581" s="1" t="s">
        <v>983</v>
      </c>
      <c r="F2581" s="30" t="s">
        <v>989</v>
      </c>
      <c r="G2581" s="30" t="s">
        <v>115</v>
      </c>
      <c r="H2581" s="6">
        <f t="shared" si="212"/>
        <v>-26000</v>
      </c>
      <c r="I2581" s="26">
        <f t="shared" si="210"/>
        <v>6.097560975609756</v>
      </c>
      <c r="K2581" t="s">
        <v>28</v>
      </c>
      <c r="M2581" s="2">
        <v>492</v>
      </c>
    </row>
    <row r="2582" spans="2:13" ht="12.75">
      <c r="B2582" s="511">
        <v>3000</v>
      </c>
      <c r="C2582" s="1" t="s">
        <v>28</v>
      </c>
      <c r="D2582" s="1" t="s">
        <v>982</v>
      </c>
      <c r="E2582" s="1" t="s">
        <v>983</v>
      </c>
      <c r="F2582" s="30" t="s">
        <v>990</v>
      </c>
      <c r="G2582" s="30" t="s">
        <v>116</v>
      </c>
      <c r="H2582" s="6">
        <f t="shared" si="212"/>
        <v>-29000</v>
      </c>
      <c r="I2582" s="26">
        <f t="shared" si="210"/>
        <v>6.097560975609756</v>
      </c>
      <c r="K2582" t="s">
        <v>28</v>
      </c>
      <c r="M2582" s="2">
        <v>492</v>
      </c>
    </row>
    <row r="2583" spans="2:13" ht="12.75">
      <c r="B2583" s="511">
        <v>3000</v>
      </c>
      <c r="C2583" s="1" t="s">
        <v>28</v>
      </c>
      <c r="D2583" s="1" t="s">
        <v>982</v>
      </c>
      <c r="E2583" s="1" t="s">
        <v>983</v>
      </c>
      <c r="F2583" s="30" t="s">
        <v>638</v>
      </c>
      <c r="G2583" s="30" t="s">
        <v>117</v>
      </c>
      <c r="H2583" s="6">
        <f t="shared" si="212"/>
        <v>-32000</v>
      </c>
      <c r="I2583" s="26">
        <f t="shared" si="210"/>
        <v>6.097560975609756</v>
      </c>
      <c r="K2583" t="s">
        <v>28</v>
      </c>
      <c r="M2583" s="2">
        <v>492</v>
      </c>
    </row>
    <row r="2584" spans="2:13" ht="12.75">
      <c r="B2584" s="511">
        <v>3000</v>
      </c>
      <c r="C2584" s="1" t="s">
        <v>28</v>
      </c>
      <c r="D2584" s="1" t="s">
        <v>982</v>
      </c>
      <c r="E2584" s="1" t="s">
        <v>983</v>
      </c>
      <c r="F2584" s="30" t="s">
        <v>991</v>
      </c>
      <c r="G2584" s="30" t="s">
        <v>118</v>
      </c>
      <c r="H2584" s="6">
        <f t="shared" si="212"/>
        <v>-35000</v>
      </c>
      <c r="I2584" s="26">
        <f t="shared" si="210"/>
        <v>6.097560975609756</v>
      </c>
      <c r="K2584" t="s">
        <v>28</v>
      </c>
      <c r="M2584" s="2">
        <v>492</v>
      </c>
    </row>
    <row r="2585" spans="2:13" ht="12.75">
      <c r="B2585" s="511">
        <v>3000</v>
      </c>
      <c r="C2585" s="1" t="s">
        <v>28</v>
      </c>
      <c r="D2585" s="1" t="s">
        <v>982</v>
      </c>
      <c r="E2585" s="1" t="s">
        <v>983</v>
      </c>
      <c r="F2585" s="30" t="s">
        <v>992</v>
      </c>
      <c r="G2585" s="30" t="s">
        <v>119</v>
      </c>
      <c r="H2585" s="6">
        <f t="shared" si="212"/>
        <v>-38000</v>
      </c>
      <c r="I2585" s="26">
        <f t="shared" si="210"/>
        <v>6.097560975609756</v>
      </c>
      <c r="K2585" t="s">
        <v>28</v>
      </c>
      <c r="M2585" s="2">
        <v>492</v>
      </c>
    </row>
    <row r="2586" spans="2:13" ht="12.75">
      <c r="B2586" s="511">
        <v>10000</v>
      </c>
      <c r="C2586" s="1" t="s">
        <v>28</v>
      </c>
      <c r="D2586" s="1" t="s">
        <v>982</v>
      </c>
      <c r="E2586" s="1" t="s">
        <v>983</v>
      </c>
      <c r="F2586" s="30" t="s">
        <v>993</v>
      </c>
      <c r="G2586" s="30" t="s">
        <v>119</v>
      </c>
      <c r="H2586" s="6">
        <f t="shared" si="212"/>
        <v>-48000</v>
      </c>
      <c r="I2586" s="26">
        <f t="shared" si="210"/>
        <v>20.32520325203252</v>
      </c>
      <c r="K2586" t="s">
        <v>28</v>
      </c>
      <c r="M2586" s="2">
        <v>492</v>
      </c>
    </row>
    <row r="2587" spans="2:13" ht="12.75">
      <c r="B2587" s="511">
        <v>3000</v>
      </c>
      <c r="C2587" s="1" t="s">
        <v>28</v>
      </c>
      <c r="D2587" s="1" t="s">
        <v>982</v>
      </c>
      <c r="E2587" s="1" t="s">
        <v>983</v>
      </c>
      <c r="F2587" s="30" t="s">
        <v>994</v>
      </c>
      <c r="G2587" s="30" t="s">
        <v>156</v>
      </c>
      <c r="H2587" s="6">
        <f t="shared" si="212"/>
        <v>-51000</v>
      </c>
      <c r="I2587" s="26">
        <f t="shared" si="210"/>
        <v>6.097560975609756</v>
      </c>
      <c r="K2587" t="s">
        <v>28</v>
      </c>
      <c r="M2587" s="2">
        <v>492</v>
      </c>
    </row>
    <row r="2588" spans="2:13" ht="12.75">
      <c r="B2588" s="511">
        <v>3000</v>
      </c>
      <c r="C2588" s="1" t="s">
        <v>28</v>
      </c>
      <c r="D2588" s="1" t="s">
        <v>982</v>
      </c>
      <c r="E2588" s="1" t="s">
        <v>983</v>
      </c>
      <c r="F2588" s="30" t="s">
        <v>995</v>
      </c>
      <c r="G2588" s="30" t="s">
        <v>158</v>
      </c>
      <c r="H2588" s="6">
        <f t="shared" si="212"/>
        <v>-54000</v>
      </c>
      <c r="I2588" s="26">
        <f t="shared" si="210"/>
        <v>6.097560975609756</v>
      </c>
      <c r="K2588" t="s">
        <v>28</v>
      </c>
      <c r="M2588" s="2">
        <v>492</v>
      </c>
    </row>
    <row r="2589" spans="2:13" ht="12.75">
      <c r="B2589" s="511">
        <v>3000</v>
      </c>
      <c r="C2589" s="1" t="s">
        <v>28</v>
      </c>
      <c r="D2589" s="1" t="s">
        <v>982</v>
      </c>
      <c r="E2589" s="1" t="s">
        <v>983</v>
      </c>
      <c r="F2589" s="30" t="s">
        <v>425</v>
      </c>
      <c r="G2589" s="30" t="s">
        <v>188</v>
      </c>
      <c r="H2589" s="6">
        <f t="shared" si="212"/>
        <v>-57000</v>
      </c>
      <c r="I2589" s="26">
        <f t="shared" si="210"/>
        <v>6.097560975609756</v>
      </c>
      <c r="K2589" t="s">
        <v>28</v>
      </c>
      <c r="M2589" s="2">
        <v>492</v>
      </c>
    </row>
    <row r="2590" spans="2:13" ht="12.75">
      <c r="B2590" s="511">
        <v>3000</v>
      </c>
      <c r="C2590" s="1" t="s">
        <v>28</v>
      </c>
      <c r="D2590" s="1" t="s">
        <v>982</v>
      </c>
      <c r="E2590" s="1" t="s">
        <v>983</v>
      </c>
      <c r="F2590" s="30" t="s">
        <v>426</v>
      </c>
      <c r="G2590" s="30" t="s">
        <v>203</v>
      </c>
      <c r="H2590" s="6">
        <f t="shared" si="212"/>
        <v>-60000</v>
      </c>
      <c r="I2590" s="26">
        <f t="shared" si="210"/>
        <v>6.097560975609756</v>
      </c>
      <c r="K2590" t="s">
        <v>28</v>
      </c>
      <c r="M2590" s="2">
        <v>492</v>
      </c>
    </row>
    <row r="2591" spans="2:13" ht="12.75">
      <c r="B2591" s="511">
        <v>3000</v>
      </c>
      <c r="C2591" s="1" t="s">
        <v>28</v>
      </c>
      <c r="D2591" s="1" t="s">
        <v>982</v>
      </c>
      <c r="E2591" s="1" t="s">
        <v>983</v>
      </c>
      <c r="F2591" s="30" t="s">
        <v>996</v>
      </c>
      <c r="G2591" s="30" t="s">
        <v>205</v>
      </c>
      <c r="H2591" s="6">
        <f t="shared" si="212"/>
        <v>-63000</v>
      </c>
      <c r="I2591" s="26">
        <f t="shared" si="210"/>
        <v>6.097560975609756</v>
      </c>
      <c r="K2591" t="s">
        <v>28</v>
      </c>
      <c r="M2591" s="2">
        <v>492</v>
      </c>
    </row>
    <row r="2592" spans="2:13" ht="12.75">
      <c r="B2592" s="511">
        <v>3000</v>
      </c>
      <c r="C2592" s="1" t="s">
        <v>28</v>
      </c>
      <c r="D2592" s="1" t="s">
        <v>982</v>
      </c>
      <c r="E2592" s="1" t="s">
        <v>983</v>
      </c>
      <c r="F2592" s="30" t="s">
        <v>997</v>
      </c>
      <c r="G2592" s="30" t="s">
        <v>207</v>
      </c>
      <c r="H2592" s="6">
        <f t="shared" si="212"/>
        <v>-66000</v>
      </c>
      <c r="I2592" s="26">
        <f t="shared" si="210"/>
        <v>6.097560975609756</v>
      </c>
      <c r="K2592" t="s">
        <v>28</v>
      </c>
      <c r="M2592" s="2">
        <v>492</v>
      </c>
    </row>
    <row r="2593" spans="2:13" ht="12.75">
      <c r="B2593" s="511">
        <v>3000</v>
      </c>
      <c r="C2593" s="1" t="s">
        <v>28</v>
      </c>
      <c r="D2593" s="1" t="s">
        <v>982</v>
      </c>
      <c r="E2593" s="1" t="s">
        <v>983</v>
      </c>
      <c r="F2593" s="30" t="s">
        <v>998</v>
      </c>
      <c r="G2593" s="30" t="s">
        <v>276</v>
      </c>
      <c r="H2593" s="6">
        <f t="shared" si="212"/>
        <v>-69000</v>
      </c>
      <c r="I2593" s="26">
        <f t="shared" si="210"/>
        <v>6.097560975609756</v>
      </c>
      <c r="K2593" t="s">
        <v>28</v>
      </c>
      <c r="M2593" s="2">
        <v>492</v>
      </c>
    </row>
    <row r="2594" spans="2:13" ht="12.75">
      <c r="B2594" s="511">
        <v>3000</v>
      </c>
      <c r="C2594" s="1" t="s">
        <v>28</v>
      </c>
      <c r="D2594" s="1" t="s">
        <v>982</v>
      </c>
      <c r="E2594" s="1" t="s">
        <v>983</v>
      </c>
      <c r="F2594" s="30" t="s">
        <v>999</v>
      </c>
      <c r="G2594" s="30" t="s">
        <v>279</v>
      </c>
      <c r="H2594" s="6">
        <f t="shared" si="212"/>
        <v>-72000</v>
      </c>
      <c r="I2594" s="26">
        <f t="shared" si="210"/>
        <v>6.097560975609756</v>
      </c>
      <c r="K2594" t="s">
        <v>28</v>
      </c>
      <c r="M2594" s="2">
        <v>492</v>
      </c>
    </row>
    <row r="2595" spans="2:13" ht="12.75">
      <c r="B2595" s="511">
        <v>3000</v>
      </c>
      <c r="C2595" s="1" t="s">
        <v>28</v>
      </c>
      <c r="D2595" s="1" t="s">
        <v>982</v>
      </c>
      <c r="E2595" s="1" t="s">
        <v>983</v>
      </c>
      <c r="F2595" s="30" t="s">
        <v>1000</v>
      </c>
      <c r="G2595" s="30" t="s">
        <v>281</v>
      </c>
      <c r="H2595" s="6">
        <f t="shared" si="212"/>
        <v>-75000</v>
      </c>
      <c r="I2595" s="26">
        <f t="shared" si="210"/>
        <v>6.097560975609756</v>
      </c>
      <c r="K2595" t="s">
        <v>28</v>
      </c>
      <c r="M2595" s="2">
        <v>492</v>
      </c>
    </row>
    <row r="2596" spans="2:13" ht="12.75">
      <c r="B2596" s="511">
        <v>3000</v>
      </c>
      <c r="C2596" s="1" t="s">
        <v>28</v>
      </c>
      <c r="D2596" s="1" t="s">
        <v>982</v>
      </c>
      <c r="E2596" s="1" t="s">
        <v>983</v>
      </c>
      <c r="F2596" s="30" t="s">
        <v>1001</v>
      </c>
      <c r="G2596" s="30" t="s">
        <v>283</v>
      </c>
      <c r="H2596" s="6">
        <f t="shared" si="212"/>
        <v>-78000</v>
      </c>
      <c r="I2596" s="26">
        <f t="shared" si="210"/>
        <v>6.097560975609756</v>
      </c>
      <c r="K2596" t="s">
        <v>28</v>
      </c>
      <c r="M2596" s="2">
        <v>492</v>
      </c>
    </row>
    <row r="2597" spans="1:13" s="97" customFormat="1" ht="12.75">
      <c r="A2597" s="18"/>
      <c r="B2597" s="513">
        <f>SUM(B2573:B2596)</f>
        <v>78000</v>
      </c>
      <c r="C2597" s="18" t="s">
        <v>0</v>
      </c>
      <c r="D2597" s="18"/>
      <c r="E2597" s="18"/>
      <c r="F2597" s="24"/>
      <c r="G2597" s="24"/>
      <c r="H2597" s="90">
        <v>0</v>
      </c>
      <c r="I2597" s="91">
        <f t="shared" si="210"/>
        <v>158.53658536585365</v>
      </c>
      <c r="M2597" s="2">
        <v>492</v>
      </c>
    </row>
    <row r="2598" spans="2:13" ht="12.75">
      <c r="B2598" s="511"/>
      <c r="H2598" s="6">
        <f t="shared" si="212"/>
        <v>0</v>
      </c>
      <c r="I2598" s="26">
        <f t="shared" si="210"/>
        <v>0</v>
      </c>
      <c r="M2598" s="2">
        <v>492</v>
      </c>
    </row>
    <row r="2599" spans="2:13" ht="12.75">
      <c r="B2599" s="511"/>
      <c r="H2599" s="6">
        <f t="shared" si="212"/>
        <v>0</v>
      </c>
      <c r="I2599" s="26">
        <f t="shared" si="210"/>
        <v>0</v>
      </c>
      <c r="M2599" s="2">
        <v>492</v>
      </c>
    </row>
    <row r="2600" spans="2:13" ht="12.75">
      <c r="B2600" s="511">
        <v>1000</v>
      </c>
      <c r="C2600" s="81" t="s">
        <v>40</v>
      </c>
      <c r="D2600" s="37" t="s">
        <v>982</v>
      </c>
      <c r="E2600" s="81" t="s">
        <v>41</v>
      </c>
      <c r="F2600" s="99" t="s">
        <v>1002</v>
      </c>
      <c r="G2600" s="99" t="s">
        <v>31</v>
      </c>
      <c r="H2600" s="6">
        <f t="shared" si="212"/>
        <v>-1000</v>
      </c>
      <c r="I2600" s="26">
        <f t="shared" si="210"/>
        <v>2.032520325203252</v>
      </c>
      <c r="K2600" s="85" t="s">
        <v>983</v>
      </c>
      <c r="M2600" s="2">
        <v>492</v>
      </c>
    </row>
    <row r="2601" spans="2:13" ht="12.75">
      <c r="B2601" s="511">
        <v>900</v>
      </c>
      <c r="C2601" s="81" t="s">
        <v>40</v>
      </c>
      <c r="D2601" s="37" t="s">
        <v>982</v>
      </c>
      <c r="E2601" s="81" t="s">
        <v>41</v>
      </c>
      <c r="F2601" s="99" t="s">
        <v>1002</v>
      </c>
      <c r="G2601" s="99" t="s">
        <v>33</v>
      </c>
      <c r="H2601" s="6">
        <f t="shared" si="212"/>
        <v>-1900</v>
      </c>
      <c r="I2601" s="26">
        <f t="shared" si="210"/>
        <v>1.829268292682927</v>
      </c>
      <c r="K2601" s="85" t="s">
        <v>983</v>
      </c>
      <c r="M2601" s="2">
        <v>492</v>
      </c>
    </row>
    <row r="2602" spans="2:13" ht="12.75">
      <c r="B2602" s="511">
        <v>900</v>
      </c>
      <c r="C2602" s="81" t="s">
        <v>40</v>
      </c>
      <c r="D2602" s="37" t="s">
        <v>982</v>
      </c>
      <c r="E2602" s="81" t="s">
        <v>41</v>
      </c>
      <c r="F2602" s="99" t="s">
        <v>1002</v>
      </c>
      <c r="G2602" s="99" t="s">
        <v>55</v>
      </c>
      <c r="H2602" s="6">
        <f t="shared" si="212"/>
        <v>-2800</v>
      </c>
      <c r="I2602" s="26">
        <f t="shared" si="210"/>
        <v>1.829268292682927</v>
      </c>
      <c r="K2602" s="85" t="s">
        <v>983</v>
      </c>
      <c r="M2602" s="2">
        <v>492</v>
      </c>
    </row>
    <row r="2603" spans="2:13" ht="12.75">
      <c r="B2603" s="511">
        <v>1000</v>
      </c>
      <c r="C2603" s="1" t="s">
        <v>40</v>
      </c>
      <c r="D2603" s="19" t="s">
        <v>982</v>
      </c>
      <c r="E2603" s="1" t="s">
        <v>41</v>
      </c>
      <c r="F2603" s="30" t="s">
        <v>1002</v>
      </c>
      <c r="G2603" s="30" t="s">
        <v>74</v>
      </c>
      <c r="H2603" s="6">
        <f t="shared" si="212"/>
        <v>-3800</v>
      </c>
      <c r="I2603" s="26">
        <f t="shared" si="210"/>
        <v>2.032520325203252</v>
      </c>
      <c r="K2603" s="85" t="s">
        <v>983</v>
      </c>
      <c r="M2603" s="2">
        <v>492</v>
      </c>
    </row>
    <row r="2604" spans="2:13" ht="12.75">
      <c r="B2604" s="511">
        <v>1900</v>
      </c>
      <c r="C2604" s="1" t="s">
        <v>40</v>
      </c>
      <c r="D2604" s="19" t="s">
        <v>982</v>
      </c>
      <c r="E2604" s="1" t="s">
        <v>41</v>
      </c>
      <c r="F2604" s="30" t="s">
        <v>1002</v>
      </c>
      <c r="G2604" s="30" t="s">
        <v>76</v>
      </c>
      <c r="H2604" s="6">
        <f t="shared" si="212"/>
        <v>-5700</v>
      </c>
      <c r="I2604" s="26">
        <f t="shared" si="210"/>
        <v>3.861788617886179</v>
      </c>
      <c r="K2604" s="85" t="s">
        <v>983</v>
      </c>
      <c r="M2604" s="2">
        <v>492</v>
      </c>
    </row>
    <row r="2605" spans="2:13" ht="12.75">
      <c r="B2605" s="511">
        <v>900</v>
      </c>
      <c r="C2605" s="1" t="s">
        <v>40</v>
      </c>
      <c r="D2605" s="19" t="s">
        <v>982</v>
      </c>
      <c r="E2605" s="1" t="s">
        <v>41</v>
      </c>
      <c r="F2605" s="30" t="s">
        <v>1002</v>
      </c>
      <c r="G2605" s="30" t="s">
        <v>80</v>
      </c>
      <c r="H2605" s="6">
        <f t="shared" si="212"/>
        <v>-6600</v>
      </c>
      <c r="I2605" s="26">
        <f t="shared" si="210"/>
        <v>1.829268292682927</v>
      </c>
      <c r="K2605" s="85" t="s">
        <v>983</v>
      </c>
      <c r="M2605" s="2">
        <v>492</v>
      </c>
    </row>
    <row r="2606" spans="2:13" ht="12.75">
      <c r="B2606" s="511">
        <v>2500</v>
      </c>
      <c r="C2606" s="1" t="s">
        <v>1003</v>
      </c>
      <c r="D2606" s="19" t="s">
        <v>982</v>
      </c>
      <c r="E2606" s="1" t="s">
        <v>41</v>
      </c>
      <c r="F2606" s="30" t="s">
        <v>1002</v>
      </c>
      <c r="G2606" s="30" t="s">
        <v>82</v>
      </c>
      <c r="H2606" s="6">
        <f t="shared" si="212"/>
        <v>-9100</v>
      </c>
      <c r="I2606" s="26">
        <f t="shared" si="210"/>
        <v>5.08130081300813</v>
      </c>
      <c r="K2606" s="85" t="s">
        <v>983</v>
      </c>
      <c r="M2606" s="2">
        <v>492</v>
      </c>
    </row>
    <row r="2607" spans="2:13" ht="12.75">
      <c r="B2607" s="511">
        <v>1400</v>
      </c>
      <c r="C2607" s="1" t="s">
        <v>40</v>
      </c>
      <c r="D2607" s="19" t="s">
        <v>982</v>
      </c>
      <c r="E2607" s="1" t="s">
        <v>41</v>
      </c>
      <c r="F2607" s="30" t="s">
        <v>1002</v>
      </c>
      <c r="G2607" s="30" t="s">
        <v>82</v>
      </c>
      <c r="H2607" s="6">
        <f t="shared" si="212"/>
        <v>-10500</v>
      </c>
      <c r="I2607" s="26">
        <f t="shared" si="210"/>
        <v>2.845528455284553</v>
      </c>
      <c r="K2607" s="85" t="s">
        <v>983</v>
      </c>
      <c r="M2607" s="2">
        <v>492</v>
      </c>
    </row>
    <row r="2608" spans="2:13" ht="12.75">
      <c r="B2608" s="511">
        <v>1000</v>
      </c>
      <c r="C2608" s="1" t="s">
        <v>40</v>
      </c>
      <c r="D2608" s="19" t="s">
        <v>982</v>
      </c>
      <c r="E2608" s="1" t="s">
        <v>41</v>
      </c>
      <c r="F2608" s="30" t="s">
        <v>1002</v>
      </c>
      <c r="G2608" s="30" t="s">
        <v>115</v>
      </c>
      <c r="H2608" s="6">
        <f t="shared" si="212"/>
        <v>-11500</v>
      </c>
      <c r="I2608" s="26">
        <f t="shared" si="210"/>
        <v>2.032520325203252</v>
      </c>
      <c r="K2608" s="85" t="s">
        <v>983</v>
      </c>
      <c r="M2608" s="2">
        <v>492</v>
      </c>
    </row>
    <row r="2609" spans="2:13" ht="12.75">
      <c r="B2609" s="511">
        <v>900</v>
      </c>
      <c r="C2609" s="1" t="s">
        <v>40</v>
      </c>
      <c r="D2609" s="19" t="s">
        <v>982</v>
      </c>
      <c r="E2609" s="1" t="s">
        <v>41</v>
      </c>
      <c r="F2609" s="30" t="s">
        <v>1002</v>
      </c>
      <c r="G2609" s="30" t="s">
        <v>116</v>
      </c>
      <c r="H2609" s="6">
        <f t="shared" si="212"/>
        <v>-12400</v>
      </c>
      <c r="I2609" s="26">
        <f t="shared" si="210"/>
        <v>1.829268292682927</v>
      </c>
      <c r="K2609" s="85" t="s">
        <v>983</v>
      </c>
      <c r="M2609" s="2">
        <v>492</v>
      </c>
    </row>
    <row r="2610" spans="2:13" ht="12.75">
      <c r="B2610" s="511">
        <v>900</v>
      </c>
      <c r="C2610" s="1" t="s">
        <v>40</v>
      </c>
      <c r="D2610" s="19" t="s">
        <v>982</v>
      </c>
      <c r="E2610" s="1" t="s">
        <v>41</v>
      </c>
      <c r="F2610" s="30" t="s">
        <v>1002</v>
      </c>
      <c r="G2610" s="30" t="s">
        <v>117</v>
      </c>
      <c r="H2610" s="6">
        <f t="shared" si="212"/>
        <v>-13300</v>
      </c>
      <c r="I2610" s="26">
        <f t="shared" si="210"/>
        <v>1.829268292682927</v>
      </c>
      <c r="K2610" s="85" t="s">
        <v>983</v>
      </c>
      <c r="M2610" s="2">
        <v>492</v>
      </c>
    </row>
    <row r="2611" spans="2:13" ht="12.75">
      <c r="B2611" s="511">
        <v>1000</v>
      </c>
      <c r="C2611" s="1" t="s">
        <v>40</v>
      </c>
      <c r="D2611" s="19" t="s">
        <v>982</v>
      </c>
      <c r="E2611" s="1" t="s">
        <v>41</v>
      </c>
      <c r="F2611" s="30" t="s">
        <v>1002</v>
      </c>
      <c r="G2611" s="30" t="s">
        <v>118</v>
      </c>
      <c r="H2611" s="6">
        <f t="shared" si="212"/>
        <v>-14300</v>
      </c>
      <c r="I2611" s="26">
        <f t="shared" si="210"/>
        <v>2.032520325203252</v>
      </c>
      <c r="K2611" s="85" t="s">
        <v>983</v>
      </c>
      <c r="M2611" s="2">
        <v>492</v>
      </c>
    </row>
    <row r="2612" spans="2:13" ht="12.75">
      <c r="B2612" s="511">
        <v>1000</v>
      </c>
      <c r="C2612" s="1" t="s">
        <v>40</v>
      </c>
      <c r="D2612" s="19" t="s">
        <v>982</v>
      </c>
      <c r="E2612" s="1" t="s">
        <v>41</v>
      </c>
      <c r="F2612" s="30" t="s">
        <v>1002</v>
      </c>
      <c r="G2612" s="30" t="s">
        <v>119</v>
      </c>
      <c r="H2612" s="6">
        <f t="shared" si="212"/>
        <v>-15300</v>
      </c>
      <c r="I2612" s="26">
        <f t="shared" si="210"/>
        <v>2.032520325203252</v>
      </c>
      <c r="K2612" s="85" t="s">
        <v>983</v>
      </c>
      <c r="M2612" s="2">
        <v>492</v>
      </c>
    </row>
    <row r="2613" spans="2:13" ht="12.75">
      <c r="B2613" s="511">
        <v>900</v>
      </c>
      <c r="C2613" s="1" t="s">
        <v>40</v>
      </c>
      <c r="D2613" s="19" t="s">
        <v>982</v>
      </c>
      <c r="E2613" s="1" t="s">
        <v>41</v>
      </c>
      <c r="F2613" s="30" t="s">
        <v>1002</v>
      </c>
      <c r="G2613" s="30" t="s">
        <v>156</v>
      </c>
      <c r="H2613" s="6">
        <f t="shared" si="212"/>
        <v>-16200</v>
      </c>
      <c r="I2613" s="26">
        <f t="shared" si="210"/>
        <v>1.829268292682927</v>
      </c>
      <c r="K2613" s="85" t="s">
        <v>983</v>
      </c>
      <c r="M2613" s="2">
        <v>492</v>
      </c>
    </row>
    <row r="2614" spans="2:13" ht="12.75">
      <c r="B2614" s="511">
        <v>1000</v>
      </c>
      <c r="C2614" s="1" t="s">
        <v>40</v>
      </c>
      <c r="D2614" s="19" t="s">
        <v>982</v>
      </c>
      <c r="E2614" s="1" t="s">
        <v>41</v>
      </c>
      <c r="F2614" s="30" t="s">
        <v>1002</v>
      </c>
      <c r="G2614" s="30" t="s">
        <v>158</v>
      </c>
      <c r="H2614" s="6">
        <f t="shared" si="212"/>
        <v>-17200</v>
      </c>
      <c r="I2614" s="26">
        <f t="shared" si="210"/>
        <v>2.032520325203252</v>
      </c>
      <c r="K2614" s="85" t="s">
        <v>983</v>
      </c>
      <c r="M2614" s="2">
        <v>492</v>
      </c>
    </row>
    <row r="2615" spans="2:13" ht="12.75">
      <c r="B2615" s="511">
        <v>900</v>
      </c>
      <c r="C2615" s="1" t="s">
        <v>40</v>
      </c>
      <c r="D2615" s="19" t="s">
        <v>982</v>
      </c>
      <c r="E2615" s="1" t="s">
        <v>41</v>
      </c>
      <c r="F2615" s="30" t="s">
        <v>1002</v>
      </c>
      <c r="G2615" s="30" t="s">
        <v>188</v>
      </c>
      <c r="H2615" s="6">
        <f t="shared" si="212"/>
        <v>-18100</v>
      </c>
      <c r="I2615" s="26">
        <f t="shared" si="210"/>
        <v>1.829268292682927</v>
      </c>
      <c r="K2615" s="85" t="s">
        <v>983</v>
      </c>
      <c r="M2615" s="2">
        <v>492</v>
      </c>
    </row>
    <row r="2616" spans="2:13" ht="12.75">
      <c r="B2616" s="511">
        <v>1400</v>
      </c>
      <c r="C2616" s="1" t="s">
        <v>40</v>
      </c>
      <c r="D2616" s="19" t="s">
        <v>982</v>
      </c>
      <c r="E2616" s="1" t="s">
        <v>41</v>
      </c>
      <c r="F2616" s="30" t="s">
        <v>1002</v>
      </c>
      <c r="G2616" s="30" t="s">
        <v>203</v>
      </c>
      <c r="H2616" s="6">
        <f t="shared" si="212"/>
        <v>-19500</v>
      </c>
      <c r="I2616" s="26">
        <f t="shared" si="210"/>
        <v>2.845528455284553</v>
      </c>
      <c r="K2616" s="85" t="s">
        <v>983</v>
      </c>
      <c r="M2616" s="2">
        <v>492</v>
      </c>
    </row>
    <row r="2617" spans="2:13" ht="12.75">
      <c r="B2617" s="511">
        <v>900</v>
      </c>
      <c r="C2617" s="1" t="s">
        <v>40</v>
      </c>
      <c r="D2617" s="19" t="s">
        <v>982</v>
      </c>
      <c r="E2617" s="1" t="s">
        <v>41</v>
      </c>
      <c r="F2617" s="30" t="s">
        <v>1002</v>
      </c>
      <c r="G2617" s="30" t="s">
        <v>205</v>
      </c>
      <c r="H2617" s="6">
        <f t="shared" si="212"/>
        <v>-20400</v>
      </c>
      <c r="I2617" s="26">
        <f t="shared" si="210"/>
        <v>1.829268292682927</v>
      </c>
      <c r="K2617" s="85" t="s">
        <v>983</v>
      </c>
      <c r="M2617" s="2">
        <v>492</v>
      </c>
    </row>
    <row r="2618" spans="2:13" ht="12.75">
      <c r="B2618" s="511">
        <v>900</v>
      </c>
      <c r="C2618" s="1" t="s">
        <v>40</v>
      </c>
      <c r="D2618" s="19" t="s">
        <v>982</v>
      </c>
      <c r="E2618" s="1" t="s">
        <v>41</v>
      </c>
      <c r="F2618" s="30" t="s">
        <v>1002</v>
      </c>
      <c r="G2618" s="99" t="s">
        <v>207</v>
      </c>
      <c r="H2618" s="6">
        <f t="shared" si="212"/>
        <v>-21300</v>
      </c>
      <c r="I2618" s="26">
        <f t="shared" si="210"/>
        <v>1.829268292682927</v>
      </c>
      <c r="K2618" s="85" t="s">
        <v>983</v>
      </c>
      <c r="M2618" s="2">
        <v>492</v>
      </c>
    </row>
    <row r="2619" spans="2:13" ht="12.75">
      <c r="B2619" s="511">
        <v>1500</v>
      </c>
      <c r="C2619" s="81" t="s">
        <v>40</v>
      </c>
      <c r="D2619" s="81" t="s">
        <v>982</v>
      </c>
      <c r="E2619" s="81" t="s">
        <v>41</v>
      </c>
      <c r="F2619" s="99" t="s">
        <v>1002</v>
      </c>
      <c r="G2619" s="99" t="s">
        <v>276</v>
      </c>
      <c r="H2619" s="6">
        <f t="shared" si="212"/>
        <v>-22800</v>
      </c>
      <c r="I2619" s="26">
        <f t="shared" si="210"/>
        <v>3.048780487804878</v>
      </c>
      <c r="K2619" s="85" t="s">
        <v>983</v>
      </c>
      <c r="M2619" s="2">
        <v>492</v>
      </c>
    </row>
    <row r="2620" spans="2:13" ht="12.75">
      <c r="B2620" s="511">
        <v>900</v>
      </c>
      <c r="C2620" s="1" t="s">
        <v>40</v>
      </c>
      <c r="D2620" s="1" t="s">
        <v>982</v>
      </c>
      <c r="E2620" s="1" t="s">
        <v>41</v>
      </c>
      <c r="F2620" s="30" t="s">
        <v>1002</v>
      </c>
      <c r="G2620" s="30" t="s">
        <v>279</v>
      </c>
      <c r="H2620" s="6">
        <f t="shared" si="212"/>
        <v>-23700</v>
      </c>
      <c r="I2620" s="26">
        <f aca="true" t="shared" si="213" ref="I2620:I2631">+B2620/M2620</f>
        <v>1.829268292682927</v>
      </c>
      <c r="K2620" s="85" t="s">
        <v>983</v>
      </c>
      <c r="M2620" s="2">
        <v>492</v>
      </c>
    </row>
    <row r="2621" spans="2:13" ht="12.75">
      <c r="B2621" s="511">
        <v>1500</v>
      </c>
      <c r="C2621" s="1" t="s">
        <v>1004</v>
      </c>
      <c r="D2621" s="1" t="s">
        <v>982</v>
      </c>
      <c r="E2621" s="1" t="s">
        <v>41</v>
      </c>
      <c r="F2621" s="30" t="s">
        <v>1002</v>
      </c>
      <c r="G2621" s="30" t="s">
        <v>281</v>
      </c>
      <c r="H2621" s="6">
        <f t="shared" si="212"/>
        <v>-25200</v>
      </c>
      <c r="I2621" s="26">
        <f t="shared" si="213"/>
        <v>3.048780487804878</v>
      </c>
      <c r="K2621" s="85" t="s">
        <v>983</v>
      </c>
      <c r="M2621" s="2">
        <v>492</v>
      </c>
    </row>
    <row r="2622" spans="2:13" ht="12.75">
      <c r="B2622" s="511">
        <v>1500</v>
      </c>
      <c r="C2622" s="1" t="s">
        <v>1004</v>
      </c>
      <c r="D2622" s="1" t="s">
        <v>982</v>
      </c>
      <c r="E2622" s="1" t="s">
        <v>41</v>
      </c>
      <c r="F2622" s="30" t="s">
        <v>1002</v>
      </c>
      <c r="G2622" s="30" t="s">
        <v>281</v>
      </c>
      <c r="H2622" s="6">
        <f t="shared" si="212"/>
        <v>-26700</v>
      </c>
      <c r="I2622" s="26">
        <f t="shared" si="213"/>
        <v>3.048780487804878</v>
      </c>
      <c r="K2622" s="85" t="s">
        <v>983</v>
      </c>
      <c r="M2622" s="2">
        <v>492</v>
      </c>
    </row>
    <row r="2623" spans="2:13" ht="12.75">
      <c r="B2623" s="511">
        <v>800</v>
      </c>
      <c r="C2623" s="1" t="s">
        <v>40</v>
      </c>
      <c r="D2623" s="1" t="s">
        <v>982</v>
      </c>
      <c r="E2623" s="1" t="s">
        <v>41</v>
      </c>
      <c r="F2623" s="30" t="s">
        <v>1002</v>
      </c>
      <c r="G2623" s="30" t="s">
        <v>281</v>
      </c>
      <c r="H2623" s="6">
        <f t="shared" si="212"/>
        <v>-27500</v>
      </c>
      <c r="I2623" s="26">
        <f t="shared" si="213"/>
        <v>1.6260162601626016</v>
      </c>
      <c r="K2623" s="85" t="s">
        <v>983</v>
      </c>
      <c r="M2623" s="2">
        <v>492</v>
      </c>
    </row>
    <row r="2624" spans="2:13" ht="12.75">
      <c r="B2624" s="511">
        <v>900</v>
      </c>
      <c r="C2624" s="1" t="s">
        <v>40</v>
      </c>
      <c r="D2624" s="19" t="s">
        <v>982</v>
      </c>
      <c r="E2624" s="1" t="s">
        <v>41</v>
      </c>
      <c r="F2624" s="30" t="s">
        <v>1002</v>
      </c>
      <c r="G2624" s="30" t="s">
        <v>283</v>
      </c>
      <c r="H2624" s="6">
        <f t="shared" si="212"/>
        <v>-28400</v>
      </c>
      <c r="I2624" s="26">
        <f t="shared" si="213"/>
        <v>1.829268292682927</v>
      </c>
      <c r="K2624" s="85" t="s">
        <v>983</v>
      </c>
      <c r="M2624" s="2">
        <v>492</v>
      </c>
    </row>
    <row r="2625" spans="1:13" s="104" customFormat="1" ht="12.75">
      <c r="A2625" s="100"/>
      <c r="B2625" s="514">
        <f>SUM(B2600:B2624)</f>
        <v>28400</v>
      </c>
      <c r="C2625" s="100"/>
      <c r="D2625" s="100"/>
      <c r="E2625" s="100" t="s">
        <v>41</v>
      </c>
      <c r="F2625" s="102"/>
      <c r="G2625" s="102"/>
      <c r="H2625" s="90">
        <v>0</v>
      </c>
      <c r="I2625" s="91">
        <f t="shared" si="213"/>
        <v>57.72357723577236</v>
      </c>
      <c r="K2625" s="160"/>
      <c r="M2625" s="2">
        <v>492</v>
      </c>
    </row>
    <row r="2626" spans="2:13" ht="12.75">
      <c r="B2626" s="511"/>
      <c r="H2626" s="6">
        <f>H2625-B2626</f>
        <v>0</v>
      </c>
      <c r="I2626" s="26">
        <f t="shared" si="213"/>
        <v>0</v>
      </c>
      <c r="M2626" s="2">
        <v>492</v>
      </c>
    </row>
    <row r="2627" spans="2:13" ht="12.75">
      <c r="B2627" s="511"/>
      <c r="H2627" s="6">
        <f>H2626-B2627</f>
        <v>0</v>
      </c>
      <c r="I2627" s="26">
        <f t="shared" si="213"/>
        <v>0</v>
      </c>
      <c r="M2627" s="2">
        <v>492</v>
      </c>
    </row>
    <row r="2628" spans="1:13" s="85" customFormat="1" ht="12.75">
      <c r="A2628" s="37"/>
      <c r="B2628" s="512">
        <v>260000</v>
      </c>
      <c r="C2628" s="81" t="s">
        <v>1005</v>
      </c>
      <c r="D2628" s="81" t="s">
        <v>982</v>
      </c>
      <c r="E2628" s="81" t="s">
        <v>627</v>
      </c>
      <c r="F2628" s="83" t="s">
        <v>396</v>
      </c>
      <c r="G2628" s="35" t="s">
        <v>76</v>
      </c>
      <c r="H2628" s="6">
        <f>H2627-B2628</f>
        <v>-260000</v>
      </c>
      <c r="I2628" s="26">
        <f>+B2628/M2628</f>
        <v>528.4552845528456</v>
      </c>
      <c r="M2628" s="2">
        <v>492</v>
      </c>
    </row>
    <row r="2629" spans="1:13" ht="12.75">
      <c r="A2629" s="37"/>
      <c r="B2629" s="512">
        <v>33670</v>
      </c>
      <c r="C2629" s="81" t="s">
        <v>1005</v>
      </c>
      <c r="D2629" s="81" t="s">
        <v>982</v>
      </c>
      <c r="E2629" s="81" t="s">
        <v>397</v>
      </c>
      <c r="F2629" s="83"/>
      <c r="G2629" s="35" t="s">
        <v>76</v>
      </c>
      <c r="H2629" s="6">
        <f>H2628-B2629</f>
        <v>-293670</v>
      </c>
      <c r="I2629" s="26">
        <f>+B2629/M2629</f>
        <v>68.4349593495935</v>
      </c>
      <c r="J2629" s="85"/>
      <c r="K2629" s="85"/>
      <c r="L2629" s="85"/>
      <c r="M2629" s="2">
        <v>492</v>
      </c>
    </row>
    <row r="2630" spans="1:13" ht="12.75">
      <c r="A2630" s="37"/>
      <c r="B2630" s="512">
        <v>6500</v>
      </c>
      <c r="C2630" s="81" t="s">
        <v>1005</v>
      </c>
      <c r="D2630" s="81" t="s">
        <v>982</v>
      </c>
      <c r="E2630" s="81" t="s">
        <v>398</v>
      </c>
      <c r="F2630" s="83"/>
      <c r="G2630" s="35" t="s">
        <v>76</v>
      </c>
      <c r="H2630" s="6">
        <f>H2629-B2630</f>
        <v>-300170</v>
      </c>
      <c r="I2630" s="26">
        <f>+B2630/M2630</f>
        <v>13.211382113821138</v>
      </c>
      <c r="J2630" s="85"/>
      <c r="K2630" s="85"/>
      <c r="L2630" s="85"/>
      <c r="M2630" s="2">
        <v>492</v>
      </c>
    </row>
    <row r="2631" spans="1:13" ht="12.75">
      <c r="A2631" s="107"/>
      <c r="B2631" s="513">
        <f>SUM(B2628:B2630)</f>
        <v>300170</v>
      </c>
      <c r="C2631" s="107" t="s">
        <v>627</v>
      </c>
      <c r="D2631" s="107"/>
      <c r="E2631" s="107"/>
      <c r="F2631" s="150"/>
      <c r="G2631" s="116"/>
      <c r="H2631" s="90">
        <v>0</v>
      </c>
      <c r="I2631" s="161">
        <f t="shared" si="213"/>
        <v>610.1016260162602</v>
      </c>
      <c r="J2631" s="121"/>
      <c r="K2631" s="121"/>
      <c r="L2631" s="121"/>
      <c r="M2631" s="2">
        <v>492</v>
      </c>
    </row>
    <row r="2632" spans="2:13" ht="12.75">
      <c r="B2632" s="511"/>
      <c r="H2632" s="6">
        <v>0</v>
      </c>
      <c r="I2632" s="26">
        <f aca="true" t="shared" si="214" ref="I2632:I2638">+B2632/M2632</f>
        <v>0</v>
      </c>
      <c r="M2632" s="2">
        <v>492</v>
      </c>
    </row>
    <row r="2633" spans="2:13" ht="12.75">
      <c r="B2633" s="511"/>
      <c r="H2633" s="6">
        <f>H2632-B2633</f>
        <v>0</v>
      </c>
      <c r="I2633" s="26">
        <f t="shared" si="214"/>
        <v>0</v>
      </c>
      <c r="M2633" s="2">
        <v>492</v>
      </c>
    </row>
    <row r="2634" spans="2:13" ht="12.75">
      <c r="B2634" s="511"/>
      <c r="H2634" s="6">
        <f>H2633-B2634</f>
        <v>0</v>
      </c>
      <c r="I2634" s="26">
        <f t="shared" si="214"/>
        <v>0</v>
      </c>
      <c r="M2634" s="2">
        <v>492</v>
      </c>
    </row>
    <row r="2635" spans="2:13" ht="12.75">
      <c r="B2635" s="511"/>
      <c r="D2635" s="19"/>
      <c r="H2635" s="6">
        <f>H2634-B2635</f>
        <v>0</v>
      </c>
      <c r="I2635" s="26">
        <f t="shared" si="214"/>
        <v>0</v>
      </c>
      <c r="M2635" s="2">
        <v>492</v>
      </c>
    </row>
    <row r="2636" spans="1:13" s="85" customFormat="1" ht="13.5" thickBot="1">
      <c r="A2636" s="77"/>
      <c r="B2636" s="515">
        <f>+B2656+B2673+B2677</f>
        <v>907900</v>
      </c>
      <c r="C2636" s="77"/>
      <c r="D2636" s="76" t="s">
        <v>17</v>
      </c>
      <c r="E2636" s="162"/>
      <c r="F2636" s="162"/>
      <c r="G2636" s="78"/>
      <c r="H2636" s="163"/>
      <c r="I2636" s="164">
        <f t="shared" si="214"/>
        <v>1845.3252032520325</v>
      </c>
      <c r="J2636" s="152"/>
      <c r="K2636" s="152"/>
      <c r="L2636" s="152"/>
      <c r="M2636" s="2">
        <v>492</v>
      </c>
    </row>
    <row r="2637" spans="2:13" ht="12.75">
      <c r="B2637" s="512"/>
      <c r="C2637" s="37"/>
      <c r="D2637" s="19"/>
      <c r="E2637" s="37"/>
      <c r="G2637" s="35"/>
      <c r="H2637" s="6">
        <f>H2636-B2637</f>
        <v>0</v>
      </c>
      <c r="I2637" s="26">
        <f t="shared" si="214"/>
        <v>0</v>
      </c>
      <c r="M2637" s="2">
        <v>492</v>
      </c>
    </row>
    <row r="2638" spans="2:13" ht="12.75">
      <c r="B2638" s="512"/>
      <c r="C2638" s="37"/>
      <c r="D2638" s="19"/>
      <c r="E2638" s="38"/>
      <c r="G2638" s="39"/>
      <c r="H2638" s="6">
        <f>H2637-B2638</f>
        <v>0</v>
      </c>
      <c r="I2638" s="26">
        <f t="shared" si="214"/>
        <v>0</v>
      </c>
      <c r="M2638" s="2">
        <v>492</v>
      </c>
    </row>
    <row r="2639" spans="1:13" ht="12.75">
      <c r="A2639" s="45"/>
      <c r="B2639" s="512">
        <v>5000</v>
      </c>
      <c r="C2639" s="1" t="s">
        <v>28</v>
      </c>
      <c r="D2639" s="38" t="s">
        <v>17</v>
      </c>
      <c r="E2639" s="38" t="s">
        <v>720</v>
      </c>
      <c r="F2639" s="30" t="s">
        <v>721</v>
      </c>
      <c r="G2639" s="39" t="s">
        <v>74</v>
      </c>
      <c r="H2639" s="6">
        <f aca="true" t="shared" si="215" ref="H2639:H2655">H2638-B2639</f>
        <v>-5000</v>
      </c>
      <c r="I2639" s="26">
        <f aca="true" t="shared" si="216" ref="I2639:I2702">+B2639/M2639</f>
        <v>10.16260162601626</v>
      </c>
      <c r="J2639" s="46"/>
      <c r="K2639" t="s">
        <v>28</v>
      </c>
      <c r="L2639" s="46"/>
      <c r="M2639" s="2">
        <v>492</v>
      </c>
    </row>
    <row r="2640" spans="1:13" s="21" customFormat="1" ht="12.75">
      <c r="A2640" s="1"/>
      <c r="B2640" s="511">
        <v>5000</v>
      </c>
      <c r="C2640" s="1" t="s">
        <v>28</v>
      </c>
      <c r="D2640" s="19" t="s">
        <v>17</v>
      </c>
      <c r="E2640" s="1" t="s">
        <v>720</v>
      </c>
      <c r="F2640" s="30" t="s">
        <v>413</v>
      </c>
      <c r="G2640" s="30" t="s">
        <v>76</v>
      </c>
      <c r="H2640" s="6">
        <f t="shared" si="215"/>
        <v>-10000</v>
      </c>
      <c r="I2640" s="26">
        <f t="shared" si="216"/>
        <v>10.16260162601626</v>
      </c>
      <c r="J2640"/>
      <c r="K2640" t="s">
        <v>28</v>
      </c>
      <c r="L2640"/>
      <c r="M2640" s="2">
        <v>492</v>
      </c>
    </row>
    <row r="2641" spans="2:13" ht="12.75">
      <c r="B2641" s="511">
        <v>5000</v>
      </c>
      <c r="C2641" s="1" t="s">
        <v>28</v>
      </c>
      <c r="D2641" s="1" t="s">
        <v>17</v>
      </c>
      <c r="E2641" s="1" t="s">
        <v>720</v>
      </c>
      <c r="F2641" s="30" t="s">
        <v>414</v>
      </c>
      <c r="G2641" s="30" t="s">
        <v>80</v>
      </c>
      <c r="H2641" s="6">
        <f t="shared" si="215"/>
        <v>-15000</v>
      </c>
      <c r="I2641" s="26">
        <f t="shared" si="216"/>
        <v>10.16260162601626</v>
      </c>
      <c r="K2641" t="s">
        <v>28</v>
      </c>
      <c r="M2641" s="2">
        <v>492</v>
      </c>
    </row>
    <row r="2642" spans="2:13" ht="12.75">
      <c r="B2642" s="511">
        <v>5000</v>
      </c>
      <c r="C2642" s="1" t="s">
        <v>28</v>
      </c>
      <c r="D2642" s="1" t="s">
        <v>17</v>
      </c>
      <c r="E2642" s="1" t="s">
        <v>720</v>
      </c>
      <c r="F2642" s="30" t="s">
        <v>415</v>
      </c>
      <c r="G2642" s="30" t="s">
        <v>82</v>
      </c>
      <c r="H2642" s="6">
        <f t="shared" si="215"/>
        <v>-20000</v>
      </c>
      <c r="I2642" s="26">
        <f t="shared" si="216"/>
        <v>10.16260162601626</v>
      </c>
      <c r="K2642" t="s">
        <v>28</v>
      </c>
      <c r="M2642" s="2">
        <v>492</v>
      </c>
    </row>
    <row r="2643" spans="2:13" ht="12.75">
      <c r="B2643" s="511">
        <v>10000</v>
      </c>
      <c r="C2643" s="1" t="s">
        <v>28</v>
      </c>
      <c r="D2643" s="1" t="s">
        <v>17</v>
      </c>
      <c r="E2643" s="1" t="s">
        <v>720</v>
      </c>
      <c r="F2643" s="30" t="s">
        <v>722</v>
      </c>
      <c r="G2643" s="30" t="s">
        <v>82</v>
      </c>
      <c r="H2643" s="6">
        <f t="shared" si="215"/>
        <v>-30000</v>
      </c>
      <c r="I2643" s="26">
        <f t="shared" si="216"/>
        <v>20.32520325203252</v>
      </c>
      <c r="K2643" t="s">
        <v>28</v>
      </c>
      <c r="M2643" s="2">
        <v>492</v>
      </c>
    </row>
    <row r="2644" spans="2:14" ht="12.75">
      <c r="B2644" s="511">
        <v>5000</v>
      </c>
      <c r="C2644" s="1" t="s">
        <v>28</v>
      </c>
      <c r="D2644" s="1" t="s">
        <v>17</v>
      </c>
      <c r="E2644" s="1" t="s">
        <v>720</v>
      </c>
      <c r="F2644" s="30" t="s">
        <v>723</v>
      </c>
      <c r="G2644" s="30" t="s">
        <v>343</v>
      </c>
      <c r="H2644" s="6">
        <f t="shared" si="215"/>
        <v>-35000</v>
      </c>
      <c r="I2644" s="26">
        <f t="shared" si="216"/>
        <v>10.16260162601626</v>
      </c>
      <c r="K2644" t="s">
        <v>28</v>
      </c>
      <c r="M2644" s="2">
        <v>492</v>
      </c>
      <c r="N2644" s="42"/>
    </row>
    <row r="2645" spans="2:13" ht="12.75">
      <c r="B2645" s="511">
        <v>5000</v>
      </c>
      <c r="C2645" s="1" t="s">
        <v>28</v>
      </c>
      <c r="D2645" s="1" t="s">
        <v>17</v>
      </c>
      <c r="E2645" s="1" t="s">
        <v>720</v>
      </c>
      <c r="F2645" s="30" t="s">
        <v>724</v>
      </c>
      <c r="G2645" s="30" t="s">
        <v>391</v>
      </c>
      <c r="H2645" s="6">
        <f t="shared" si="215"/>
        <v>-40000</v>
      </c>
      <c r="I2645" s="26">
        <f t="shared" si="216"/>
        <v>10.16260162601626</v>
      </c>
      <c r="K2645" t="s">
        <v>28</v>
      </c>
      <c r="M2645" s="2">
        <v>492</v>
      </c>
    </row>
    <row r="2646" spans="2:13" ht="12.75">
      <c r="B2646" s="511">
        <v>5000</v>
      </c>
      <c r="C2646" s="1" t="s">
        <v>28</v>
      </c>
      <c r="D2646" s="1" t="s">
        <v>17</v>
      </c>
      <c r="E2646" s="1" t="s">
        <v>720</v>
      </c>
      <c r="F2646" s="30" t="s">
        <v>417</v>
      </c>
      <c r="G2646" s="30" t="s">
        <v>344</v>
      </c>
      <c r="H2646" s="6">
        <f t="shared" si="215"/>
        <v>-45000</v>
      </c>
      <c r="I2646" s="26">
        <f t="shared" si="216"/>
        <v>10.16260162601626</v>
      </c>
      <c r="K2646" t="s">
        <v>28</v>
      </c>
      <c r="M2646" s="2">
        <v>492</v>
      </c>
    </row>
    <row r="2647" spans="2:13" ht="12.75">
      <c r="B2647" s="511">
        <v>5000</v>
      </c>
      <c r="C2647" s="1" t="s">
        <v>28</v>
      </c>
      <c r="D2647" s="1" t="s">
        <v>17</v>
      </c>
      <c r="E2647" s="1" t="s">
        <v>720</v>
      </c>
      <c r="F2647" s="30" t="s">
        <v>418</v>
      </c>
      <c r="G2647" s="30" t="s">
        <v>115</v>
      </c>
      <c r="H2647" s="6">
        <f t="shared" si="215"/>
        <v>-50000</v>
      </c>
      <c r="I2647" s="26">
        <f t="shared" si="216"/>
        <v>10.16260162601626</v>
      </c>
      <c r="K2647" t="s">
        <v>28</v>
      </c>
      <c r="M2647" s="2">
        <v>492</v>
      </c>
    </row>
    <row r="2648" spans="2:13" ht="12.75">
      <c r="B2648" s="511">
        <v>5000</v>
      </c>
      <c r="C2648" s="1" t="s">
        <v>28</v>
      </c>
      <c r="D2648" s="1" t="s">
        <v>17</v>
      </c>
      <c r="E2648" s="1" t="s">
        <v>720</v>
      </c>
      <c r="F2648" s="30" t="s">
        <v>419</v>
      </c>
      <c r="G2648" s="30" t="s">
        <v>116</v>
      </c>
      <c r="H2648" s="6">
        <f t="shared" si="215"/>
        <v>-55000</v>
      </c>
      <c r="I2648" s="26">
        <f t="shared" si="216"/>
        <v>10.16260162601626</v>
      </c>
      <c r="K2648" t="s">
        <v>28</v>
      </c>
      <c r="M2648" s="2">
        <v>492</v>
      </c>
    </row>
    <row r="2649" spans="2:13" ht="12.75">
      <c r="B2649" s="511">
        <v>7500</v>
      </c>
      <c r="C2649" s="1" t="s">
        <v>28</v>
      </c>
      <c r="D2649" s="1" t="s">
        <v>17</v>
      </c>
      <c r="E2649" s="1" t="s">
        <v>720</v>
      </c>
      <c r="F2649" s="30" t="s">
        <v>725</v>
      </c>
      <c r="G2649" s="30" t="s">
        <v>117</v>
      </c>
      <c r="H2649" s="6">
        <f t="shared" si="215"/>
        <v>-62500</v>
      </c>
      <c r="I2649" s="26">
        <f t="shared" si="216"/>
        <v>15.24390243902439</v>
      </c>
      <c r="K2649" t="s">
        <v>28</v>
      </c>
      <c r="M2649" s="2">
        <v>492</v>
      </c>
    </row>
    <row r="2650" spans="2:13" ht="12.75">
      <c r="B2650" s="511">
        <v>2500</v>
      </c>
      <c r="C2650" s="1" t="s">
        <v>28</v>
      </c>
      <c r="D2650" s="1" t="s">
        <v>17</v>
      </c>
      <c r="E2650" s="1" t="s">
        <v>720</v>
      </c>
      <c r="F2650" s="30" t="s">
        <v>726</v>
      </c>
      <c r="G2650" s="30" t="s">
        <v>118</v>
      </c>
      <c r="H2650" s="6">
        <f t="shared" si="215"/>
        <v>-65000</v>
      </c>
      <c r="I2650" s="26">
        <f t="shared" si="216"/>
        <v>5.08130081300813</v>
      </c>
      <c r="K2650" t="s">
        <v>28</v>
      </c>
      <c r="M2650" s="2">
        <v>492</v>
      </c>
    </row>
    <row r="2651" spans="2:13" ht="12.75">
      <c r="B2651" s="511">
        <v>5000</v>
      </c>
      <c r="C2651" s="1" t="s">
        <v>28</v>
      </c>
      <c r="D2651" s="1" t="s">
        <v>17</v>
      </c>
      <c r="E2651" s="1" t="s">
        <v>720</v>
      </c>
      <c r="F2651" s="30" t="s">
        <v>422</v>
      </c>
      <c r="G2651" s="30" t="s">
        <v>119</v>
      </c>
      <c r="H2651" s="6">
        <f t="shared" si="215"/>
        <v>-70000</v>
      </c>
      <c r="I2651" s="26">
        <f t="shared" si="216"/>
        <v>10.16260162601626</v>
      </c>
      <c r="K2651" t="s">
        <v>28</v>
      </c>
      <c r="M2651" s="2">
        <v>492</v>
      </c>
    </row>
    <row r="2652" spans="2:13" ht="12.75">
      <c r="B2652" s="511">
        <v>5000</v>
      </c>
      <c r="C2652" s="1" t="s">
        <v>28</v>
      </c>
      <c r="D2652" s="1" t="s">
        <v>17</v>
      </c>
      <c r="E2652" s="1" t="s">
        <v>720</v>
      </c>
      <c r="F2652" s="30" t="s">
        <v>727</v>
      </c>
      <c r="G2652" s="30" t="s">
        <v>124</v>
      </c>
      <c r="H2652" s="6">
        <f t="shared" si="215"/>
        <v>-75000</v>
      </c>
      <c r="I2652" s="26">
        <f t="shared" si="216"/>
        <v>10.16260162601626</v>
      </c>
      <c r="K2652" t="s">
        <v>28</v>
      </c>
      <c r="M2652" s="2">
        <v>492</v>
      </c>
    </row>
    <row r="2653" spans="2:13" ht="12.75">
      <c r="B2653" s="511">
        <v>5000</v>
      </c>
      <c r="C2653" s="1" t="s">
        <v>28</v>
      </c>
      <c r="D2653" s="1" t="s">
        <v>17</v>
      </c>
      <c r="E2653" s="1" t="s">
        <v>720</v>
      </c>
      <c r="F2653" s="30" t="s">
        <v>728</v>
      </c>
      <c r="G2653" s="30" t="s">
        <v>213</v>
      </c>
      <c r="H2653" s="6">
        <f t="shared" si="215"/>
        <v>-80000</v>
      </c>
      <c r="I2653" s="26">
        <f t="shared" si="216"/>
        <v>10.16260162601626</v>
      </c>
      <c r="K2653" t="s">
        <v>28</v>
      </c>
      <c r="M2653" s="2">
        <v>492</v>
      </c>
    </row>
    <row r="2654" spans="2:13" ht="12.75">
      <c r="B2654" s="511">
        <v>5000</v>
      </c>
      <c r="C2654" s="1" t="s">
        <v>28</v>
      </c>
      <c r="D2654" s="1" t="s">
        <v>17</v>
      </c>
      <c r="E2654" s="1" t="s">
        <v>720</v>
      </c>
      <c r="F2654" s="30" t="s">
        <v>729</v>
      </c>
      <c r="G2654" s="30" t="s">
        <v>276</v>
      </c>
      <c r="H2654" s="6">
        <f t="shared" si="215"/>
        <v>-85000</v>
      </c>
      <c r="I2654" s="26">
        <f t="shared" si="216"/>
        <v>10.16260162601626</v>
      </c>
      <c r="K2654" t="s">
        <v>28</v>
      </c>
      <c r="M2654" s="2">
        <v>492</v>
      </c>
    </row>
    <row r="2655" spans="2:13" ht="12.75">
      <c r="B2655" s="511">
        <v>5000</v>
      </c>
      <c r="C2655" s="1" t="s">
        <v>28</v>
      </c>
      <c r="D2655" s="1" t="s">
        <v>17</v>
      </c>
      <c r="E2655" s="1" t="s">
        <v>720</v>
      </c>
      <c r="F2655" s="30" t="s">
        <v>430</v>
      </c>
      <c r="G2655" s="30" t="s">
        <v>279</v>
      </c>
      <c r="H2655" s="6">
        <f t="shared" si="215"/>
        <v>-90000</v>
      </c>
      <c r="I2655" s="26">
        <f t="shared" si="216"/>
        <v>10.16260162601626</v>
      </c>
      <c r="K2655" t="s">
        <v>28</v>
      </c>
      <c r="M2655" s="2">
        <v>492</v>
      </c>
    </row>
    <row r="2656" spans="1:13" s="97" customFormat="1" ht="12.75">
      <c r="A2656" s="18"/>
      <c r="B2656" s="513">
        <f>SUM(B2639:B2655)</f>
        <v>90000</v>
      </c>
      <c r="C2656" s="18" t="s">
        <v>28</v>
      </c>
      <c r="D2656" s="18"/>
      <c r="E2656" s="18"/>
      <c r="F2656" s="24"/>
      <c r="G2656" s="24"/>
      <c r="H2656" s="90">
        <v>0</v>
      </c>
      <c r="I2656" s="91">
        <f t="shared" si="216"/>
        <v>182.9268292682927</v>
      </c>
      <c r="M2656" s="2">
        <v>492</v>
      </c>
    </row>
    <row r="2657" spans="2:13" ht="12.75">
      <c r="B2657" s="511"/>
      <c r="D2657" s="19"/>
      <c r="H2657" s="6">
        <f aca="true" t="shared" si="217" ref="H2657:H2672">H2656-B2657</f>
        <v>0</v>
      </c>
      <c r="I2657" s="26">
        <f t="shared" si="216"/>
        <v>0</v>
      </c>
      <c r="M2657" s="2">
        <v>492</v>
      </c>
    </row>
    <row r="2658" spans="2:13" ht="12.75">
      <c r="B2658" s="511"/>
      <c r="D2658" s="19"/>
      <c r="H2658" s="6">
        <f t="shared" si="217"/>
        <v>0</v>
      </c>
      <c r="I2658" s="26">
        <f t="shared" si="216"/>
        <v>0</v>
      </c>
      <c r="M2658" s="2">
        <v>492</v>
      </c>
    </row>
    <row r="2659" spans="2:13" ht="12.75">
      <c r="B2659" s="512">
        <v>1500</v>
      </c>
      <c r="C2659" s="37" t="s">
        <v>40</v>
      </c>
      <c r="D2659" s="19" t="s">
        <v>17</v>
      </c>
      <c r="E2659" s="37" t="s">
        <v>41</v>
      </c>
      <c r="F2659" s="30" t="s">
        <v>1115</v>
      </c>
      <c r="G2659" s="35" t="s">
        <v>74</v>
      </c>
      <c r="H2659" s="6">
        <f t="shared" si="217"/>
        <v>-1500</v>
      </c>
      <c r="I2659" s="26">
        <f t="shared" si="216"/>
        <v>3.048780487804878</v>
      </c>
      <c r="K2659" t="s">
        <v>720</v>
      </c>
      <c r="M2659" s="2">
        <v>492</v>
      </c>
    </row>
    <row r="2660" spans="2:13" ht="12.75">
      <c r="B2660" s="512">
        <v>1000</v>
      </c>
      <c r="C2660" s="37" t="s">
        <v>40</v>
      </c>
      <c r="D2660" s="19" t="s">
        <v>17</v>
      </c>
      <c r="E2660" s="37" t="s">
        <v>41</v>
      </c>
      <c r="F2660" s="30" t="s">
        <v>1115</v>
      </c>
      <c r="G2660" s="39" t="s">
        <v>76</v>
      </c>
      <c r="H2660" s="6">
        <f t="shared" si="217"/>
        <v>-2500</v>
      </c>
      <c r="I2660" s="26">
        <f t="shared" si="216"/>
        <v>2.032520325203252</v>
      </c>
      <c r="K2660" t="s">
        <v>720</v>
      </c>
      <c r="M2660" s="2">
        <v>492</v>
      </c>
    </row>
    <row r="2661" spans="2:13" ht="12.75">
      <c r="B2661" s="512">
        <v>1600</v>
      </c>
      <c r="C2661" s="37" t="s">
        <v>40</v>
      </c>
      <c r="D2661" s="19" t="s">
        <v>17</v>
      </c>
      <c r="E2661" s="37" t="s">
        <v>41</v>
      </c>
      <c r="F2661" s="30" t="s">
        <v>1115</v>
      </c>
      <c r="G2661" s="34" t="s">
        <v>80</v>
      </c>
      <c r="H2661" s="6">
        <f t="shared" si="217"/>
        <v>-4100</v>
      </c>
      <c r="I2661" s="26">
        <f t="shared" si="216"/>
        <v>3.252032520325203</v>
      </c>
      <c r="K2661" t="s">
        <v>720</v>
      </c>
      <c r="M2661" s="2">
        <v>492</v>
      </c>
    </row>
    <row r="2662" spans="1:13" s="21" customFormat="1" ht="12.75">
      <c r="A2662" s="19"/>
      <c r="B2662" s="512">
        <v>1200</v>
      </c>
      <c r="C2662" s="37" t="s">
        <v>40</v>
      </c>
      <c r="D2662" s="19" t="s">
        <v>17</v>
      </c>
      <c r="E2662" s="37" t="s">
        <v>41</v>
      </c>
      <c r="F2662" s="30" t="s">
        <v>1115</v>
      </c>
      <c r="G2662" s="34" t="s">
        <v>82</v>
      </c>
      <c r="H2662" s="6">
        <f t="shared" si="217"/>
        <v>-5300</v>
      </c>
      <c r="I2662" s="26">
        <f t="shared" si="216"/>
        <v>2.4390243902439024</v>
      </c>
      <c r="K2662" t="s">
        <v>720</v>
      </c>
      <c r="M2662" s="2">
        <v>492</v>
      </c>
    </row>
    <row r="2663" spans="2:13" ht="12.75">
      <c r="B2663" s="511">
        <v>1000</v>
      </c>
      <c r="C2663" s="37" t="s">
        <v>40</v>
      </c>
      <c r="D2663" s="19" t="s">
        <v>17</v>
      </c>
      <c r="E2663" s="37" t="s">
        <v>41</v>
      </c>
      <c r="F2663" s="30" t="s">
        <v>1115</v>
      </c>
      <c r="G2663" s="30" t="s">
        <v>343</v>
      </c>
      <c r="H2663" s="6">
        <f t="shared" si="217"/>
        <v>-6300</v>
      </c>
      <c r="I2663" s="26">
        <f t="shared" si="216"/>
        <v>2.032520325203252</v>
      </c>
      <c r="K2663" t="s">
        <v>720</v>
      </c>
      <c r="M2663" s="2">
        <v>492</v>
      </c>
    </row>
    <row r="2664" spans="2:13" ht="12.75">
      <c r="B2664" s="512">
        <v>1500</v>
      </c>
      <c r="C2664" s="37" t="s">
        <v>40</v>
      </c>
      <c r="D2664" s="19" t="s">
        <v>17</v>
      </c>
      <c r="E2664" s="37" t="s">
        <v>41</v>
      </c>
      <c r="F2664" s="30" t="s">
        <v>1115</v>
      </c>
      <c r="G2664" s="30" t="s">
        <v>115</v>
      </c>
      <c r="H2664" s="6">
        <f t="shared" si="217"/>
        <v>-7800</v>
      </c>
      <c r="I2664" s="26">
        <f t="shared" si="216"/>
        <v>3.048780487804878</v>
      </c>
      <c r="K2664" t="s">
        <v>720</v>
      </c>
      <c r="M2664" s="2">
        <v>492</v>
      </c>
    </row>
    <row r="2665" spans="2:13" ht="12.75">
      <c r="B2665" s="512">
        <v>1000</v>
      </c>
      <c r="C2665" s="37" t="s">
        <v>40</v>
      </c>
      <c r="D2665" s="19" t="s">
        <v>17</v>
      </c>
      <c r="E2665" s="37" t="s">
        <v>41</v>
      </c>
      <c r="F2665" s="30" t="s">
        <v>1115</v>
      </c>
      <c r="G2665" s="30" t="s">
        <v>116</v>
      </c>
      <c r="H2665" s="6">
        <f t="shared" si="217"/>
        <v>-8800</v>
      </c>
      <c r="I2665" s="26">
        <f t="shared" si="216"/>
        <v>2.032520325203252</v>
      </c>
      <c r="K2665" t="s">
        <v>720</v>
      </c>
      <c r="M2665" s="2">
        <v>492</v>
      </c>
    </row>
    <row r="2666" spans="2:14" ht="12.75">
      <c r="B2666" s="512">
        <v>1600</v>
      </c>
      <c r="C2666" s="37" t="s">
        <v>40</v>
      </c>
      <c r="D2666" s="19" t="s">
        <v>17</v>
      </c>
      <c r="E2666" s="37" t="s">
        <v>41</v>
      </c>
      <c r="F2666" s="30" t="s">
        <v>1115</v>
      </c>
      <c r="G2666" s="30" t="s">
        <v>117</v>
      </c>
      <c r="H2666" s="6">
        <f t="shared" si="217"/>
        <v>-10400</v>
      </c>
      <c r="I2666" s="26">
        <f t="shared" si="216"/>
        <v>3.252032520325203</v>
      </c>
      <c r="J2666" s="40"/>
      <c r="K2666" t="s">
        <v>720</v>
      </c>
      <c r="L2666" s="40"/>
      <c r="M2666" s="2">
        <v>492</v>
      </c>
      <c r="N2666" s="42"/>
    </row>
    <row r="2667" spans="2:13" ht="12.75">
      <c r="B2667" s="512">
        <v>1200</v>
      </c>
      <c r="C2667" s="37" t="s">
        <v>40</v>
      </c>
      <c r="D2667" s="19" t="s">
        <v>17</v>
      </c>
      <c r="E2667" s="37" t="s">
        <v>41</v>
      </c>
      <c r="F2667" s="30" t="s">
        <v>1115</v>
      </c>
      <c r="G2667" s="30" t="s">
        <v>118</v>
      </c>
      <c r="H2667" s="6">
        <f t="shared" si="217"/>
        <v>-11600</v>
      </c>
      <c r="I2667" s="26">
        <f t="shared" si="216"/>
        <v>2.4390243902439024</v>
      </c>
      <c r="K2667" t="s">
        <v>720</v>
      </c>
      <c r="M2667" s="2">
        <v>492</v>
      </c>
    </row>
    <row r="2668" spans="2:13" ht="12.75">
      <c r="B2668" s="511">
        <v>1000</v>
      </c>
      <c r="C2668" s="37" t="s">
        <v>40</v>
      </c>
      <c r="D2668" s="19" t="s">
        <v>17</v>
      </c>
      <c r="E2668" s="1" t="s">
        <v>41</v>
      </c>
      <c r="F2668" s="30" t="s">
        <v>1115</v>
      </c>
      <c r="G2668" s="30" t="s">
        <v>119</v>
      </c>
      <c r="H2668" s="6">
        <f t="shared" si="217"/>
        <v>-12600</v>
      </c>
      <c r="I2668" s="26">
        <f t="shared" si="216"/>
        <v>2.032520325203252</v>
      </c>
      <c r="K2668" t="s">
        <v>720</v>
      </c>
      <c r="M2668" s="2">
        <v>492</v>
      </c>
    </row>
    <row r="2669" spans="2:14" ht="12.75">
      <c r="B2669" s="512">
        <v>1600</v>
      </c>
      <c r="C2669" s="37" t="s">
        <v>40</v>
      </c>
      <c r="D2669" s="19" t="s">
        <v>17</v>
      </c>
      <c r="E2669" s="37" t="s">
        <v>41</v>
      </c>
      <c r="F2669" s="30" t="s">
        <v>1115</v>
      </c>
      <c r="G2669" s="30" t="s">
        <v>124</v>
      </c>
      <c r="H2669" s="6">
        <f t="shared" si="217"/>
        <v>-14200</v>
      </c>
      <c r="I2669" s="26">
        <f t="shared" si="216"/>
        <v>3.252032520325203</v>
      </c>
      <c r="J2669" s="40"/>
      <c r="K2669" t="s">
        <v>720</v>
      </c>
      <c r="L2669" s="40"/>
      <c r="M2669" s="2">
        <v>492</v>
      </c>
      <c r="N2669" s="42"/>
    </row>
    <row r="2670" spans="2:13" ht="12.75">
      <c r="B2670" s="512">
        <v>1200</v>
      </c>
      <c r="C2670" s="37" t="s">
        <v>40</v>
      </c>
      <c r="D2670" s="19" t="s">
        <v>17</v>
      </c>
      <c r="E2670" s="37" t="s">
        <v>41</v>
      </c>
      <c r="F2670" s="30" t="s">
        <v>1115</v>
      </c>
      <c r="G2670" s="30" t="s">
        <v>213</v>
      </c>
      <c r="H2670" s="6">
        <f t="shared" si="217"/>
        <v>-15400</v>
      </c>
      <c r="I2670" s="26">
        <f t="shared" si="216"/>
        <v>2.4390243902439024</v>
      </c>
      <c r="K2670" t="s">
        <v>720</v>
      </c>
      <c r="M2670" s="2">
        <v>492</v>
      </c>
    </row>
    <row r="2671" spans="2:13" ht="12.75">
      <c r="B2671" s="511">
        <v>1000</v>
      </c>
      <c r="C2671" s="37" t="s">
        <v>40</v>
      </c>
      <c r="D2671" s="19" t="s">
        <v>17</v>
      </c>
      <c r="E2671" s="1" t="s">
        <v>41</v>
      </c>
      <c r="F2671" s="30" t="s">
        <v>1115</v>
      </c>
      <c r="G2671" s="30" t="s">
        <v>276</v>
      </c>
      <c r="H2671" s="6">
        <f t="shared" si="217"/>
        <v>-16400</v>
      </c>
      <c r="I2671" s="26">
        <f t="shared" si="216"/>
        <v>2.032520325203252</v>
      </c>
      <c r="K2671" t="s">
        <v>720</v>
      </c>
      <c r="M2671" s="2">
        <v>492</v>
      </c>
    </row>
    <row r="2672" spans="2:13" ht="12.75">
      <c r="B2672" s="511">
        <v>1500</v>
      </c>
      <c r="C2672" s="37" t="s">
        <v>40</v>
      </c>
      <c r="D2672" s="19" t="s">
        <v>17</v>
      </c>
      <c r="E2672" s="1" t="s">
        <v>41</v>
      </c>
      <c r="F2672" s="30" t="s">
        <v>1115</v>
      </c>
      <c r="G2672" s="30" t="s">
        <v>279</v>
      </c>
      <c r="H2672" s="6">
        <f t="shared" si="217"/>
        <v>-17900</v>
      </c>
      <c r="I2672" s="26">
        <f t="shared" si="216"/>
        <v>3.048780487804878</v>
      </c>
      <c r="K2672" t="s">
        <v>720</v>
      </c>
      <c r="M2672" s="2">
        <v>492</v>
      </c>
    </row>
    <row r="2673" spans="1:13" s="97" customFormat="1" ht="12.75">
      <c r="A2673" s="18"/>
      <c r="B2673" s="513">
        <f>SUM(B2659:B2672)</f>
        <v>17900</v>
      </c>
      <c r="C2673" s="18"/>
      <c r="D2673" s="18"/>
      <c r="E2673" s="18" t="s">
        <v>41</v>
      </c>
      <c r="F2673" s="24"/>
      <c r="G2673" s="24"/>
      <c r="H2673" s="90">
        <v>0</v>
      </c>
      <c r="I2673" s="91">
        <f t="shared" si="216"/>
        <v>36.38211382113821</v>
      </c>
      <c r="M2673" s="2">
        <v>492</v>
      </c>
    </row>
    <row r="2674" spans="2:13" ht="12.75">
      <c r="B2674" s="511"/>
      <c r="D2674" s="19"/>
      <c r="H2674" s="6">
        <f>H2673-B2674</f>
        <v>0</v>
      </c>
      <c r="I2674" s="26">
        <f t="shared" si="216"/>
        <v>0</v>
      </c>
      <c r="M2674" s="2">
        <v>492</v>
      </c>
    </row>
    <row r="2675" spans="2:13" ht="12.75">
      <c r="B2675" s="511"/>
      <c r="D2675" s="19"/>
      <c r="H2675" s="6">
        <f>H2674-B2675</f>
        <v>0</v>
      </c>
      <c r="I2675" s="26">
        <f t="shared" si="216"/>
        <v>0</v>
      </c>
      <c r="M2675" s="2">
        <v>492</v>
      </c>
    </row>
    <row r="2676" spans="1:13" s="121" customFormat="1" ht="12.75">
      <c r="A2676" s="37"/>
      <c r="B2676" s="512">
        <v>800000</v>
      </c>
      <c r="C2676" s="184" t="s">
        <v>720</v>
      </c>
      <c r="D2676" s="81" t="s">
        <v>17</v>
      </c>
      <c r="E2676" s="60" t="s">
        <v>731</v>
      </c>
      <c r="F2676" s="60"/>
      <c r="G2676" s="60" t="s">
        <v>76</v>
      </c>
      <c r="H2676" s="36">
        <f>H2675-B2676</f>
        <v>-800000</v>
      </c>
      <c r="I2676" s="110">
        <f t="shared" si="216"/>
        <v>1626.0162601626016</v>
      </c>
      <c r="J2676" s="111"/>
      <c r="K2676" s="85"/>
      <c r="L2676" s="85"/>
      <c r="M2676" s="2">
        <v>492</v>
      </c>
    </row>
    <row r="2677" spans="1:13" ht="12.75">
      <c r="A2677" s="107"/>
      <c r="B2677" s="513">
        <f>SUM(B2676)</f>
        <v>800000</v>
      </c>
      <c r="C2677" s="107" t="s">
        <v>627</v>
      </c>
      <c r="D2677" s="107"/>
      <c r="E2677" s="149"/>
      <c r="F2677" s="149"/>
      <c r="G2677" s="149"/>
      <c r="H2677" s="101">
        <v>0</v>
      </c>
      <c r="I2677" s="161">
        <f t="shared" si="216"/>
        <v>1626.0162601626016</v>
      </c>
      <c r="J2677" s="121"/>
      <c r="K2677" s="121"/>
      <c r="L2677" s="121"/>
      <c r="M2677" s="2">
        <v>492</v>
      </c>
    </row>
    <row r="2678" spans="1:13" s="46" customFormat="1" ht="12.75">
      <c r="A2678" s="45"/>
      <c r="B2678" s="128"/>
      <c r="C2678" s="48"/>
      <c r="D2678" s="38"/>
      <c r="E2678" s="45"/>
      <c r="F2678" s="39"/>
      <c r="G2678" s="39"/>
      <c r="H2678" s="6">
        <f>H2677-B2678</f>
        <v>0</v>
      </c>
      <c r="I2678" s="26">
        <f t="shared" si="216"/>
        <v>0</v>
      </c>
      <c r="M2678" s="2">
        <v>492</v>
      </c>
    </row>
    <row r="2679" spans="1:13" s="46" customFormat="1" ht="12.75">
      <c r="A2679" s="45"/>
      <c r="B2679" s="128"/>
      <c r="C2679" s="48"/>
      <c r="D2679" s="38"/>
      <c r="E2679" s="45"/>
      <c r="F2679" s="39"/>
      <c r="G2679" s="39"/>
      <c r="H2679" s="6">
        <f>H2678-B2679</f>
        <v>0</v>
      </c>
      <c r="I2679" s="26">
        <f t="shared" si="216"/>
        <v>0</v>
      </c>
      <c r="M2679" s="2">
        <v>492</v>
      </c>
    </row>
    <row r="2680" spans="2:13" ht="12.75">
      <c r="B2680" s="44"/>
      <c r="D2680" s="19"/>
      <c r="H2680" s="6">
        <f>H2679-B2680</f>
        <v>0</v>
      </c>
      <c r="I2680" s="26">
        <f t="shared" si="216"/>
        <v>0</v>
      </c>
      <c r="M2680" s="2">
        <v>492</v>
      </c>
    </row>
    <row r="2681" spans="2:13" ht="12.75">
      <c r="B2681" s="44"/>
      <c r="D2681" s="19"/>
      <c r="H2681" s="6">
        <f>H2680-B2681</f>
        <v>0</v>
      </c>
      <c r="I2681" s="26">
        <f t="shared" si="216"/>
        <v>0</v>
      </c>
      <c r="M2681" s="2">
        <v>492</v>
      </c>
    </row>
    <row r="2682" spans="1:13" ht="13.5" thickBot="1">
      <c r="A2682" s="77"/>
      <c r="B2682" s="74">
        <f>+B2737+B2796+B2832+B2855+B2860+B2865+B2877</f>
        <v>1741462</v>
      </c>
      <c r="C2682" s="77"/>
      <c r="D2682" s="76" t="s">
        <v>20</v>
      </c>
      <c r="E2682" s="162"/>
      <c r="F2682" s="162"/>
      <c r="G2682" s="78"/>
      <c r="H2682" s="163"/>
      <c r="I2682" s="164">
        <f t="shared" si="216"/>
        <v>3539.5569105691056</v>
      </c>
      <c r="J2682" s="152"/>
      <c r="K2682" s="152"/>
      <c r="L2682" s="152"/>
      <c r="M2682" s="2">
        <v>492</v>
      </c>
    </row>
    <row r="2683" spans="2:13" ht="12.75">
      <c r="B2683" s="44"/>
      <c r="D2683" s="19"/>
      <c r="H2683" s="6">
        <f>H2682-B2683</f>
        <v>0</v>
      </c>
      <c r="I2683" s="26">
        <f t="shared" si="216"/>
        <v>0</v>
      </c>
      <c r="M2683" s="2">
        <v>492</v>
      </c>
    </row>
    <row r="2684" spans="2:13" ht="12.75">
      <c r="B2684" s="44"/>
      <c r="D2684" s="19"/>
      <c r="H2684" s="6">
        <f>H2683-B2684</f>
        <v>0</v>
      </c>
      <c r="I2684" s="26">
        <f t="shared" si="216"/>
        <v>0</v>
      </c>
      <c r="M2684" s="2">
        <v>492</v>
      </c>
    </row>
    <row r="2685" spans="2:13" ht="12.75">
      <c r="B2685" s="496">
        <v>2500</v>
      </c>
      <c r="C2685" s="1" t="s">
        <v>28</v>
      </c>
      <c r="D2685" s="19" t="s">
        <v>20</v>
      </c>
      <c r="E2685" s="1" t="s">
        <v>732</v>
      </c>
      <c r="F2685" s="30" t="s">
        <v>733</v>
      </c>
      <c r="G2685" s="35" t="s">
        <v>31</v>
      </c>
      <c r="H2685" s="6">
        <f aca="true" t="shared" si="218" ref="H2685:H2748">H2684-B2685</f>
        <v>-2500</v>
      </c>
      <c r="I2685" s="26">
        <f t="shared" si="216"/>
        <v>5.08130081300813</v>
      </c>
      <c r="K2685" t="s">
        <v>28</v>
      </c>
      <c r="M2685" s="2">
        <v>492</v>
      </c>
    </row>
    <row r="2686" spans="2:13" ht="12.75">
      <c r="B2686" s="496">
        <v>2500</v>
      </c>
      <c r="C2686" s="1" t="s">
        <v>28</v>
      </c>
      <c r="D2686" s="19" t="s">
        <v>20</v>
      </c>
      <c r="E2686" s="1" t="s">
        <v>732</v>
      </c>
      <c r="F2686" s="30" t="s">
        <v>734</v>
      </c>
      <c r="G2686" s="30" t="s">
        <v>33</v>
      </c>
      <c r="H2686" s="6">
        <f t="shared" si="218"/>
        <v>-5000</v>
      </c>
      <c r="I2686" s="26">
        <f t="shared" si="216"/>
        <v>5.08130081300813</v>
      </c>
      <c r="K2686" t="s">
        <v>28</v>
      </c>
      <c r="M2686" s="2">
        <v>492</v>
      </c>
    </row>
    <row r="2687" spans="2:13" ht="12.75">
      <c r="B2687" s="496">
        <v>2500</v>
      </c>
      <c r="C2687" s="1" t="s">
        <v>28</v>
      </c>
      <c r="D2687" s="19" t="s">
        <v>20</v>
      </c>
      <c r="E2687" s="1" t="s">
        <v>732</v>
      </c>
      <c r="F2687" s="49" t="s">
        <v>735</v>
      </c>
      <c r="G2687" s="30" t="s">
        <v>55</v>
      </c>
      <c r="H2687" s="6">
        <f t="shared" si="218"/>
        <v>-7500</v>
      </c>
      <c r="I2687" s="26">
        <f t="shared" si="216"/>
        <v>5.08130081300813</v>
      </c>
      <c r="K2687" t="s">
        <v>28</v>
      </c>
      <c r="M2687" s="2">
        <v>492</v>
      </c>
    </row>
    <row r="2688" spans="1:13" s="46" customFormat="1" ht="12.75">
      <c r="A2688" s="1"/>
      <c r="B2688" s="496">
        <v>2500</v>
      </c>
      <c r="C2688" s="1" t="s">
        <v>28</v>
      </c>
      <c r="D2688" s="19" t="s">
        <v>20</v>
      </c>
      <c r="E2688" s="1" t="s">
        <v>732</v>
      </c>
      <c r="F2688" s="49" t="s">
        <v>736</v>
      </c>
      <c r="G2688" s="30" t="s">
        <v>74</v>
      </c>
      <c r="H2688" s="6">
        <f t="shared" si="218"/>
        <v>-10000</v>
      </c>
      <c r="I2688" s="26">
        <f t="shared" si="216"/>
        <v>5.08130081300813</v>
      </c>
      <c r="J2688"/>
      <c r="K2688" t="s">
        <v>28</v>
      </c>
      <c r="L2688"/>
      <c r="M2688" s="2">
        <v>492</v>
      </c>
    </row>
    <row r="2689" spans="2:13" ht="12.75">
      <c r="B2689" s="496">
        <v>5000</v>
      </c>
      <c r="C2689" s="1" t="s">
        <v>28</v>
      </c>
      <c r="D2689" s="19" t="s">
        <v>20</v>
      </c>
      <c r="E2689" s="1" t="s">
        <v>732</v>
      </c>
      <c r="F2689" s="49" t="s">
        <v>737</v>
      </c>
      <c r="G2689" s="30" t="s">
        <v>76</v>
      </c>
      <c r="H2689" s="6">
        <f t="shared" si="218"/>
        <v>-15000</v>
      </c>
      <c r="I2689" s="26">
        <f t="shared" si="216"/>
        <v>10.16260162601626</v>
      </c>
      <c r="K2689" t="s">
        <v>28</v>
      </c>
      <c r="M2689" s="2">
        <v>492</v>
      </c>
    </row>
    <row r="2690" spans="2:13" ht="12.75">
      <c r="B2690" s="496">
        <v>2500</v>
      </c>
      <c r="C2690" s="1" t="s">
        <v>28</v>
      </c>
      <c r="D2690" s="1" t="s">
        <v>20</v>
      </c>
      <c r="E2690" s="1" t="s">
        <v>732</v>
      </c>
      <c r="F2690" s="49" t="s">
        <v>738</v>
      </c>
      <c r="G2690" s="30" t="s">
        <v>80</v>
      </c>
      <c r="H2690" s="6">
        <f t="shared" si="218"/>
        <v>-17500</v>
      </c>
      <c r="I2690" s="26">
        <f t="shared" si="216"/>
        <v>5.08130081300813</v>
      </c>
      <c r="K2690" t="s">
        <v>28</v>
      </c>
      <c r="M2690" s="2">
        <v>492</v>
      </c>
    </row>
    <row r="2691" spans="2:13" ht="12.75">
      <c r="B2691" s="496">
        <v>2500</v>
      </c>
      <c r="C2691" s="1" t="s">
        <v>28</v>
      </c>
      <c r="D2691" s="1" t="s">
        <v>20</v>
      </c>
      <c r="E2691" s="1" t="s">
        <v>732</v>
      </c>
      <c r="F2691" s="49" t="s">
        <v>739</v>
      </c>
      <c r="G2691" s="30" t="s">
        <v>82</v>
      </c>
      <c r="H2691" s="6">
        <f t="shared" si="218"/>
        <v>-20000</v>
      </c>
      <c r="I2691" s="26">
        <f t="shared" si="216"/>
        <v>5.08130081300813</v>
      </c>
      <c r="K2691" t="s">
        <v>28</v>
      </c>
      <c r="M2691" s="2">
        <v>492</v>
      </c>
    </row>
    <row r="2692" spans="2:13" ht="12.75">
      <c r="B2692" s="497">
        <v>5000</v>
      </c>
      <c r="C2692" s="1" t="s">
        <v>28</v>
      </c>
      <c r="D2692" s="1" t="s">
        <v>20</v>
      </c>
      <c r="E2692" s="1" t="s">
        <v>732</v>
      </c>
      <c r="F2692" s="49" t="s">
        <v>740</v>
      </c>
      <c r="G2692" s="30" t="s">
        <v>115</v>
      </c>
      <c r="H2692" s="6">
        <f t="shared" si="218"/>
        <v>-25000</v>
      </c>
      <c r="I2692" s="26">
        <f t="shared" si="216"/>
        <v>10.16260162601626</v>
      </c>
      <c r="K2692" t="s">
        <v>28</v>
      </c>
      <c r="M2692" s="2">
        <v>492</v>
      </c>
    </row>
    <row r="2693" spans="2:13" ht="12.75">
      <c r="B2693" s="496">
        <v>10000</v>
      </c>
      <c r="C2693" s="1" t="s">
        <v>28</v>
      </c>
      <c r="D2693" s="1" t="s">
        <v>20</v>
      </c>
      <c r="E2693" s="1" t="s">
        <v>732</v>
      </c>
      <c r="F2693" s="49" t="s">
        <v>741</v>
      </c>
      <c r="G2693" s="30" t="s">
        <v>115</v>
      </c>
      <c r="H2693" s="6">
        <f t="shared" si="218"/>
        <v>-35000</v>
      </c>
      <c r="I2693" s="26">
        <f t="shared" si="216"/>
        <v>20.32520325203252</v>
      </c>
      <c r="K2693" t="s">
        <v>28</v>
      </c>
      <c r="M2693" s="2">
        <v>492</v>
      </c>
    </row>
    <row r="2694" spans="2:13" ht="12.75">
      <c r="B2694" s="496">
        <v>2500</v>
      </c>
      <c r="C2694" s="1" t="s">
        <v>28</v>
      </c>
      <c r="D2694" s="1" t="s">
        <v>20</v>
      </c>
      <c r="E2694" s="1" t="s">
        <v>732</v>
      </c>
      <c r="F2694" s="49" t="s">
        <v>742</v>
      </c>
      <c r="G2694" s="30" t="s">
        <v>116</v>
      </c>
      <c r="H2694" s="6">
        <f t="shared" si="218"/>
        <v>-37500</v>
      </c>
      <c r="I2694" s="26">
        <f t="shared" si="216"/>
        <v>5.08130081300813</v>
      </c>
      <c r="K2694" t="s">
        <v>28</v>
      </c>
      <c r="M2694" s="2">
        <v>492</v>
      </c>
    </row>
    <row r="2695" spans="2:13" ht="12.75">
      <c r="B2695" s="496">
        <v>2500</v>
      </c>
      <c r="C2695" s="1" t="s">
        <v>28</v>
      </c>
      <c r="D2695" s="1" t="s">
        <v>20</v>
      </c>
      <c r="E2695" s="1" t="s">
        <v>732</v>
      </c>
      <c r="F2695" s="49" t="s">
        <v>743</v>
      </c>
      <c r="G2695" s="30" t="s">
        <v>117</v>
      </c>
      <c r="H2695" s="6">
        <f t="shared" si="218"/>
        <v>-40000</v>
      </c>
      <c r="I2695" s="26">
        <f t="shared" si="216"/>
        <v>5.08130081300813</v>
      </c>
      <c r="K2695" t="s">
        <v>28</v>
      </c>
      <c r="M2695" s="2">
        <v>492</v>
      </c>
    </row>
    <row r="2696" spans="2:13" ht="12.75">
      <c r="B2696" s="496">
        <v>2500</v>
      </c>
      <c r="C2696" s="1" t="s">
        <v>28</v>
      </c>
      <c r="D2696" s="1" t="s">
        <v>20</v>
      </c>
      <c r="E2696" s="1" t="s">
        <v>732</v>
      </c>
      <c r="F2696" s="49" t="s">
        <v>744</v>
      </c>
      <c r="G2696" s="30" t="s">
        <v>118</v>
      </c>
      <c r="H2696" s="6">
        <f t="shared" si="218"/>
        <v>-42500</v>
      </c>
      <c r="I2696" s="26">
        <f t="shared" si="216"/>
        <v>5.08130081300813</v>
      </c>
      <c r="K2696" t="s">
        <v>28</v>
      </c>
      <c r="M2696" s="2">
        <v>492</v>
      </c>
    </row>
    <row r="2697" spans="2:13" ht="12.75">
      <c r="B2697" s="496">
        <v>2500</v>
      </c>
      <c r="C2697" s="1" t="s">
        <v>28</v>
      </c>
      <c r="D2697" s="1" t="s">
        <v>20</v>
      </c>
      <c r="E2697" s="1" t="s">
        <v>732</v>
      </c>
      <c r="F2697" s="30" t="s">
        <v>745</v>
      </c>
      <c r="G2697" s="30" t="s">
        <v>119</v>
      </c>
      <c r="H2697" s="6">
        <f t="shared" si="218"/>
        <v>-45000</v>
      </c>
      <c r="I2697" s="26">
        <f t="shared" si="216"/>
        <v>5.08130081300813</v>
      </c>
      <c r="K2697" t="s">
        <v>28</v>
      </c>
      <c r="M2697" s="2">
        <v>492</v>
      </c>
    </row>
    <row r="2698" spans="2:13" ht="12.75">
      <c r="B2698" s="496">
        <v>2500</v>
      </c>
      <c r="C2698" s="1" t="s">
        <v>28</v>
      </c>
      <c r="D2698" s="1" t="s">
        <v>20</v>
      </c>
      <c r="E2698" s="1" t="s">
        <v>732</v>
      </c>
      <c r="F2698" s="30" t="s">
        <v>746</v>
      </c>
      <c r="G2698" s="30" t="s">
        <v>156</v>
      </c>
      <c r="H2698" s="6">
        <f t="shared" si="218"/>
        <v>-47500</v>
      </c>
      <c r="I2698" s="26">
        <f t="shared" si="216"/>
        <v>5.08130081300813</v>
      </c>
      <c r="K2698" t="s">
        <v>28</v>
      </c>
      <c r="M2698" s="2">
        <v>492</v>
      </c>
    </row>
    <row r="2699" spans="2:13" ht="12.75">
      <c r="B2699" s="496">
        <v>2500</v>
      </c>
      <c r="C2699" s="1" t="s">
        <v>28</v>
      </c>
      <c r="D2699" s="1" t="s">
        <v>20</v>
      </c>
      <c r="E2699" s="1" t="s">
        <v>732</v>
      </c>
      <c r="F2699" s="30" t="s">
        <v>747</v>
      </c>
      <c r="G2699" s="30" t="s">
        <v>158</v>
      </c>
      <c r="H2699" s="6">
        <f t="shared" si="218"/>
        <v>-50000</v>
      </c>
      <c r="I2699" s="26">
        <f t="shared" si="216"/>
        <v>5.08130081300813</v>
      </c>
      <c r="K2699" t="s">
        <v>28</v>
      </c>
      <c r="M2699" s="2">
        <v>492</v>
      </c>
    </row>
    <row r="2700" spans="2:13" ht="12.75">
      <c r="B2700" s="496">
        <v>2500</v>
      </c>
      <c r="C2700" s="1" t="s">
        <v>28</v>
      </c>
      <c r="D2700" s="1" t="s">
        <v>20</v>
      </c>
      <c r="E2700" s="1" t="s">
        <v>732</v>
      </c>
      <c r="F2700" s="30" t="s">
        <v>748</v>
      </c>
      <c r="G2700" s="30" t="s">
        <v>188</v>
      </c>
      <c r="H2700" s="6">
        <f t="shared" si="218"/>
        <v>-52500</v>
      </c>
      <c r="I2700" s="26">
        <f t="shared" si="216"/>
        <v>5.08130081300813</v>
      </c>
      <c r="K2700" t="s">
        <v>28</v>
      </c>
      <c r="M2700" s="2">
        <v>492</v>
      </c>
    </row>
    <row r="2701" spans="2:13" ht="12.75">
      <c r="B2701" s="496">
        <v>2500</v>
      </c>
      <c r="C2701" s="1" t="s">
        <v>28</v>
      </c>
      <c r="D2701" s="1" t="s">
        <v>20</v>
      </c>
      <c r="E2701" s="1" t="s">
        <v>732</v>
      </c>
      <c r="F2701" s="30" t="s">
        <v>749</v>
      </c>
      <c r="G2701" s="30" t="s">
        <v>203</v>
      </c>
      <c r="H2701" s="6">
        <f t="shared" si="218"/>
        <v>-55000</v>
      </c>
      <c r="I2701" s="26">
        <f t="shared" si="216"/>
        <v>5.08130081300813</v>
      </c>
      <c r="K2701" t="s">
        <v>28</v>
      </c>
      <c r="M2701" s="2">
        <v>492</v>
      </c>
    </row>
    <row r="2702" spans="2:13" ht="12.75">
      <c r="B2702" s="496">
        <v>2500</v>
      </c>
      <c r="C2702" s="1" t="s">
        <v>28</v>
      </c>
      <c r="D2702" s="1" t="s">
        <v>20</v>
      </c>
      <c r="E2702" s="1" t="s">
        <v>732</v>
      </c>
      <c r="F2702" s="30" t="s">
        <v>750</v>
      </c>
      <c r="G2702" s="30" t="s">
        <v>205</v>
      </c>
      <c r="H2702" s="6">
        <f t="shared" si="218"/>
        <v>-57500</v>
      </c>
      <c r="I2702" s="26">
        <f t="shared" si="216"/>
        <v>5.08130081300813</v>
      </c>
      <c r="K2702" t="s">
        <v>28</v>
      </c>
      <c r="M2702" s="2">
        <v>492</v>
      </c>
    </row>
    <row r="2703" spans="2:13" ht="12.75">
      <c r="B2703" s="496">
        <v>2500</v>
      </c>
      <c r="C2703" s="1" t="s">
        <v>28</v>
      </c>
      <c r="D2703" s="1" t="s">
        <v>20</v>
      </c>
      <c r="E2703" s="1" t="s">
        <v>732</v>
      </c>
      <c r="F2703" s="30" t="s">
        <v>751</v>
      </c>
      <c r="G2703" s="30" t="s">
        <v>207</v>
      </c>
      <c r="H2703" s="6">
        <f t="shared" si="218"/>
        <v>-60000</v>
      </c>
      <c r="I2703" s="26">
        <f aca="true" t="shared" si="219" ref="I2703:I2766">+B2703/M2703</f>
        <v>5.08130081300813</v>
      </c>
      <c r="K2703" t="s">
        <v>28</v>
      </c>
      <c r="M2703" s="2">
        <v>492</v>
      </c>
    </row>
    <row r="2704" spans="2:13" ht="12.75">
      <c r="B2704" s="496">
        <v>2500</v>
      </c>
      <c r="C2704" s="1" t="s">
        <v>28</v>
      </c>
      <c r="D2704" s="1" t="s">
        <v>20</v>
      </c>
      <c r="E2704" s="1" t="s">
        <v>732</v>
      </c>
      <c r="F2704" s="30" t="s">
        <v>752</v>
      </c>
      <c r="G2704" s="30" t="s">
        <v>276</v>
      </c>
      <c r="H2704" s="6">
        <f t="shared" si="218"/>
        <v>-62500</v>
      </c>
      <c r="I2704" s="26">
        <f t="shared" si="219"/>
        <v>5.08130081300813</v>
      </c>
      <c r="K2704" t="s">
        <v>28</v>
      </c>
      <c r="M2704" s="2">
        <v>492</v>
      </c>
    </row>
    <row r="2705" spans="2:13" ht="12.75">
      <c r="B2705" s="496">
        <v>2500</v>
      </c>
      <c r="C2705" s="1" t="s">
        <v>28</v>
      </c>
      <c r="D2705" s="1" t="s">
        <v>20</v>
      </c>
      <c r="E2705" s="1" t="s">
        <v>732</v>
      </c>
      <c r="F2705" s="30" t="s">
        <v>753</v>
      </c>
      <c r="G2705" s="30" t="s">
        <v>279</v>
      </c>
      <c r="H2705" s="6">
        <f t="shared" si="218"/>
        <v>-65000</v>
      </c>
      <c r="I2705" s="26">
        <f t="shared" si="219"/>
        <v>5.08130081300813</v>
      </c>
      <c r="K2705" t="s">
        <v>28</v>
      </c>
      <c r="M2705" s="2">
        <v>492</v>
      </c>
    </row>
    <row r="2706" spans="2:13" ht="12.75">
      <c r="B2706" s="496">
        <v>2500</v>
      </c>
      <c r="C2706" s="1" t="s">
        <v>28</v>
      </c>
      <c r="D2706" s="1" t="s">
        <v>20</v>
      </c>
      <c r="E2706" s="1" t="s">
        <v>732</v>
      </c>
      <c r="F2706" s="30" t="s">
        <v>754</v>
      </c>
      <c r="G2706" s="30" t="s">
        <v>281</v>
      </c>
      <c r="H2706" s="6">
        <f t="shared" si="218"/>
        <v>-67500</v>
      </c>
      <c r="I2706" s="26">
        <f t="shared" si="219"/>
        <v>5.08130081300813</v>
      </c>
      <c r="K2706" t="s">
        <v>28</v>
      </c>
      <c r="M2706" s="2">
        <v>492</v>
      </c>
    </row>
    <row r="2707" spans="2:13" ht="12.75">
      <c r="B2707" s="496">
        <v>2500</v>
      </c>
      <c r="C2707" s="1" t="s">
        <v>28</v>
      </c>
      <c r="D2707" s="1" t="s">
        <v>20</v>
      </c>
      <c r="E2707" s="1" t="s">
        <v>732</v>
      </c>
      <c r="F2707" s="30" t="s">
        <v>755</v>
      </c>
      <c r="G2707" s="30" t="s">
        <v>283</v>
      </c>
      <c r="H2707" s="6">
        <f t="shared" si="218"/>
        <v>-70000</v>
      </c>
      <c r="I2707" s="26">
        <f t="shared" si="219"/>
        <v>5.08130081300813</v>
      </c>
      <c r="K2707" t="s">
        <v>28</v>
      </c>
      <c r="M2707" s="2">
        <v>492</v>
      </c>
    </row>
    <row r="2708" spans="2:13" ht="12.75">
      <c r="B2708" s="495">
        <v>5000</v>
      </c>
      <c r="C2708" s="1" t="s">
        <v>28</v>
      </c>
      <c r="D2708" s="19" t="s">
        <v>20</v>
      </c>
      <c r="E2708" s="1" t="s">
        <v>756</v>
      </c>
      <c r="F2708" s="30" t="s">
        <v>629</v>
      </c>
      <c r="G2708" s="35" t="s">
        <v>31</v>
      </c>
      <c r="H2708" s="6">
        <f t="shared" si="218"/>
        <v>-75000</v>
      </c>
      <c r="I2708" s="26">
        <f t="shared" si="219"/>
        <v>10.16260162601626</v>
      </c>
      <c r="K2708" t="s">
        <v>28</v>
      </c>
      <c r="M2708" s="2">
        <v>492</v>
      </c>
    </row>
    <row r="2709" spans="2:13" ht="12.75">
      <c r="B2709" s="496">
        <v>5000</v>
      </c>
      <c r="C2709" s="1" t="s">
        <v>28</v>
      </c>
      <c r="D2709" s="19" t="s">
        <v>20</v>
      </c>
      <c r="E2709" s="1" t="s">
        <v>756</v>
      </c>
      <c r="F2709" s="30" t="s">
        <v>757</v>
      </c>
      <c r="G2709" s="30" t="s">
        <v>33</v>
      </c>
      <c r="H2709" s="6">
        <f t="shared" si="218"/>
        <v>-80000</v>
      </c>
      <c r="I2709" s="26">
        <f t="shared" si="219"/>
        <v>10.16260162601626</v>
      </c>
      <c r="K2709" t="s">
        <v>28</v>
      </c>
      <c r="M2709" s="2">
        <v>492</v>
      </c>
    </row>
    <row r="2710" spans="2:13" ht="12.75">
      <c r="B2710" s="496">
        <v>2000</v>
      </c>
      <c r="C2710" s="1" t="s">
        <v>28</v>
      </c>
      <c r="D2710" s="19" t="s">
        <v>20</v>
      </c>
      <c r="E2710" s="1" t="s">
        <v>756</v>
      </c>
      <c r="F2710" s="30" t="s">
        <v>758</v>
      </c>
      <c r="G2710" s="30" t="s">
        <v>35</v>
      </c>
      <c r="H2710" s="6">
        <f t="shared" si="218"/>
        <v>-82000</v>
      </c>
      <c r="I2710" s="26">
        <f t="shared" si="219"/>
        <v>4.065040650406504</v>
      </c>
      <c r="K2710" t="s">
        <v>28</v>
      </c>
      <c r="M2710" s="2">
        <v>492</v>
      </c>
    </row>
    <row r="2711" spans="2:13" ht="12.75">
      <c r="B2711" s="496">
        <v>5000</v>
      </c>
      <c r="C2711" s="1" t="s">
        <v>28</v>
      </c>
      <c r="D2711" s="19" t="s">
        <v>20</v>
      </c>
      <c r="E2711" s="1" t="s">
        <v>756</v>
      </c>
      <c r="F2711" s="30" t="s">
        <v>631</v>
      </c>
      <c r="G2711" s="30" t="s">
        <v>55</v>
      </c>
      <c r="H2711" s="6">
        <f t="shared" si="218"/>
        <v>-87000</v>
      </c>
      <c r="I2711" s="26">
        <f t="shared" si="219"/>
        <v>10.16260162601626</v>
      </c>
      <c r="K2711" t="s">
        <v>28</v>
      </c>
      <c r="M2711" s="2">
        <v>492</v>
      </c>
    </row>
    <row r="2712" spans="2:13" ht="12.75">
      <c r="B2712" s="496">
        <v>5000</v>
      </c>
      <c r="C2712" s="1" t="s">
        <v>28</v>
      </c>
      <c r="D2712" s="19" t="s">
        <v>20</v>
      </c>
      <c r="E2712" s="1" t="s">
        <v>756</v>
      </c>
      <c r="F2712" s="30" t="s">
        <v>632</v>
      </c>
      <c r="G2712" s="30" t="s">
        <v>74</v>
      </c>
      <c r="H2712" s="6">
        <f t="shared" si="218"/>
        <v>-92000</v>
      </c>
      <c r="I2712" s="26">
        <f t="shared" si="219"/>
        <v>10.16260162601626</v>
      </c>
      <c r="K2712" t="s">
        <v>28</v>
      </c>
      <c r="M2712" s="2">
        <v>492</v>
      </c>
    </row>
    <row r="2713" spans="2:13" ht="12.75">
      <c r="B2713" s="496">
        <v>5000</v>
      </c>
      <c r="C2713" s="1" t="s">
        <v>28</v>
      </c>
      <c r="D2713" s="19" t="s">
        <v>20</v>
      </c>
      <c r="E2713" s="1" t="s">
        <v>756</v>
      </c>
      <c r="F2713" s="30" t="s">
        <v>633</v>
      </c>
      <c r="G2713" s="30" t="s">
        <v>76</v>
      </c>
      <c r="H2713" s="6">
        <f t="shared" si="218"/>
        <v>-97000</v>
      </c>
      <c r="I2713" s="26">
        <f t="shared" si="219"/>
        <v>10.16260162601626</v>
      </c>
      <c r="K2713" t="s">
        <v>28</v>
      </c>
      <c r="M2713" s="2">
        <v>492</v>
      </c>
    </row>
    <row r="2714" spans="2:13" ht="12.75">
      <c r="B2714" s="496">
        <v>5000</v>
      </c>
      <c r="C2714" s="1" t="s">
        <v>28</v>
      </c>
      <c r="D2714" s="1" t="s">
        <v>20</v>
      </c>
      <c r="E2714" s="1" t="s">
        <v>756</v>
      </c>
      <c r="F2714" s="30" t="s">
        <v>634</v>
      </c>
      <c r="G2714" s="30" t="s">
        <v>80</v>
      </c>
      <c r="H2714" s="6">
        <f t="shared" si="218"/>
        <v>-102000</v>
      </c>
      <c r="I2714" s="26">
        <f t="shared" si="219"/>
        <v>10.16260162601626</v>
      </c>
      <c r="K2714" t="s">
        <v>28</v>
      </c>
      <c r="M2714" s="2">
        <v>492</v>
      </c>
    </row>
    <row r="2715" spans="2:13" ht="12.75">
      <c r="B2715" s="496">
        <v>5000</v>
      </c>
      <c r="C2715" s="1" t="s">
        <v>28</v>
      </c>
      <c r="D2715" s="1" t="s">
        <v>20</v>
      </c>
      <c r="E2715" s="1" t="s">
        <v>756</v>
      </c>
      <c r="F2715" s="30" t="s">
        <v>759</v>
      </c>
      <c r="G2715" s="30" t="s">
        <v>82</v>
      </c>
      <c r="H2715" s="6">
        <f t="shared" si="218"/>
        <v>-107000</v>
      </c>
      <c r="I2715" s="26">
        <f t="shared" si="219"/>
        <v>10.16260162601626</v>
      </c>
      <c r="K2715" t="s">
        <v>28</v>
      </c>
      <c r="M2715" s="2">
        <v>492</v>
      </c>
    </row>
    <row r="2716" spans="2:13" ht="12.75">
      <c r="B2716" s="496">
        <v>2000</v>
      </c>
      <c r="C2716" s="1" t="s">
        <v>28</v>
      </c>
      <c r="D2716" s="1" t="s">
        <v>20</v>
      </c>
      <c r="E2716" s="1" t="s">
        <v>756</v>
      </c>
      <c r="F2716" s="30" t="s">
        <v>416</v>
      </c>
      <c r="G2716" s="30" t="s">
        <v>343</v>
      </c>
      <c r="H2716" s="6">
        <f t="shared" si="218"/>
        <v>-109000</v>
      </c>
      <c r="I2716" s="26">
        <f t="shared" si="219"/>
        <v>4.065040650406504</v>
      </c>
      <c r="K2716" t="s">
        <v>28</v>
      </c>
      <c r="M2716" s="2">
        <v>492</v>
      </c>
    </row>
    <row r="2717" spans="2:13" ht="12.75">
      <c r="B2717" s="496">
        <v>5000</v>
      </c>
      <c r="C2717" s="1" t="s">
        <v>28</v>
      </c>
      <c r="D2717" s="1" t="s">
        <v>20</v>
      </c>
      <c r="E2717" s="1" t="s">
        <v>756</v>
      </c>
      <c r="F2717" s="30" t="s">
        <v>724</v>
      </c>
      <c r="G2717" s="30" t="s">
        <v>391</v>
      </c>
      <c r="H2717" s="6">
        <f t="shared" si="218"/>
        <v>-114000</v>
      </c>
      <c r="I2717" s="26">
        <f t="shared" si="219"/>
        <v>10.16260162601626</v>
      </c>
      <c r="K2717" t="s">
        <v>28</v>
      </c>
      <c r="M2717" s="2">
        <v>492</v>
      </c>
    </row>
    <row r="2718" spans="2:13" ht="12.75">
      <c r="B2718" s="496">
        <v>2500</v>
      </c>
      <c r="C2718" s="1" t="s">
        <v>28</v>
      </c>
      <c r="D2718" s="1" t="s">
        <v>20</v>
      </c>
      <c r="E2718" s="1" t="s">
        <v>756</v>
      </c>
      <c r="F2718" s="30" t="s">
        <v>760</v>
      </c>
      <c r="G2718" s="30" t="s">
        <v>344</v>
      </c>
      <c r="H2718" s="6">
        <f t="shared" si="218"/>
        <v>-116500</v>
      </c>
      <c r="I2718" s="26">
        <f t="shared" si="219"/>
        <v>5.08130081300813</v>
      </c>
      <c r="K2718" t="s">
        <v>28</v>
      </c>
      <c r="M2718" s="2">
        <v>492</v>
      </c>
    </row>
    <row r="2719" spans="2:13" ht="12.75">
      <c r="B2719" s="496">
        <v>5000</v>
      </c>
      <c r="C2719" s="1" t="s">
        <v>28</v>
      </c>
      <c r="D2719" s="1" t="s">
        <v>20</v>
      </c>
      <c r="E2719" s="1" t="s">
        <v>756</v>
      </c>
      <c r="F2719" s="30" t="s">
        <v>636</v>
      </c>
      <c r="G2719" s="30" t="s">
        <v>115</v>
      </c>
      <c r="H2719" s="6">
        <f t="shared" si="218"/>
        <v>-121500</v>
      </c>
      <c r="I2719" s="26">
        <f t="shared" si="219"/>
        <v>10.16260162601626</v>
      </c>
      <c r="K2719" t="s">
        <v>28</v>
      </c>
      <c r="M2719" s="2">
        <v>492</v>
      </c>
    </row>
    <row r="2720" spans="2:13" ht="12.75">
      <c r="B2720" s="496">
        <v>5000</v>
      </c>
      <c r="C2720" s="1" t="s">
        <v>28</v>
      </c>
      <c r="D2720" s="1" t="s">
        <v>20</v>
      </c>
      <c r="E2720" s="1" t="s">
        <v>756</v>
      </c>
      <c r="F2720" s="30" t="s">
        <v>637</v>
      </c>
      <c r="G2720" s="30" t="s">
        <v>116</v>
      </c>
      <c r="H2720" s="6">
        <f t="shared" si="218"/>
        <v>-126500</v>
      </c>
      <c r="I2720" s="26">
        <f t="shared" si="219"/>
        <v>10.16260162601626</v>
      </c>
      <c r="K2720" t="s">
        <v>28</v>
      </c>
      <c r="M2720" s="2">
        <v>492</v>
      </c>
    </row>
    <row r="2721" spans="2:13" ht="12.75">
      <c r="B2721" s="496">
        <v>5000</v>
      </c>
      <c r="C2721" s="1" t="s">
        <v>28</v>
      </c>
      <c r="D2721" s="1" t="s">
        <v>20</v>
      </c>
      <c r="E2721" s="1" t="s">
        <v>756</v>
      </c>
      <c r="F2721" s="30" t="s">
        <v>761</v>
      </c>
      <c r="G2721" s="30" t="s">
        <v>117</v>
      </c>
      <c r="H2721" s="6">
        <f t="shared" si="218"/>
        <v>-131500</v>
      </c>
      <c r="I2721" s="26">
        <f t="shared" si="219"/>
        <v>10.16260162601626</v>
      </c>
      <c r="K2721" t="s">
        <v>28</v>
      </c>
      <c r="M2721" s="2">
        <v>492</v>
      </c>
    </row>
    <row r="2722" spans="2:13" ht="12.75">
      <c r="B2722" s="496">
        <v>5000</v>
      </c>
      <c r="C2722" s="1" t="s">
        <v>28</v>
      </c>
      <c r="D2722" s="1" t="s">
        <v>20</v>
      </c>
      <c r="E2722" s="1" t="s">
        <v>756</v>
      </c>
      <c r="F2722" s="30" t="s">
        <v>762</v>
      </c>
      <c r="G2722" s="30" t="s">
        <v>118</v>
      </c>
      <c r="H2722" s="6">
        <f t="shared" si="218"/>
        <v>-136500</v>
      </c>
      <c r="I2722" s="26">
        <f t="shared" si="219"/>
        <v>10.16260162601626</v>
      </c>
      <c r="K2722" t="s">
        <v>28</v>
      </c>
      <c r="M2722" s="2">
        <v>492</v>
      </c>
    </row>
    <row r="2723" spans="2:13" ht="12.75">
      <c r="B2723" s="496">
        <v>5000</v>
      </c>
      <c r="C2723" s="1" t="s">
        <v>28</v>
      </c>
      <c r="D2723" s="1" t="s">
        <v>20</v>
      </c>
      <c r="E2723" s="1" t="s">
        <v>756</v>
      </c>
      <c r="F2723" s="30" t="s">
        <v>763</v>
      </c>
      <c r="G2723" s="30" t="s">
        <v>119</v>
      </c>
      <c r="H2723" s="6">
        <f t="shared" si="218"/>
        <v>-141500</v>
      </c>
      <c r="I2723" s="26">
        <f t="shared" si="219"/>
        <v>10.16260162601626</v>
      </c>
      <c r="K2723" t="s">
        <v>28</v>
      </c>
      <c r="M2723" s="2">
        <v>492</v>
      </c>
    </row>
    <row r="2724" spans="2:13" ht="12.75">
      <c r="B2724" s="496">
        <v>10000</v>
      </c>
      <c r="C2724" s="1" t="s">
        <v>28</v>
      </c>
      <c r="D2724" s="1" t="s">
        <v>20</v>
      </c>
      <c r="E2724" s="1" t="s">
        <v>756</v>
      </c>
      <c r="F2724" s="30" t="s">
        <v>764</v>
      </c>
      <c r="G2724" s="30" t="s">
        <v>119</v>
      </c>
      <c r="H2724" s="6">
        <f t="shared" si="218"/>
        <v>-151500</v>
      </c>
      <c r="I2724" s="26">
        <f t="shared" si="219"/>
        <v>20.32520325203252</v>
      </c>
      <c r="K2724" t="s">
        <v>28</v>
      </c>
      <c r="M2724" s="2">
        <v>492</v>
      </c>
    </row>
    <row r="2725" spans="2:13" ht="12.75">
      <c r="B2725" s="496">
        <v>3000</v>
      </c>
      <c r="C2725" s="1" t="s">
        <v>28</v>
      </c>
      <c r="D2725" s="1" t="s">
        <v>20</v>
      </c>
      <c r="E2725" s="1" t="s">
        <v>756</v>
      </c>
      <c r="F2725" s="30" t="s">
        <v>765</v>
      </c>
      <c r="G2725" s="30" t="s">
        <v>124</v>
      </c>
      <c r="H2725" s="6">
        <f t="shared" si="218"/>
        <v>-154500</v>
      </c>
      <c r="I2725" s="26">
        <f t="shared" si="219"/>
        <v>6.097560975609756</v>
      </c>
      <c r="K2725" t="s">
        <v>28</v>
      </c>
      <c r="M2725" s="2">
        <v>492</v>
      </c>
    </row>
    <row r="2726" spans="2:13" ht="12.75">
      <c r="B2726" s="496">
        <v>5000</v>
      </c>
      <c r="C2726" s="1" t="s">
        <v>28</v>
      </c>
      <c r="D2726" s="1" t="s">
        <v>20</v>
      </c>
      <c r="E2726" s="1" t="s">
        <v>756</v>
      </c>
      <c r="F2726" s="30" t="s">
        <v>423</v>
      </c>
      <c r="G2726" s="30" t="s">
        <v>156</v>
      </c>
      <c r="H2726" s="6">
        <f t="shared" si="218"/>
        <v>-159500</v>
      </c>
      <c r="I2726" s="26">
        <f t="shared" si="219"/>
        <v>10.16260162601626</v>
      </c>
      <c r="K2726" t="s">
        <v>28</v>
      </c>
      <c r="M2726" s="2">
        <v>492</v>
      </c>
    </row>
    <row r="2727" spans="2:13" ht="12.75">
      <c r="B2727" s="496">
        <v>5000</v>
      </c>
      <c r="C2727" s="1" t="s">
        <v>28</v>
      </c>
      <c r="D2727" s="1" t="s">
        <v>20</v>
      </c>
      <c r="E2727" s="1" t="s">
        <v>756</v>
      </c>
      <c r="F2727" s="30" t="s">
        <v>424</v>
      </c>
      <c r="G2727" s="30" t="s">
        <v>158</v>
      </c>
      <c r="H2727" s="6">
        <f t="shared" si="218"/>
        <v>-164500</v>
      </c>
      <c r="I2727" s="26">
        <f t="shared" si="219"/>
        <v>10.16260162601626</v>
      </c>
      <c r="K2727" t="s">
        <v>28</v>
      </c>
      <c r="M2727" s="2">
        <v>492</v>
      </c>
    </row>
    <row r="2728" spans="2:13" ht="12.75">
      <c r="B2728" s="496">
        <v>5000</v>
      </c>
      <c r="C2728" s="1" t="s">
        <v>28</v>
      </c>
      <c r="D2728" s="1" t="s">
        <v>20</v>
      </c>
      <c r="E2728" s="1" t="s">
        <v>756</v>
      </c>
      <c r="F2728" s="30" t="s">
        <v>766</v>
      </c>
      <c r="G2728" s="30" t="s">
        <v>188</v>
      </c>
      <c r="H2728" s="6">
        <f t="shared" si="218"/>
        <v>-169500</v>
      </c>
      <c r="I2728" s="26">
        <f t="shared" si="219"/>
        <v>10.16260162601626</v>
      </c>
      <c r="K2728" t="s">
        <v>28</v>
      </c>
      <c r="M2728" s="2">
        <v>492</v>
      </c>
    </row>
    <row r="2729" spans="2:13" ht="12.75">
      <c r="B2729" s="496">
        <v>5000</v>
      </c>
      <c r="C2729" s="1" t="s">
        <v>28</v>
      </c>
      <c r="D2729" s="1" t="s">
        <v>20</v>
      </c>
      <c r="E2729" s="1" t="s">
        <v>756</v>
      </c>
      <c r="F2729" s="30" t="s">
        <v>645</v>
      </c>
      <c r="G2729" s="30" t="s">
        <v>203</v>
      </c>
      <c r="H2729" s="6">
        <f t="shared" si="218"/>
        <v>-174500</v>
      </c>
      <c r="I2729" s="26">
        <f t="shared" si="219"/>
        <v>10.16260162601626</v>
      </c>
      <c r="K2729" t="s">
        <v>28</v>
      </c>
      <c r="M2729" s="2">
        <v>492</v>
      </c>
    </row>
    <row r="2730" spans="2:13" ht="12.75">
      <c r="B2730" s="496">
        <v>5000</v>
      </c>
      <c r="C2730" s="1" t="s">
        <v>28</v>
      </c>
      <c r="D2730" s="1" t="s">
        <v>20</v>
      </c>
      <c r="E2730" s="1" t="s">
        <v>756</v>
      </c>
      <c r="F2730" s="30" t="s">
        <v>427</v>
      </c>
      <c r="G2730" s="30" t="s">
        <v>205</v>
      </c>
      <c r="H2730" s="6">
        <f t="shared" si="218"/>
        <v>-179500</v>
      </c>
      <c r="I2730" s="26">
        <f t="shared" si="219"/>
        <v>10.16260162601626</v>
      </c>
      <c r="K2730" t="s">
        <v>28</v>
      </c>
      <c r="M2730" s="2">
        <v>492</v>
      </c>
    </row>
    <row r="2731" spans="2:13" ht="12.75">
      <c r="B2731" s="496">
        <v>5000</v>
      </c>
      <c r="C2731" s="1" t="s">
        <v>28</v>
      </c>
      <c r="D2731" s="1" t="s">
        <v>20</v>
      </c>
      <c r="E2731" s="1" t="s">
        <v>756</v>
      </c>
      <c r="F2731" s="30" t="s">
        <v>428</v>
      </c>
      <c r="G2731" s="30" t="s">
        <v>207</v>
      </c>
      <c r="H2731" s="6">
        <f t="shared" si="218"/>
        <v>-184500</v>
      </c>
      <c r="I2731" s="26">
        <f t="shared" si="219"/>
        <v>10.16260162601626</v>
      </c>
      <c r="K2731" t="s">
        <v>28</v>
      </c>
      <c r="M2731" s="2">
        <v>492</v>
      </c>
    </row>
    <row r="2732" spans="2:13" ht="12.75">
      <c r="B2732" s="496">
        <v>2500</v>
      </c>
      <c r="C2732" s="1" t="s">
        <v>28</v>
      </c>
      <c r="D2732" s="1" t="s">
        <v>20</v>
      </c>
      <c r="E2732" s="1" t="s">
        <v>756</v>
      </c>
      <c r="F2732" s="30" t="s">
        <v>767</v>
      </c>
      <c r="G2732" s="30" t="s">
        <v>213</v>
      </c>
      <c r="H2732" s="6">
        <f t="shared" si="218"/>
        <v>-187000</v>
      </c>
      <c r="I2732" s="26">
        <f t="shared" si="219"/>
        <v>5.08130081300813</v>
      </c>
      <c r="K2732" t="s">
        <v>28</v>
      </c>
      <c r="M2732" s="2">
        <v>492</v>
      </c>
    </row>
    <row r="2733" spans="2:13" ht="12.75">
      <c r="B2733" s="496">
        <v>5000</v>
      </c>
      <c r="C2733" s="1" t="s">
        <v>28</v>
      </c>
      <c r="D2733" s="1" t="s">
        <v>20</v>
      </c>
      <c r="E2733" s="1" t="s">
        <v>756</v>
      </c>
      <c r="F2733" s="30" t="s">
        <v>729</v>
      </c>
      <c r="G2733" s="30" t="s">
        <v>276</v>
      </c>
      <c r="H2733" s="6">
        <f t="shared" si="218"/>
        <v>-192000</v>
      </c>
      <c r="I2733" s="26">
        <f t="shared" si="219"/>
        <v>10.16260162601626</v>
      </c>
      <c r="K2733" t="s">
        <v>28</v>
      </c>
      <c r="M2733" s="2">
        <v>492</v>
      </c>
    </row>
    <row r="2734" spans="2:13" ht="12.75">
      <c r="B2734" s="496">
        <v>5000</v>
      </c>
      <c r="C2734" s="1" t="s">
        <v>28</v>
      </c>
      <c r="D2734" s="1" t="s">
        <v>20</v>
      </c>
      <c r="E2734" s="1" t="s">
        <v>756</v>
      </c>
      <c r="F2734" s="30" t="s">
        <v>768</v>
      </c>
      <c r="G2734" s="30" t="s">
        <v>279</v>
      </c>
      <c r="H2734" s="6">
        <f t="shared" si="218"/>
        <v>-197000</v>
      </c>
      <c r="I2734" s="26">
        <f t="shared" si="219"/>
        <v>10.16260162601626</v>
      </c>
      <c r="K2734" t="s">
        <v>28</v>
      </c>
      <c r="M2734" s="2">
        <v>492</v>
      </c>
    </row>
    <row r="2735" spans="2:13" ht="12.75">
      <c r="B2735" s="496">
        <v>5000</v>
      </c>
      <c r="C2735" s="1" t="s">
        <v>28</v>
      </c>
      <c r="D2735" s="1" t="s">
        <v>20</v>
      </c>
      <c r="E2735" s="1" t="s">
        <v>756</v>
      </c>
      <c r="F2735" s="30" t="s">
        <v>769</v>
      </c>
      <c r="G2735" s="30" t="s">
        <v>281</v>
      </c>
      <c r="H2735" s="6">
        <f t="shared" si="218"/>
        <v>-202000</v>
      </c>
      <c r="I2735" s="26">
        <f t="shared" si="219"/>
        <v>10.16260162601626</v>
      </c>
      <c r="K2735" t="s">
        <v>28</v>
      </c>
      <c r="M2735" s="2">
        <v>492</v>
      </c>
    </row>
    <row r="2736" spans="2:13" ht="12.75">
      <c r="B2736" s="496">
        <v>5000</v>
      </c>
      <c r="C2736" s="1" t="s">
        <v>28</v>
      </c>
      <c r="D2736" s="1" t="s">
        <v>20</v>
      </c>
      <c r="E2736" s="1" t="s">
        <v>756</v>
      </c>
      <c r="F2736" s="30" t="s">
        <v>651</v>
      </c>
      <c r="G2736" s="30" t="s">
        <v>283</v>
      </c>
      <c r="H2736" s="6">
        <f t="shared" si="218"/>
        <v>-207000</v>
      </c>
      <c r="I2736" s="26">
        <f t="shared" si="219"/>
        <v>10.16260162601626</v>
      </c>
      <c r="K2736" t="s">
        <v>28</v>
      </c>
      <c r="M2736" s="2">
        <v>492</v>
      </c>
    </row>
    <row r="2737" spans="1:13" s="97" customFormat="1" ht="12.75">
      <c r="A2737" s="18"/>
      <c r="B2737" s="498">
        <f>SUM(B2685:B2736)</f>
        <v>207000</v>
      </c>
      <c r="C2737" s="18" t="s">
        <v>28</v>
      </c>
      <c r="D2737" s="18"/>
      <c r="E2737" s="18"/>
      <c r="F2737" s="24"/>
      <c r="G2737" s="24"/>
      <c r="H2737" s="90">
        <v>0</v>
      </c>
      <c r="I2737" s="91">
        <f t="shared" si="219"/>
        <v>420.7317073170732</v>
      </c>
      <c r="M2737" s="2">
        <v>492</v>
      </c>
    </row>
    <row r="2738" spans="2:13" ht="12.75">
      <c r="B2738" s="496"/>
      <c r="H2738" s="6">
        <f t="shared" si="218"/>
        <v>0</v>
      </c>
      <c r="I2738" s="26">
        <f t="shared" si="219"/>
        <v>0</v>
      </c>
      <c r="M2738" s="2">
        <v>492</v>
      </c>
    </row>
    <row r="2739" spans="2:13" ht="12.75">
      <c r="B2739" s="496"/>
      <c r="H2739" s="6">
        <f t="shared" si="218"/>
        <v>0</v>
      </c>
      <c r="I2739" s="26">
        <f t="shared" si="219"/>
        <v>0</v>
      </c>
      <c r="M2739" s="2">
        <v>492</v>
      </c>
    </row>
    <row r="2740" spans="2:13" ht="12.75">
      <c r="B2740" s="495">
        <v>1300</v>
      </c>
      <c r="C2740" s="37" t="s">
        <v>40</v>
      </c>
      <c r="D2740" s="19" t="s">
        <v>20</v>
      </c>
      <c r="E2740" s="37" t="s">
        <v>41</v>
      </c>
      <c r="F2740" s="30" t="s">
        <v>730</v>
      </c>
      <c r="G2740" s="35" t="s">
        <v>31</v>
      </c>
      <c r="H2740" s="6">
        <f t="shared" si="218"/>
        <v>-1300</v>
      </c>
      <c r="I2740" s="26">
        <f t="shared" si="219"/>
        <v>2.6422764227642275</v>
      </c>
      <c r="K2740" t="s">
        <v>732</v>
      </c>
      <c r="M2740" s="2">
        <v>492</v>
      </c>
    </row>
    <row r="2741" spans="2:13" ht="12.75">
      <c r="B2741" s="495">
        <v>2500</v>
      </c>
      <c r="C2741" s="37" t="s">
        <v>770</v>
      </c>
      <c r="D2741" s="19" t="s">
        <v>20</v>
      </c>
      <c r="E2741" s="37" t="s">
        <v>41</v>
      </c>
      <c r="F2741" s="30" t="s">
        <v>730</v>
      </c>
      <c r="G2741" s="35" t="s">
        <v>31</v>
      </c>
      <c r="H2741" s="6">
        <f t="shared" si="218"/>
        <v>-3800</v>
      </c>
      <c r="I2741" s="26">
        <f t="shared" si="219"/>
        <v>5.08130081300813</v>
      </c>
      <c r="K2741" t="s">
        <v>732</v>
      </c>
      <c r="M2741" s="2">
        <v>492</v>
      </c>
    </row>
    <row r="2742" spans="1:13" ht="12.75">
      <c r="A2742" s="19"/>
      <c r="B2742" s="495">
        <v>1800</v>
      </c>
      <c r="C2742" s="37" t="s">
        <v>40</v>
      </c>
      <c r="D2742" s="19" t="s">
        <v>20</v>
      </c>
      <c r="E2742" s="19" t="s">
        <v>41</v>
      </c>
      <c r="F2742" s="30" t="s">
        <v>730</v>
      </c>
      <c r="G2742" s="34" t="s">
        <v>33</v>
      </c>
      <c r="H2742" s="6">
        <f t="shared" si="218"/>
        <v>-5600</v>
      </c>
      <c r="I2742" s="26">
        <f t="shared" si="219"/>
        <v>3.658536585365854</v>
      </c>
      <c r="J2742" s="21"/>
      <c r="K2742" t="s">
        <v>732</v>
      </c>
      <c r="L2742" s="21"/>
      <c r="M2742" s="2">
        <v>492</v>
      </c>
    </row>
    <row r="2743" spans="2:13" ht="12.75">
      <c r="B2743" s="496">
        <v>1600</v>
      </c>
      <c r="C2743" s="37" t="s">
        <v>40</v>
      </c>
      <c r="D2743" s="19" t="s">
        <v>20</v>
      </c>
      <c r="E2743" s="1" t="s">
        <v>41</v>
      </c>
      <c r="F2743" s="30" t="s">
        <v>730</v>
      </c>
      <c r="G2743" s="30" t="s">
        <v>74</v>
      </c>
      <c r="H2743" s="6">
        <f t="shared" si="218"/>
        <v>-7200</v>
      </c>
      <c r="I2743" s="26">
        <f t="shared" si="219"/>
        <v>3.252032520325203</v>
      </c>
      <c r="K2743" t="s">
        <v>732</v>
      </c>
      <c r="M2743" s="2">
        <v>492</v>
      </c>
    </row>
    <row r="2744" spans="2:13" ht="12.75">
      <c r="B2744" s="496">
        <v>1400</v>
      </c>
      <c r="C2744" s="37" t="s">
        <v>40</v>
      </c>
      <c r="D2744" s="19" t="s">
        <v>20</v>
      </c>
      <c r="E2744" s="1" t="s">
        <v>41</v>
      </c>
      <c r="F2744" s="30" t="s">
        <v>730</v>
      </c>
      <c r="G2744" s="30" t="s">
        <v>76</v>
      </c>
      <c r="H2744" s="6">
        <f t="shared" si="218"/>
        <v>-8600</v>
      </c>
      <c r="I2744" s="26">
        <f t="shared" si="219"/>
        <v>2.845528455284553</v>
      </c>
      <c r="K2744" t="s">
        <v>732</v>
      </c>
      <c r="M2744" s="2">
        <v>492</v>
      </c>
    </row>
    <row r="2745" spans="2:13" ht="12.75">
      <c r="B2745" s="496">
        <v>1600</v>
      </c>
      <c r="C2745" s="37" t="s">
        <v>40</v>
      </c>
      <c r="D2745" s="19" t="s">
        <v>20</v>
      </c>
      <c r="E2745" s="1" t="s">
        <v>41</v>
      </c>
      <c r="F2745" s="30" t="s">
        <v>730</v>
      </c>
      <c r="G2745" s="30" t="s">
        <v>80</v>
      </c>
      <c r="H2745" s="6">
        <f t="shared" si="218"/>
        <v>-10200</v>
      </c>
      <c r="I2745" s="26">
        <f t="shared" si="219"/>
        <v>3.252032520325203</v>
      </c>
      <c r="K2745" t="s">
        <v>732</v>
      </c>
      <c r="M2745" s="2">
        <v>492</v>
      </c>
    </row>
    <row r="2746" spans="2:13" ht="12.75">
      <c r="B2746" s="496">
        <v>1200</v>
      </c>
      <c r="C2746" s="37" t="s">
        <v>40</v>
      </c>
      <c r="D2746" s="19" t="s">
        <v>20</v>
      </c>
      <c r="E2746" s="1" t="s">
        <v>41</v>
      </c>
      <c r="F2746" s="30" t="s">
        <v>730</v>
      </c>
      <c r="G2746" s="30" t="s">
        <v>82</v>
      </c>
      <c r="H2746" s="6">
        <f t="shared" si="218"/>
        <v>-11400</v>
      </c>
      <c r="I2746" s="26">
        <f t="shared" si="219"/>
        <v>2.4390243902439024</v>
      </c>
      <c r="K2746" t="s">
        <v>732</v>
      </c>
      <c r="M2746" s="2">
        <v>492</v>
      </c>
    </row>
    <row r="2747" spans="2:13" ht="12.75">
      <c r="B2747" s="495">
        <v>2500</v>
      </c>
      <c r="C2747" s="37" t="s">
        <v>770</v>
      </c>
      <c r="D2747" s="19" t="s">
        <v>20</v>
      </c>
      <c r="E2747" s="37" t="s">
        <v>41</v>
      </c>
      <c r="F2747" s="30" t="s">
        <v>730</v>
      </c>
      <c r="G2747" s="35" t="s">
        <v>82</v>
      </c>
      <c r="H2747" s="6">
        <f t="shared" si="218"/>
        <v>-13900</v>
      </c>
      <c r="I2747" s="26">
        <f t="shared" si="219"/>
        <v>5.08130081300813</v>
      </c>
      <c r="K2747" t="s">
        <v>732</v>
      </c>
      <c r="M2747" s="2">
        <v>492</v>
      </c>
    </row>
    <row r="2748" spans="2:13" ht="12.75">
      <c r="B2748" s="496">
        <v>1000</v>
      </c>
      <c r="C2748" s="37" t="s">
        <v>40</v>
      </c>
      <c r="D2748" s="19" t="s">
        <v>20</v>
      </c>
      <c r="E2748" s="1" t="s">
        <v>41</v>
      </c>
      <c r="F2748" s="30" t="s">
        <v>730</v>
      </c>
      <c r="G2748" s="30" t="s">
        <v>343</v>
      </c>
      <c r="H2748" s="6">
        <f t="shared" si="218"/>
        <v>-14900</v>
      </c>
      <c r="I2748" s="26">
        <f t="shared" si="219"/>
        <v>2.032520325203252</v>
      </c>
      <c r="K2748" t="s">
        <v>732</v>
      </c>
      <c r="M2748" s="2">
        <v>492</v>
      </c>
    </row>
    <row r="2749" spans="2:13" ht="12.75">
      <c r="B2749" s="496">
        <v>1800</v>
      </c>
      <c r="C2749" s="37" t="s">
        <v>40</v>
      </c>
      <c r="D2749" s="19" t="s">
        <v>20</v>
      </c>
      <c r="E2749" s="1" t="s">
        <v>41</v>
      </c>
      <c r="F2749" s="30" t="s">
        <v>730</v>
      </c>
      <c r="G2749" s="30" t="s">
        <v>115</v>
      </c>
      <c r="H2749" s="6">
        <f aca="true" t="shared" si="220" ref="H2749:H2797">H2748-B2749</f>
        <v>-16700</v>
      </c>
      <c r="I2749" s="26">
        <f t="shared" si="219"/>
        <v>3.658536585365854</v>
      </c>
      <c r="K2749" t="s">
        <v>732</v>
      </c>
      <c r="M2749" s="2">
        <v>492</v>
      </c>
    </row>
    <row r="2750" spans="2:13" ht="12.75">
      <c r="B2750" s="496">
        <v>1700</v>
      </c>
      <c r="C2750" s="1" t="s">
        <v>40</v>
      </c>
      <c r="D2750" s="19" t="s">
        <v>20</v>
      </c>
      <c r="E2750" s="1" t="s">
        <v>41</v>
      </c>
      <c r="F2750" s="30" t="s">
        <v>730</v>
      </c>
      <c r="G2750" s="30" t="s">
        <v>116</v>
      </c>
      <c r="H2750" s="6">
        <f t="shared" si="220"/>
        <v>-18400</v>
      </c>
      <c r="I2750" s="26">
        <f t="shared" si="219"/>
        <v>3.4552845528455283</v>
      </c>
      <c r="K2750" t="s">
        <v>732</v>
      </c>
      <c r="M2750" s="2">
        <v>492</v>
      </c>
    </row>
    <row r="2751" spans="2:13" ht="12.75">
      <c r="B2751" s="496">
        <v>1400</v>
      </c>
      <c r="C2751" s="1" t="s">
        <v>40</v>
      </c>
      <c r="D2751" s="19" t="s">
        <v>20</v>
      </c>
      <c r="E2751" s="1" t="s">
        <v>41</v>
      </c>
      <c r="F2751" s="30" t="s">
        <v>730</v>
      </c>
      <c r="G2751" s="30" t="s">
        <v>117</v>
      </c>
      <c r="H2751" s="6">
        <f t="shared" si="220"/>
        <v>-19800</v>
      </c>
      <c r="I2751" s="26">
        <f t="shared" si="219"/>
        <v>2.845528455284553</v>
      </c>
      <c r="K2751" t="s">
        <v>732</v>
      </c>
      <c r="M2751" s="2">
        <v>492</v>
      </c>
    </row>
    <row r="2752" spans="2:13" ht="12.75">
      <c r="B2752" s="496">
        <v>1200</v>
      </c>
      <c r="C2752" s="1" t="s">
        <v>40</v>
      </c>
      <c r="D2752" s="19" t="s">
        <v>20</v>
      </c>
      <c r="E2752" s="1" t="s">
        <v>41</v>
      </c>
      <c r="F2752" s="30" t="s">
        <v>730</v>
      </c>
      <c r="G2752" s="30" t="s">
        <v>118</v>
      </c>
      <c r="H2752" s="6">
        <f t="shared" si="220"/>
        <v>-21000</v>
      </c>
      <c r="I2752" s="26">
        <f t="shared" si="219"/>
        <v>2.4390243902439024</v>
      </c>
      <c r="K2752" t="s">
        <v>732</v>
      </c>
      <c r="M2752" s="2">
        <v>492</v>
      </c>
    </row>
    <row r="2753" spans="2:13" ht="12.75">
      <c r="B2753" s="495">
        <v>2500</v>
      </c>
      <c r="C2753" s="37" t="s">
        <v>770</v>
      </c>
      <c r="D2753" s="19" t="s">
        <v>20</v>
      </c>
      <c r="E2753" s="37" t="s">
        <v>41</v>
      </c>
      <c r="F2753" s="30" t="s">
        <v>730</v>
      </c>
      <c r="G2753" s="35" t="s">
        <v>118</v>
      </c>
      <c r="H2753" s="6">
        <f t="shared" si="220"/>
        <v>-23500</v>
      </c>
      <c r="I2753" s="26">
        <f t="shared" si="219"/>
        <v>5.08130081300813</v>
      </c>
      <c r="K2753" t="s">
        <v>732</v>
      </c>
      <c r="M2753" s="2">
        <v>492</v>
      </c>
    </row>
    <row r="2754" spans="2:13" ht="12.75">
      <c r="B2754" s="496">
        <v>1200</v>
      </c>
      <c r="C2754" s="1" t="s">
        <v>40</v>
      </c>
      <c r="D2754" s="19" t="s">
        <v>20</v>
      </c>
      <c r="E2754" s="1" t="s">
        <v>41</v>
      </c>
      <c r="F2754" s="30" t="s">
        <v>730</v>
      </c>
      <c r="G2754" s="30" t="s">
        <v>119</v>
      </c>
      <c r="H2754" s="6">
        <f t="shared" si="220"/>
        <v>-24700</v>
      </c>
      <c r="I2754" s="26">
        <f t="shared" si="219"/>
        <v>2.4390243902439024</v>
      </c>
      <c r="K2754" t="s">
        <v>732</v>
      </c>
      <c r="M2754" s="2">
        <v>492</v>
      </c>
    </row>
    <row r="2755" spans="2:13" ht="12.75">
      <c r="B2755" s="496">
        <v>1800</v>
      </c>
      <c r="C2755" s="1" t="s">
        <v>40</v>
      </c>
      <c r="D2755" s="19" t="s">
        <v>20</v>
      </c>
      <c r="E2755" s="1" t="s">
        <v>41</v>
      </c>
      <c r="F2755" s="30" t="s">
        <v>730</v>
      </c>
      <c r="G2755" s="30" t="s">
        <v>156</v>
      </c>
      <c r="H2755" s="6">
        <f t="shared" si="220"/>
        <v>-26500</v>
      </c>
      <c r="I2755" s="26">
        <f t="shared" si="219"/>
        <v>3.658536585365854</v>
      </c>
      <c r="K2755" t="s">
        <v>732</v>
      </c>
      <c r="M2755" s="2">
        <v>492</v>
      </c>
    </row>
    <row r="2756" spans="2:13" ht="12.75">
      <c r="B2756" s="496">
        <v>1700</v>
      </c>
      <c r="C2756" s="1" t="s">
        <v>40</v>
      </c>
      <c r="D2756" s="19" t="s">
        <v>20</v>
      </c>
      <c r="E2756" s="1" t="s">
        <v>41</v>
      </c>
      <c r="F2756" s="30" t="s">
        <v>730</v>
      </c>
      <c r="G2756" s="30" t="s">
        <v>158</v>
      </c>
      <c r="H2756" s="6">
        <f t="shared" si="220"/>
        <v>-28200</v>
      </c>
      <c r="I2756" s="26">
        <f t="shared" si="219"/>
        <v>3.4552845528455283</v>
      </c>
      <c r="K2756" t="s">
        <v>732</v>
      </c>
      <c r="M2756" s="2">
        <v>492</v>
      </c>
    </row>
    <row r="2757" spans="2:13" ht="12.75">
      <c r="B2757" s="496">
        <v>1400</v>
      </c>
      <c r="C2757" s="1" t="s">
        <v>40</v>
      </c>
      <c r="D2757" s="19" t="s">
        <v>20</v>
      </c>
      <c r="E2757" s="1" t="s">
        <v>41</v>
      </c>
      <c r="F2757" s="30" t="s">
        <v>730</v>
      </c>
      <c r="G2757" s="30" t="s">
        <v>188</v>
      </c>
      <c r="H2757" s="6">
        <f t="shared" si="220"/>
        <v>-29600</v>
      </c>
      <c r="I2757" s="26">
        <f t="shared" si="219"/>
        <v>2.845528455284553</v>
      </c>
      <c r="K2757" t="s">
        <v>732</v>
      </c>
      <c r="M2757" s="2">
        <v>492</v>
      </c>
    </row>
    <row r="2758" spans="2:13" ht="12.75">
      <c r="B2758" s="496">
        <v>1600</v>
      </c>
      <c r="C2758" s="1" t="s">
        <v>40</v>
      </c>
      <c r="D2758" s="19" t="s">
        <v>20</v>
      </c>
      <c r="E2758" s="1" t="s">
        <v>41</v>
      </c>
      <c r="F2758" s="30" t="s">
        <v>730</v>
      </c>
      <c r="G2758" s="30" t="s">
        <v>203</v>
      </c>
      <c r="H2758" s="6">
        <f t="shared" si="220"/>
        <v>-31200</v>
      </c>
      <c r="I2758" s="26">
        <f t="shared" si="219"/>
        <v>3.252032520325203</v>
      </c>
      <c r="K2758" t="s">
        <v>732</v>
      </c>
      <c r="M2758" s="2">
        <v>492</v>
      </c>
    </row>
    <row r="2759" spans="2:13" ht="12.75">
      <c r="B2759" s="496">
        <v>1700</v>
      </c>
      <c r="C2759" s="1" t="s">
        <v>40</v>
      </c>
      <c r="D2759" s="19" t="s">
        <v>20</v>
      </c>
      <c r="E2759" s="1" t="s">
        <v>41</v>
      </c>
      <c r="F2759" s="30" t="s">
        <v>730</v>
      </c>
      <c r="G2759" s="30" t="s">
        <v>205</v>
      </c>
      <c r="H2759" s="6">
        <f t="shared" si="220"/>
        <v>-32900</v>
      </c>
      <c r="I2759" s="26">
        <f t="shared" si="219"/>
        <v>3.4552845528455283</v>
      </c>
      <c r="K2759" t="s">
        <v>732</v>
      </c>
      <c r="M2759" s="2">
        <v>492</v>
      </c>
    </row>
    <row r="2760" spans="2:13" ht="12.75">
      <c r="B2760" s="495">
        <v>2500</v>
      </c>
      <c r="C2760" s="37" t="s">
        <v>770</v>
      </c>
      <c r="D2760" s="19" t="s">
        <v>20</v>
      </c>
      <c r="E2760" s="37" t="s">
        <v>41</v>
      </c>
      <c r="F2760" s="30" t="s">
        <v>730</v>
      </c>
      <c r="G2760" s="35" t="s">
        <v>205</v>
      </c>
      <c r="H2760" s="6">
        <f t="shared" si="220"/>
        <v>-35400</v>
      </c>
      <c r="I2760" s="26">
        <f t="shared" si="219"/>
        <v>5.08130081300813</v>
      </c>
      <c r="K2760" t="s">
        <v>732</v>
      </c>
      <c r="M2760" s="2">
        <v>492</v>
      </c>
    </row>
    <row r="2761" spans="2:13" ht="12.75">
      <c r="B2761" s="496">
        <v>1600</v>
      </c>
      <c r="C2761" s="1" t="s">
        <v>40</v>
      </c>
      <c r="D2761" s="19" t="s">
        <v>20</v>
      </c>
      <c r="E2761" s="1" t="s">
        <v>41</v>
      </c>
      <c r="F2761" s="30" t="s">
        <v>730</v>
      </c>
      <c r="G2761" s="30" t="s">
        <v>207</v>
      </c>
      <c r="H2761" s="6">
        <f t="shared" si="220"/>
        <v>-37000</v>
      </c>
      <c r="I2761" s="26">
        <f t="shared" si="219"/>
        <v>3.252032520325203</v>
      </c>
      <c r="K2761" t="s">
        <v>732</v>
      </c>
      <c r="M2761" s="2">
        <v>492</v>
      </c>
    </row>
    <row r="2762" spans="2:13" ht="12.75">
      <c r="B2762" s="496">
        <v>1700</v>
      </c>
      <c r="C2762" s="1" t="s">
        <v>40</v>
      </c>
      <c r="D2762" s="19" t="s">
        <v>20</v>
      </c>
      <c r="E2762" s="1" t="s">
        <v>41</v>
      </c>
      <c r="F2762" s="30" t="s">
        <v>730</v>
      </c>
      <c r="G2762" s="30" t="s">
        <v>276</v>
      </c>
      <c r="H2762" s="6">
        <f t="shared" si="220"/>
        <v>-38700</v>
      </c>
      <c r="I2762" s="26">
        <f t="shared" si="219"/>
        <v>3.4552845528455283</v>
      </c>
      <c r="K2762" t="s">
        <v>732</v>
      </c>
      <c r="M2762" s="2">
        <v>492</v>
      </c>
    </row>
    <row r="2763" spans="2:13" ht="12.75">
      <c r="B2763" s="495">
        <v>5000</v>
      </c>
      <c r="C2763" s="37" t="s">
        <v>771</v>
      </c>
      <c r="D2763" s="19" t="s">
        <v>20</v>
      </c>
      <c r="E2763" s="37" t="s">
        <v>41</v>
      </c>
      <c r="F2763" s="30" t="s">
        <v>730</v>
      </c>
      <c r="G2763" s="35" t="s">
        <v>205</v>
      </c>
      <c r="H2763" s="6">
        <f t="shared" si="220"/>
        <v>-43700</v>
      </c>
      <c r="I2763" s="26">
        <f t="shared" si="219"/>
        <v>10.16260162601626</v>
      </c>
      <c r="K2763" t="s">
        <v>732</v>
      </c>
      <c r="M2763" s="2">
        <v>492</v>
      </c>
    </row>
    <row r="2764" spans="2:13" ht="12.75">
      <c r="B2764" s="496">
        <v>1600</v>
      </c>
      <c r="C2764" s="1" t="s">
        <v>40</v>
      </c>
      <c r="D2764" s="19" t="s">
        <v>20</v>
      </c>
      <c r="E2764" s="1" t="s">
        <v>41</v>
      </c>
      <c r="F2764" s="30" t="s">
        <v>730</v>
      </c>
      <c r="G2764" s="30" t="s">
        <v>279</v>
      </c>
      <c r="H2764" s="6">
        <f t="shared" si="220"/>
        <v>-45300</v>
      </c>
      <c r="I2764" s="26">
        <f t="shared" si="219"/>
        <v>3.252032520325203</v>
      </c>
      <c r="K2764" t="s">
        <v>732</v>
      </c>
      <c r="M2764" s="2">
        <v>492</v>
      </c>
    </row>
    <row r="2765" spans="2:13" ht="12.75">
      <c r="B2765" s="495">
        <v>2500</v>
      </c>
      <c r="C2765" s="37" t="s">
        <v>770</v>
      </c>
      <c r="D2765" s="19" t="s">
        <v>20</v>
      </c>
      <c r="E2765" s="37" t="s">
        <v>41</v>
      </c>
      <c r="F2765" s="30" t="s">
        <v>730</v>
      </c>
      <c r="G2765" s="35" t="s">
        <v>279</v>
      </c>
      <c r="H2765" s="6">
        <f t="shared" si="220"/>
        <v>-47800</v>
      </c>
      <c r="I2765" s="26">
        <f t="shared" si="219"/>
        <v>5.08130081300813</v>
      </c>
      <c r="K2765" t="s">
        <v>732</v>
      </c>
      <c r="M2765" s="2">
        <v>492</v>
      </c>
    </row>
    <row r="2766" spans="2:13" ht="12.75">
      <c r="B2766" s="496">
        <v>1600</v>
      </c>
      <c r="C2766" s="1" t="s">
        <v>40</v>
      </c>
      <c r="D2766" s="19" t="s">
        <v>20</v>
      </c>
      <c r="E2766" s="1" t="s">
        <v>41</v>
      </c>
      <c r="F2766" s="30" t="s">
        <v>730</v>
      </c>
      <c r="G2766" s="30" t="s">
        <v>281</v>
      </c>
      <c r="H2766" s="6">
        <f t="shared" si="220"/>
        <v>-49400</v>
      </c>
      <c r="I2766" s="26">
        <f t="shared" si="219"/>
        <v>3.252032520325203</v>
      </c>
      <c r="K2766" t="s">
        <v>732</v>
      </c>
      <c r="M2766" s="2">
        <v>492</v>
      </c>
    </row>
    <row r="2767" spans="2:13" ht="12.75">
      <c r="B2767" s="496">
        <v>1800</v>
      </c>
      <c r="C2767" s="1" t="s">
        <v>40</v>
      </c>
      <c r="D2767" s="19" t="s">
        <v>20</v>
      </c>
      <c r="E2767" s="1" t="s">
        <v>41</v>
      </c>
      <c r="F2767" s="30" t="s">
        <v>730</v>
      </c>
      <c r="G2767" s="30" t="s">
        <v>283</v>
      </c>
      <c r="H2767" s="6">
        <f t="shared" si="220"/>
        <v>-51200</v>
      </c>
      <c r="I2767" s="26">
        <f aca="true" t="shared" si="221" ref="I2767:I2797">+B2767/M2767</f>
        <v>3.658536585365854</v>
      </c>
      <c r="K2767" t="s">
        <v>732</v>
      </c>
      <c r="M2767" s="2">
        <v>492</v>
      </c>
    </row>
    <row r="2768" spans="2:13" ht="12.75">
      <c r="B2768" s="495">
        <v>1600</v>
      </c>
      <c r="C2768" s="1" t="s">
        <v>40</v>
      </c>
      <c r="D2768" s="19" t="s">
        <v>20</v>
      </c>
      <c r="E2768" s="1" t="s">
        <v>41</v>
      </c>
      <c r="F2768" s="30" t="s">
        <v>772</v>
      </c>
      <c r="G2768" s="35" t="s">
        <v>31</v>
      </c>
      <c r="H2768" s="6">
        <f t="shared" si="220"/>
        <v>-52800</v>
      </c>
      <c r="I2768" s="26">
        <f t="shared" si="221"/>
        <v>3.252032520325203</v>
      </c>
      <c r="K2768" t="s">
        <v>756</v>
      </c>
      <c r="M2768" s="2">
        <v>492</v>
      </c>
    </row>
    <row r="2769" spans="2:13" ht="12.75">
      <c r="B2769" s="495">
        <v>1400</v>
      </c>
      <c r="C2769" s="37" t="s">
        <v>40</v>
      </c>
      <c r="D2769" s="19" t="s">
        <v>20</v>
      </c>
      <c r="E2769" s="37" t="s">
        <v>41</v>
      </c>
      <c r="F2769" s="30" t="s">
        <v>772</v>
      </c>
      <c r="G2769" s="35" t="s">
        <v>33</v>
      </c>
      <c r="H2769" s="6">
        <f t="shared" si="220"/>
        <v>-54200</v>
      </c>
      <c r="I2769" s="26">
        <f t="shared" si="221"/>
        <v>2.845528455284553</v>
      </c>
      <c r="K2769" t="s">
        <v>756</v>
      </c>
      <c r="M2769" s="2">
        <v>492</v>
      </c>
    </row>
    <row r="2770" spans="2:13" ht="12.75">
      <c r="B2770" s="495">
        <v>1500</v>
      </c>
      <c r="C2770" s="19" t="s">
        <v>40</v>
      </c>
      <c r="D2770" s="19" t="s">
        <v>20</v>
      </c>
      <c r="E2770" s="38" t="s">
        <v>41</v>
      </c>
      <c r="F2770" s="30" t="s">
        <v>772</v>
      </c>
      <c r="G2770" s="39" t="s">
        <v>35</v>
      </c>
      <c r="H2770" s="6">
        <f t="shared" si="220"/>
        <v>-55700</v>
      </c>
      <c r="I2770" s="26">
        <f t="shared" si="221"/>
        <v>3.048780487804878</v>
      </c>
      <c r="K2770" t="s">
        <v>756</v>
      </c>
      <c r="M2770" s="2">
        <v>492</v>
      </c>
    </row>
    <row r="2771" spans="2:13" ht="12.75">
      <c r="B2771" s="495">
        <v>1700</v>
      </c>
      <c r="C2771" s="19" t="s">
        <v>40</v>
      </c>
      <c r="D2771" s="19" t="s">
        <v>20</v>
      </c>
      <c r="E2771" s="38" t="s">
        <v>41</v>
      </c>
      <c r="F2771" s="30" t="s">
        <v>772</v>
      </c>
      <c r="G2771" s="39" t="s">
        <v>55</v>
      </c>
      <c r="H2771" s="6">
        <f t="shared" si="220"/>
        <v>-57400</v>
      </c>
      <c r="I2771" s="26">
        <f t="shared" si="221"/>
        <v>3.4552845528455283</v>
      </c>
      <c r="K2771" t="s">
        <v>756</v>
      </c>
      <c r="M2771" s="2">
        <v>492</v>
      </c>
    </row>
    <row r="2772" spans="2:13" ht="12.75">
      <c r="B2772" s="496">
        <v>1700</v>
      </c>
      <c r="C2772" s="1" t="s">
        <v>40</v>
      </c>
      <c r="D2772" s="19" t="s">
        <v>20</v>
      </c>
      <c r="E2772" s="1" t="s">
        <v>41</v>
      </c>
      <c r="F2772" s="30" t="s">
        <v>772</v>
      </c>
      <c r="G2772" s="30" t="s">
        <v>74</v>
      </c>
      <c r="H2772" s="6">
        <f t="shared" si="220"/>
        <v>-59100</v>
      </c>
      <c r="I2772" s="26">
        <f t="shared" si="221"/>
        <v>3.4552845528455283</v>
      </c>
      <c r="K2772" t="s">
        <v>756</v>
      </c>
      <c r="M2772" s="2">
        <v>492</v>
      </c>
    </row>
    <row r="2773" spans="2:13" ht="12.75">
      <c r="B2773" s="496">
        <v>1500</v>
      </c>
      <c r="C2773" s="41" t="s">
        <v>40</v>
      </c>
      <c r="D2773" s="19" t="s">
        <v>20</v>
      </c>
      <c r="E2773" s="41" t="s">
        <v>41</v>
      </c>
      <c r="F2773" s="30" t="s">
        <v>772</v>
      </c>
      <c r="G2773" s="30" t="s">
        <v>76</v>
      </c>
      <c r="H2773" s="6">
        <f t="shared" si="220"/>
        <v>-60600</v>
      </c>
      <c r="I2773" s="26">
        <f t="shared" si="221"/>
        <v>3.048780487804878</v>
      </c>
      <c r="J2773" s="40"/>
      <c r="K2773" t="s">
        <v>756</v>
      </c>
      <c r="L2773" s="40"/>
      <c r="M2773" s="2">
        <v>492</v>
      </c>
    </row>
    <row r="2774" spans="2:13" ht="12.75">
      <c r="B2774" s="496">
        <v>1600</v>
      </c>
      <c r="C2774" s="1" t="s">
        <v>40</v>
      </c>
      <c r="D2774" s="19" t="s">
        <v>20</v>
      </c>
      <c r="E2774" s="1" t="s">
        <v>41</v>
      </c>
      <c r="F2774" s="30" t="s">
        <v>772</v>
      </c>
      <c r="G2774" s="30" t="s">
        <v>80</v>
      </c>
      <c r="H2774" s="6">
        <f t="shared" si="220"/>
        <v>-62200</v>
      </c>
      <c r="I2774" s="26">
        <f t="shared" si="221"/>
        <v>3.252032520325203</v>
      </c>
      <c r="K2774" t="s">
        <v>756</v>
      </c>
      <c r="M2774" s="2">
        <v>492</v>
      </c>
    </row>
    <row r="2775" spans="2:13" ht="12.75">
      <c r="B2775" s="496">
        <v>1500</v>
      </c>
      <c r="C2775" s="1" t="s">
        <v>40</v>
      </c>
      <c r="D2775" s="19" t="s">
        <v>20</v>
      </c>
      <c r="E2775" s="1" t="s">
        <v>41</v>
      </c>
      <c r="F2775" s="30" t="s">
        <v>772</v>
      </c>
      <c r="G2775" s="30" t="s">
        <v>82</v>
      </c>
      <c r="H2775" s="6">
        <f t="shared" si="220"/>
        <v>-63700</v>
      </c>
      <c r="I2775" s="26">
        <f t="shared" si="221"/>
        <v>3.048780487804878</v>
      </c>
      <c r="K2775" t="s">
        <v>756</v>
      </c>
      <c r="M2775" s="2">
        <v>492</v>
      </c>
    </row>
    <row r="2776" spans="2:13" ht="12.75">
      <c r="B2776" s="496">
        <v>1400</v>
      </c>
      <c r="C2776" s="1" t="s">
        <v>40</v>
      </c>
      <c r="D2776" s="19" t="s">
        <v>20</v>
      </c>
      <c r="E2776" s="1" t="s">
        <v>41</v>
      </c>
      <c r="F2776" s="30" t="s">
        <v>772</v>
      </c>
      <c r="G2776" s="30" t="s">
        <v>343</v>
      </c>
      <c r="H2776" s="6">
        <f t="shared" si="220"/>
        <v>-65100</v>
      </c>
      <c r="I2776" s="26">
        <f t="shared" si="221"/>
        <v>2.845528455284553</v>
      </c>
      <c r="K2776" t="s">
        <v>756</v>
      </c>
      <c r="M2776" s="2">
        <v>492</v>
      </c>
    </row>
    <row r="2777" spans="2:13" ht="12.75">
      <c r="B2777" s="496">
        <v>1200</v>
      </c>
      <c r="C2777" s="1" t="s">
        <v>40</v>
      </c>
      <c r="D2777" s="19" t="s">
        <v>20</v>
      </c>
      <c r="E2777" s="1" t="s">
        <v>41</v>
      </c>
      <c r="F2777" s="30" t="s">
        <v>772</v>
      </c>
      <c r="G2777" s="30" t="s">
        <v>391</v>
      </c>
      <c r="H2777" s="6">
        <f t="shared" si="220"/>
        <v>-66300</v>
      </c>
      <c r="I2777" s="26">
        <f t="shared" si="221"/>
        <v>2.4390243902439024</v>
      </c>
      <c r="K2777" t="s">
        <v>756</v>
      </c>
      <c r="M2777" s="2">
        <v>492</v>
      </c>
    </row>
    <row r="2778" spans="2:13" ht="12.75">
      <c r="B2778" s="496">
        <v>1400</v>
      </c>
      <c r="C2778" s="1" t="s">
        <v>40</v>
      </c>
      <c r="D2778" s="19" t="s">
        <v>20</v>
      </c>
      <c r="E2778" s="1" t="s">
        <v>41</v>
      </c>
      <c r="F2778" s="30" t="s">
        <v>772</v>
      </c>
      <c r="G2778" s="30" t="s">
        <v>115</v>
      </c>
      <c r="H2778" s="6">
        <f t="shared" si="220"/>
        <v>-67700</v>
      </c>
      <c r="I2778" s="26">
        <f t="shared" si="221"/>
        <v>2.845528455284553</v>
      </c>
      <c r="K2778" t="s">
        <v>756</v>
      </c>
      <c r="M2778" s="2">
        <v>492</v>
      </c>
    </row>
    <row r="2779" spans="2:13" ht="12.75">
      <c r="B2779" s="496">
        <v>1700</v>
      </c>
      <c r="C2779" s="1" t="s">
        <v>40</v>
      </c>
      <c r="D2779" s="19" t="s">
        <v>20</v>
      </c>
      <c r="E2779" s="1" t="s">
        <v>41</v>
      </c>
      <c r="F2779" s="30" t="s">
        <v>772</v>
      </c>
      <c r="G2779" s="30" t="s">
        <v>116</v>
      </c>
      <c r="H2779" s="6">
        <f t="shared" si="220"/>
        <v>-69400</v>
      </c>
      <c r="I2779" s="26">
        <f t="shared" si="221"/>
        <v>3.4552845528455283</v>
      </c>
      <c r="K2779" t="s">
        <v>756</v>
      </c>
      <c r="M2779" s="2">
        <v>492</v>
      </c>
    </row>
    <row r="2780" spans="2:13" ht="12.75">
      <c r="B2780" s="496">
        <v>1500</v>
      </c>
      <c r="C2780" s="1" t="s">
        <v>40</v>
      </c>
      <c r="D2780" s="19" t="s">
        <v>20</v>
      </c>
      <c r="E2780" s="1" t="s">
        <v>41</v>
      </c>
      <c r="F2780" s="30" t="s">
        <v>772</v>
      </c>
      <c r="G2780" s="30" t="s">
        <v>117</v>
      </c>
      <c r="H2780" s="6">
        <f t="shared" si="220"/>
        <v>-70900</v>
      </c>
      <c r="I2780" s="26">
        <f t="shared" si="221"/>
        <v>3.048780487804878</v>
      </c>
      <c r="K2780" t="s">
        <v>756</v>
      </c>
      <c r="M2780" s="2">
        <v>492</v>
      </c>
    </row>
    <row r="2781" spans="2:13" ht="12.75">
      <c r="B2781" s="496">
        <v>1500</v>
      </c>
      <c r="C2781" s="1" t="s">
        <v>40</v>
      </c>
      <c r="D2781" s="19" t="s">
        <v>20</v>
      </c>
      <c r="E2781" s="1" t="s">
        <v>41</v>
      </c>
      <c r="F2781" s="30" t="s">
        <v>772</v>
      </c>
      <c r="G2781" s="30" t="s">
        <v>118</v>
      </c>
      <c r="H2781" s="6">
        <f t="shared" si="220"/>
        <v>-72400</v>
      </c>
      <c r="I2781" s="26">
        <f t="shared" si="221"/>
        <v>3.048780487804878</v>
      </c>
      <c r="K2781" t="s">
        <v>756</v>
      </c>
      <c r="M2781" s="2">
        <v>492</v>
      </c>
    </row>
    <row r="2782" spans="2:13" ht="12.75">
      <c r="B2782" s="496">
        <v>1700</v>
      </c>
      <c r="C2782" s="1" t="s">
        <v>40</v>
      </c>
      <c r="D2782" s="19" t="s">
        <v>20</v>
      </c>
      <c r="E2782" s="1" t="s">
        <v>41</v>
      </c>
      <c r="F2782" s="30" t="s">
        <v>772</v>
      </c>
      <c r="G2782" s="30" t="s">
        <v>119</v>
      </c>
      <c r="H2782" s="6">
        <f t="shared" si="220"/>
        <v>-74100</v>
      </c>
      <c r="I2782" s="26">
        <f t="shared" si="221"/>
        <v>3.4552845528455283</v>
      </c>
      <c r="K2782" t="s">
        <v>756</v>
      </c>
      <c r="M2782" s="2">
        <v>492</v>
      </c>
    </row>
    <row r="2783" spans="2:13" ht="12.75">
      <c r="B2783" s="496">
        <v>1200</v>
      </c>
      <c r="C2783" s="1" t="s">
        <v>40</v>
      </c>
      <c r="D2783" s="19" t="s">
        <v>20</v>
      </c>
      <c r="E2783" s="1" t="s">
        <v>41</v>
      </c>
      <c r="F2783" s="30" t="s">
        <v>772</v>
      </c>
      <c r="G2783" s="30" t="s">
        <v>124</v>
      </c>
      <c r="H2783" s="6">
        <f t="shared" si="220"/>
        <v>-75300</v>
      </c>
      <c r="I2783" s="26">
        <f t="shared" si="221"/>
        <v>2.4390243902439024</v>
      </c>
      <c r="K2783" t="s">
        <v>756</v>
      </c>
      <c r="M2783" s="2">
        <v>492</v>
      </c>
    </row>
    <row r="2784" spans="2:13" ht="12.75">
      <c r="B2784" s="496">
        <v>1600</v>
      </c>
      <c r="C2784" s="1" t="s">
        <v>40</v>
      </c>
      <c r="D2784" s="19" t="s">
        <v>20</v>
      </c>
      <c r="E2784" s="1" t="s">
        <v>41</v>
      </c>
      <c r="F2784" s="30" t="s">
        <v>772</v>
      </c>
      <c r="G2784" s="30" t="s">
        <v>156</v>
      </c>
      <c r="H2784" s="6">
        <f t="shared" si="220"/>
        <v>-76900</v>
      </c>
      <c r="I2784" s="26">
        <f t="shared" si="221"/>
        <v>3.252032520325203</v>
      </c>
      <c r="K2784" t="s">
        <v>756</v>
      </c>
      <c r="M2784" s="2">
        <v>492</v>
      </c>
    </row>
    <row r="2785" spans="2:13" ht="12.75">
      <c r="B2785" s="496">
        <v>1550</v>
      </c>
      <c r="C2785" s="1" t="s">
        <v>40</v>
      </c>
      <c r="D2785" s="19" t="s">
        <v>20</v>
      </c>
      <c r="E2785" s="1" t="s">
        <v>41</v>
      </c>
      <c r="F2785" s="30" t="s">
        <v>772</v>
      </c>
      <c r="G2785" s="30" t="s">
        <v>158</v>
      </c>
      <c r="H2785" s="6">
        <f t="shared" si="220"/>
        <v>-78450</v>
      </c>
      <c r="I2785" s="26">
        <f t="shared" si="221"/>
        <v>3.1504065040650406</v>
      </c>
      <c r="K2785" t="s">
        <v>756</v>
      </c>
      <c r="M2785" s="2">
        <v>492</v>
      </c>
    </row>
    <row r="2786" spans="2:13" ht="12.75">
      <c r="B2786" s="496">
        <v>1500</v>
      </c>
      <c r="C2786" s="1" t="s">
        <v>40</v>
      </c>
      <c r="D2786" s="19" t="s">
        <v>20</v>
      </c>
      <c r="E2786" s="1" t="s">
        <v>41</v>
      </c>
      <c r="F2786" s="30" t="s">
        <v>772</v>
      </c>
      <c r="G2786" s="30" t="s">
        <v>188</v>
      </c>
      <c r="H2786" s="6">
        <f t="shared" si="220"/>
        <v>-79950</v>
      </c>
      <c r="I2786" s="26">
        <f t="shared" si="221"/>
        <v>3.048780487804878</v>
      </c>
      <c r="K2786" t="s">
        <v>756</v>
      </c>
      <c r="M2786" s="2">
        <v>492</v>
      </c>
    </row>
    <row r="2787" spans="2:13" ht="12.75">
      <c r="B2787" s="496">
        <v>1600</v>
      </c>
      <c r="C2787" s="1" t="s">
        <v>40</v>
      </c>
      <c r="D2787" s="19" t="s">
        <v>20</v>
      </c>
      <c r="E2787" s="1" t="s">
        <v>41</v>
      </c>
      <c r="F2787" s="30" t="s">
        <v>772</v>
      </c>
      <c r="G2787" s="30" t="s">
        <v>203</v>
      </c>
      <c r="H2787" s="6">
        <f t="shared" si="220"/>
        <v>-81550</v>
      </c>
      <c r="I2787" s="26">
        <f t="shared" si="221"/>
        <v>3.252032520325203</v>
      </c>
      <c r="K2787" t="s">
        <v>756</v>
      </c>
      <c r="M2787" s="2">
        <v>492</v>
      </c>
    </row>
    <row r="2788" spans="2:13" ht="12.75">
      <c r="B2788" s="496">
        <v>1600</v>
      </c>
      <c r="C2788" s="1" t="s">
        <v>40</v>
      </c>
      <c r="D2788" s="19" t="s">
        <v>20</v>
      </c>
      <c r="E2788" s="1" t="s">
        <v>41</v>
      </c>
      <c r="F2788" s="30" t="s">
        <v>772</v>
      </c>
      <c r="G2788" s="30" t="s">
        <v>205</v>
      </c>
      <c r="H2788" s="6">
        <f t="shared" si="220"/>
        <v>-83150</v>
      </c>
      <c r="I2788" s="26">
        <f t="shared" si="221"/>
        <v>3.252032520325203</v>
      </c>
      <c r="K2788" t="s">
        <v>756</v>
      </c>
      <c r="M2788" s="2">
        <v>492</v>
      </c>
    </row>
    <row r="2789" spans="2:13" ht="12.75">
      <c r="B2789" s="496">
        <v>1200</v>
      </c>
      <c r="C2789" s="1" t="s">
        <v>40</v>
      </c>
      <c r="D2789" s="19" t="s">
        <v>20</v>
      </c>
      <c r="E2789" s="1" t="s">
        <v>41</v>
      </c>
      <c r="F2789" s="30" t="s">
        <v>772</v>
      </c>
      <c r="G2789" s="30" t="s">
        <v>207</v>
      </c>
      <c r="H2789" s="6">
        <f t="shared" si="220"/>
        <v>-84350</v>
      </c>
      <c r="I2789" s="26">
        <f t="shared" si="221"/>
        <v>2.4390243902439024</v>
      </c>
      <c r="K2789" t="s">
        <v>756</v>
      </c>
      <c r="M2789" s="2">
        <v>492</v>
      </c>
    </row>
    <row r="2790" spans="2:13" ht="12.75">
      <c r="B2790" s="496">
        <v>1000</v>
      </c>
      <c r="C2790" s="1" t="s">
        <v>40</v>
      </c>
      <c r="D2790" s="19" t="s">
        <v>20</v>
      </c>
      <c r="E2790" s="1" t="s">
        <v>41</v>
      </c>
      <c r="F2790" s="30" t="s">
        <v>772</v>
      </c>
      <c r="G2790" s="30" t="s">
        <v>213</v>
      </c>
      <c r="H2790" s="6">
        <f t="shared" si="220"/>
        <v>-85350</v>
      </c>
      <c r="I2790" s="26">
        <f t="shared" si="221"/>
        <v>2.032520325203252</v>
      </c>
      <c r="K2790" t="s">
        <v>756</v>
      </c>
      <c r="M2790" s="2">
        <v>492</v>
      </c>
    </row>
    <row r="2791" spans="2:13" ht="12.75">
      <c r="B2791" s="496">
        <v>1500</v>
      </c>
      <c r="C2791" s="1" t="s">
        <v>40</v>
      </c>
      <c r="D2791" s="19" t="s">
        <v>20</v>
      </c>
      <c r="E2791" s="1" t="s">
        <v>41</v>
      </c>
      <c r="F2791" s="30" t="s">
        <v>772</v>
      </c>
      <c r="G2791" s="30" t="s">
        <v>276</v>
      </c>
      <c r="H2791" s="6">
        <f t="shared" si="220"/>
        <v>-86850</v>
      </c>
      <c r="I2791" s="26">
        <f t="shared" si="221"/>
        <v>3.048780487804878</v>
      </c>
      <c r="K2791" t="s">
        <v>756</v>
      </c>
      <c r="M2791" s="2">
        <v>492</v>
      </c>
    </row>
    <row r="2792" spans="2:13" ht="12.75">
      <c r="B2792" s="496">
        <v>1500</v>
      </c>
      <c r="C2792" s="1" t="s">
        <v>40</v>
      </c>
      <c r="D2792" s="19" t="s">
        <v>20</v>
      </c>
      <c r="E2792" s="1" t="s">
        <v>41</v>
      </c>
      <c r="F2792" s="30" t="s">
        <v>772</v>
      </c>
      <c r="G2792" s="30" t="s">
        <v>276</v>
      </c>
      <c r="H2792" s="6">
        <f t="shared" si="220"/>
        <v>-88350</v>
      </c>
      <c r="I2792" s="26">
        <f t="shared" si="221"/>
        <v>3.048780487804878</v>
      </c>
      <c r="K2792" t="s">
        <v>756</v>
      </c>
      <c r="M2792" s="2">
        <v>492</v>
      </c>
    </row>
    <row r="2793" spans="2:13" ht="12.75">
      <c r="B2793" s="496">
        <v>1500</v>
      </c>
      <c r="C2793" s="1" t="s">
        <v>40</v>
      </c>
      <c r="D2793" s="19" t="s">
        <v>20</v>
      </c>
      <c r="E2793" s="1" t="s">
        <v>41</v>
      </c>
      <c r="F2793" s="30" t="s">
        <v>772</v>
      </c>
      <c r="G2793" s="30" t="s">
        <v>279</v>
      </c>
      <c r="H2793" s="6">
        <f t="shared" si="220"/>
        <v>-89850</v>
      </c>
      <c r="I2793" s="26">
        <f t="shared" si="221"/>
        <v>3.048780487804878</v>
      </c>
      <c r="K2793" t="s">
        <v>756</v>
      </c>
      <c r="M2793" s="2">
        <v>492</v>
      </c>
    </row>
    <row r="2794" spans="2:13" ht="12.75">
      <c r="B2794" s="496">
        <v>1600</v>
      </c>
      <c r="C2794" s="1" t="s">
        <v>40</v>
      </c>
      <c r="D2794" s="19" t="s">
        <v>20</v>
      </c>
      <c r="E2794" s="1" t="s">
        <v>41</v>
      </c>
      <c r="F2794" s="30" t="s">
        <v>772</v>
      </c>
      <c r="G2794" s="30" t="s">
        <v>281</v>
      </c>
      <c r="H2794" s="6">
        <f t="shared" si="220"/>
        <v>-91450</v>
      </c>
      <c r="I2794" s="26">
        <f t="shared" si="221"/>
        <v>3.252032520325203</v>
      </c>
      <c r="K2794" t="s">
        <v>756</v>
      </c>
      <c r="M2794" s="2">
        <v>492</v>
      </c>
    </row>
    <row r="2795" spans="2:13" ht="12.75">
      <c r="B2795" s="496">
        <v>1400</v>
      </c>
      <c r="C2795" s="1" t="s">
        <v>40</v>
      </c>
      <c r="D2795" s="19" t="s">
        <v>20</v>
      </c>
      <c r="E2795" s="1" t="s">
        <v>41</v>
      </c>
      <c r="F2795" s="30" t="s">
        <v>772</v>
      </c>
      <c r="G2795" s="30" t="s">
        <v>283</v>
      </c>
      <c r="H2795" s="6">
        <f t="shared" si="220"/>
        <v>-92850</v>
      </c>
      <c r="I2795" s="26">
        <f t="shared" si="221"/>
        <v>2.845528455284553</v>
      </c>
      <c r="K2795" t="s">
        <v>756</v>
      </c>
      <c r="M2795" s="2">
        <v>492</v>
      </c>
    </row>
    <row r="2796" spans="1:13" s="97" customFormat="1" ht="12.75">
      <c r="A2796" s="18"/>
      <c r="B2796" s="498">
        <f>SUM(B2740:B2795)</f>
        <v>92850</v>
      </c>
      <c r="C2796" s="18"/>
      <c r="D2796" s="18"/>
      <c r="E2796" s="18" t="s">
        <v>41</v>
      </c>
      <c r="F2796" s="24"/>
      <c r="G2796" s="24"/>
      <c r="H2796" s="90">
        <v>0</v>
      </c>
      <c r="I2796" s="91">
        <f t="shared" si="221"/>
        <v>188.71951219512195</v>
      </c>
      <c r="M2796" s="2">
        <v>492</v>
      </c>
    </row>
    <row r="2797" spans="8:13" ht="12.75">
      <c r="H2797" s="6">
        <f t="shared" si="220"/>
        <v>0</v>
      </c>
      <c r="I2797" s="26">
        <f t="shared" si="221"/>
        <v>0</v>
      </c>
      <c r="M2797" s="2">
        <v>492</v>
      </c>
    </row>
    <row r="2798" spans="8:13" ht="12.75">
      <c r="H2798" s="6">
        <f aca="true" t="shared" si="222" ref="H2798:H2808">H2797-B2798</f>
        <v>0</v>
      </c>
      <c r="I2798" s="26">
        <f aca="true" t="shared" si="223" ref="I2798:I2808">+B2798/M2798</f>
        <v>0</v>
      </c>
      <c r="M2798" s="2">
        <v>492</v>
      </c>
    </row>
    <row r="2799" spans="2:13" ht="12.75">
      <c r="B2799" s="342">
        <v>5000</v>
      </c>
      <c r="C2799" s="37" t="s">
        <v>875</v>
      </c>
      <c r="D2799" s="19" t="s">
        <v>20</v>
      </c>
      <c r="E2799" s="19" t="s">
        <v>20</v>
      </c>
      <c r="F2799" s="113" t="s">
        <v>773</v>
      </c>
      <c r="G2799" s="34" t="s">
        <v>31</v>
      </c>
      <c r="H2799" s="6">
        <f t="shared" si="222"/>
        <v>-5000</v>
      </c>
      <c r="I2799" s="26">
        <f t="shared" si="223"/>
        <v>10.16260162601626</v>
      </c>
      <c r="K2799" t="s">
        <v>732</v>
      </c>
      <c r="M2799" s="2">
        <v>492</v>
      </c>
    </row>
    <row r="2800" spans="2:13" ht="12.75">
      <c r="B2800" s="342">
        <v>5000</v>
      </c>
      <c r="C2800" s="37" t="s">
        <v>875</v>
      </c>
      <c r="D2800" s="19" t="s">
        <v>20</v>
      </c>
      <c r="E2800" s="19" t="s">
        <v>20</v>
      </c>
      <c r="F2800" s="113" t="s">
        <v>774</v>
      </c>
      <c r="G2800" s="34" t="s">
        <v>82</v>
      </c>
      <c r="H2800" s="6">
        <f t="shared" si="222"/>
        <v>-10000</v>
      </c>
      <c r="I2800" s="26">
        <f t="shared" si="223"/>
        <v>10.16260162601626</v>
      </c>
      <c r="K2800" t="s">
        <v>732</v>
      </c>
      <c r="M2800" s="2">
        <v>492</v>
      </c>
    </row>
    <row r="2801" spans="2:13" ht="12.75">
      <c r="B2801" s="342">
        <v>5000</v>
      </c>
      <c r="C2801" s="37" t="s">
        <v>875</v>
      </c>
      <c r="D2801" s="19" t="s">
        <v>20</v>
      </c>
      <c r="E2801" s="19" t="s">
        <v>20</v>
      </c>
      <c r="F2801" s="39" t="s">
        <v>775</v>
      </c>
      <c r="G2801" s="34" t="s">
        <v>118</v>
      </c>
      <c r="H2801" s="6">
        <f t="shared" si="222"/>
        <v>-15000</v>
      </c>
      <c r="I2801" s="26">
        <f t="shared" si="223"/>
        <v>10.16260162601626</v>
      </c>
      <c r="K2801" t="s">
        <v>732</v>
      </c>
      <c r="M2801" s="2">
        <v>492</v>
      </c>
    </row>
    <row r="2802" spans="2:13" ht="12.75">
      <c r="B2802" s="342">
        <v>5000</v>
      </c>
      <c r="C2802" s="37" t="s">
        <v>875</v>
      </c>
      <c r="D2802" s="19" t="s">
        <v>20</v>
      </c>
      <c r="E2802" s="19" t="s">
        <v>20</v>
      </c>
      <c r="F2802" s="113" t="s">
        <v>776</v>
      </c>
      <c r="G2802" s="34" t="s">
        <v>205</v>
      </c>
      <c r="H2802" s="6">
        <f t="shared" si="222"/>
        <v>-20000</v>
      </c>
      <c r="I2802" s="26">
        <f t="shared" si="223"/>
        <v>10.16260162601626</v>
      </c>
      <c r="K2802" t="s">
        <v>732</v>
      </c>
      <c r="M2802" s="2">
        <v>492</v>
      </c>
    </row>
    <row r="2803" spans="2:13" ht="12.75">
      <c r="B2803" s="345">
        <v>8650</v>
      </c>
      <c r="C2803" s="1" t="s">
        <v>777</v>
      </c>
      <c r="D2803" s="19" t="s">
        <v>20</v>
      </c>
      <c r="E2803" s="1" t="s">
        <v>20</v>
      </c>
      <c r="F2803" s="30" t="s">
        <v>778</v>
      </c>
      <c r="G2803" s="30" t="s">
        <v>82</v>
      </c>
      <c r="H2803" s="6">
        <f t="shared" si="222"/>
        <v>-28650</v>
      </c>
      <c r="I2803" s="26">
        <f t="shared" si="223"/>
        <v>17.58130081300813</v>
      </c>
      <c r="K2803" t="s">
        <v>756</v>
      </c>
      <c r="M2803" s="2">
        <v>492</v>
      </c>
    </row>
    <row r="2804" spans="2:13" ht="12.75">
      <c r="B2804" s="345">
        <v>2495</v>
      </c>
      <c r="C2804" s="1" t="s">
        <v>779</v>
      </c>
      <c r="D2804" s="19" t="s">
        <v>20</v>
      </c>
      <c r="E2804" s="1" t="s">
        <v>20</v>
      </c>
      <c r="F2804" s="30" t="s">
        <v>780</v>
      </c>
      <c r="G2804" s="30" t="s">
        <v>82</v>
      </c>
      <c r="H2804" s="6">
        <f t="shared" si="222"/>
        <v>-31145</v>
      </c>
      <c r="I2804" s="26">
        <f t="shared" si="223"/>
        <v>5.071138211382114</v>
      </c>
      <c r="K2804" t="s">
        <v>756</v>
      </c>
      <c r="M2804" s="2">
        <v>492</v>
      </c>
    </row>
    <row r="2805" spans="2:13" ht="12.75">
      <c r="B2805" s="345">
        <v>2205</v>
      </c>
      <c r="C2805" s="1" t="s">
        <v>781</v>
      </c>
      <c r="D2805" s="19" t="s">
        <v>20</v>
      </c>
      <c r="E2805" s="1" t="s">
        <v>20</v>
      </c>
      <c r="F2805" s="30" t="s">
        <v>780</v>
      </c>
      <c r="G2805" s="30" t="s">
        <v>82</v>
      </c>
      <c r="H2805" s="6">
        <f t="shared" si="222"/>
        <v>-33350</v>
      </c>
      <c r="I2805" s="26">
        <f t="shared" si="223"/>
        <v>4.4817073170731705</v>
      </c>
      <c r="K2805" t="s">
        <v>756</v>
      </c>
      <c r="M2805" s="2">
        <v>492</v>
      </c>
    </row>
    <row r="2806" spans="2:13" ht="12.75">
      <c r="B2806" s="345">
        <v>675</v>
      </c>
      <c r="C2806" s="1" t="s">
        <v>782</v>
      </c>
      <c r="D2806" s="19" t="s">
        <v>20</v>
      </c>
      <c r="E2806" s="1" t="s">
        <v>20</v>
      </c>
      <c r="F2806" s="30" t="s">
        <v>780</v>
      </c>
      <c r="G2806" s="30" t="s">
        <v>82</v>
      </c>
      <c r="H2806" s="6">
        <f t="shared" si="222"/>
        <v>-34025</v>
      </c>
      <c r="I2806" s="26">
        <f t="shared" si="223"/>
        <v>1.3719512195121952</v>
      </c>
      <c r="K2806" t="s">
        <v>756</v>
      </c>
      <c r="M2806" s="2">
        <v>492</v>
      </c>
    </row>
    <row r="2807" spans="2:13" ht="12.75">
      <c r="B2807" s="345">
        <v>1650</v>
      </c>
      <c r="C2807" s="1" t="s">
        <v>907</v>
      </c>
      <c r="D2807" s="19" t="s">
        <v>20</v>
      </c>
      <c r="E2807" s="1" t="s">
        <v>20</v>
      </c>
      <c r="F2807" s="30" t="s">
        <v>780</v>
      </c>
      <c r="G2807" s="30" t="s">
        <v>82</v>
      </c>
      <c r="H2807" s="6">
        <f t="shared" si="222"/>
        <v>-35675</v>
      </c>
      <c r="I2807" s="26">
        <f t="shared" si="223"/>
        <v>3.3536585365853657</v>
      </c>
      <c r="K2807" t="s">
        <v>756</v>
      </c>
      <c r="M2807" s="2">
        <v>492</v>
      </c>
    </row>
    <row r="2808" spans="2:13" ht="12.75">
      <c r="B2808" s="345">
        <v>450</v>
      </c>
      <c r="C2808" s="1" t="s">
        <v>783</v>
      </c>
      <c r="D2808" s="19" t="s">
        <v>20</v>
      </c>
      <c r="E2808" s="1" t="s">
        <v>20</v>
      </c>
      <c r="F2808" s="30" t="s">
        <v>780</v>
      </c>
      <c r="G2808" s="30" t="s">
        <v>82</v>
      </c>
      <c r="H2808" s="6">
        <f t="shared" si="222"/>
        <v>-36125</v>
      </c>
      <c r="I2808" s="26">
        <f t="shared" si="223"/>
        <v>0.9146341463414634</v>
      </c>
      <c r="K2808" t="s">
        <v>756</v>
      </c>
      <c r="M2808" s="2">
        <v>492</v>
      </c>
    </row>
    <row r="2809" spans="2:13" ht="12.75">
      <c r="B2809" s="345">
        <v>1475</v>
      </c>
      <c r="C2809" s="1" t="s">
        <v>784</v>
      </c>
      <c r="D2809" s="19" t="s">
        <v>20</v>
      </c>
      <c r="E2809" s="1" t="s">
        <v>20</v>
      </c>
      <c r="F2809" s="30" t="s">
        <v>780</v>
      </c>
      <c r="G2809" s="30" t="s">
        <v>82</v>
      </c>
      <c r="H2809" s="6">
        <f aca="true" t="shared" si="224" ref="H2809:H2830">H2808-B2809</f>
        <v>-37600</v>
      </c>
      <c r="I2809" s="26">
        <f aca="true" t="shared" si="225" ref="I2809:I2830">+B2809/M2809</f>
        <v>2.997967479674797</v>
      </c>
      <c r="K2809" t="s">
        <v>756</v>
      </c>
      <c r="M2809" s="2">
        <v>492</v>
      </c>
    </row>
    <row r="2810" spans="2:13" ht="12.75">
      <c r="B2810" s="345">
        <v>350</v>
      </c>
      <c r="C2810" s="1" t="s">
        <v>785</v>
      </c>
      <c r="D2810" s="19" t="s">
        <v>20</v>
      </c>
      <c r="E2810" s="1" t="s">
        <v>20</v>
      </c>
      <c r="F2810" s="30" t="s">
        <v>786</v>
      </c>
      <c r="G2810" s="30" t="s">
        <v>118</v>
      </c>
      <c r="H2810" s="6">
        <f t="shared" si="224"/>
        <v>-37950</v>
      </c>
      <c r="I2810" s="26">
        <f t="shared" si="225"/>
        <v>0.7113821138211383</v>
      </c>
      <c r="K2810" t="s">
        <v>756</v>
      </c>
      <c r="M2810" s="2">
        <v>492</v>
      </c>
    </row>
    <row r="2811" spans="2:13" ht="12.75">
      <c r="B2811" s="345">
        <v>8500</v>
      </c>
      <c r="C2811" s="1" t="s">
        <v>787</v>
      </c>
      <c r="D2811" s="19" t="s">
        <v>20</v>
      </c>
      <c r="E2811" s="1" t="s">
        <v>20</v>
      </c>
      <c r="F2811" s="30" t="s">
        <v>788</v>
      </c>
      <c r="G2811" s="30" t="s">
        <v>119</v>
      </c>
      <c r="H2811" s="6">
        <f t="shared" si="224"/>
        <v>-46450</v>
      </c>
      <c r="I2811" s="26">
        <f t="shared" si="225"/>
        <v>17.276422764227643</v>
      </c>
      <c r="K2811" t="s">
        <v>756</v>
      </c>
      <c r="M2811" s="2">
        <v>492</v>
      </c>
    </row>
    <row r="2812" spans="2:13" ht="12.75">
      <c r="B2812" s="345">
        <v>15000</v>
      </c>
      <c r="C2812" s="1" t="s">
        <v>789</v>
      </c>
      <c r="D2812" s="19" t="s">
        <v>20</v>
      </c>
      <c r="E2812" s="1" t="s">
        <v>20</v>
      </c>
      <c r="F2812" s="30" t="s">
        <v>790</v>
      </c>
      <c r="G2812" s="30" t="s">
        <v>158</v>
      </c>
      <c r="H2812" s="6">
        <f t="shared" si="224"/>
        <v>-61450</v>
      </c>
      <c r="I2812" s="26">
        <f t="shared" si="225"/>
        <v>30.48780487804878</v>
      </c>
      <c r="K2812" t="s">
        <v>756</v>
      </c>
      <c r="M2812" s="2">
        <v>492</v>
      </c>
    </row>
    <row r="2813" spans="2:13" ht="12.75">
      <c r="B2813" s="342">
        <v>45000</v>
      </c>
      <c r="C2813" s="19" t="s">
        <v>1170</v>
      </c>
      <c r="D2813" s="19" t="s">
        <v>20</v>
      </c>
      <c r="E2813" s="19" t="s">
        <v>20</v>
      </c>
      <c r="F2813" s="30" t="s">
        <v>1171</v>
      </c>
      <c r="G2813" s="34" t="s">
        <v>55</v>
      </c>
      <c r="H2813" s="6">
        <f t="shared" si="224"/>
        <v>-106450</v>
      </c>
      <c r="I2813" s="26">
        <f t="shared" si="225"/>
        <v>90</v>
      </c>
      <c r="K2813" t="s">
        <v>756</v>
      </c>
      <c r="M2813" s="2">
        <v>500</v>
      </c>
    </row>
    <row r="2814" spans="2:13" ht="12.75">
      <c r="B2814" s="345">
        <v>5000</v>
      </c>
      <c r="C2814" s="19" t="s">
        <v>1174</v>
      </c>
      <c r="D2814" s="19" t="s">
        <v>20</v>
      </c>
      <c r="E2814" s="1" t="s">
        <v>20</v>
      </c>
      <c r="F2814" s="30" t="s">
        <v>1175</v>
      </c>
      <c r="G2814" s="30" t="s">
        <v>74</v>
      </c>
      <c r="H2814" s="6">
        <f t="shared" si="224"/>
        <v>-111450</v>
      </c>
      <c r="I2814" s="26">
        <f t="shared" si="225"/>
        <v>10</v>
      </c>
      <c r="K2814" t="s">
        <v>756</v>
      </c>
      <c r="M2814" s="2">
        <v>500</v>
      </c>
    </row>
    <row r="2815" spans="2:13" ht="12.75">
      <c r="B2815" s="345">
        <v>5000</v>
      </c>
      <c r="C2815" s="1" t="s">
        <v>1172</v>
      </c>
      <c r="D2815" s="19" t="s">
        <v>20</v>
      </c>
      <c r="E2815" s="1" t="s">
        <v>20</v>
      </c>
      <c r="F2815" s="30" t="s">
        <v>1173</v>
      </c>
      <c r="G2815" s="30" t="s">
        <v>76</v>
      </c>
      <c r="H2815" s="6">
        <f t="shared" si="224"/>
        <v>-116450</v>
      </c>
      <c r="I2815" s="26">
        <f t="shared" si="225"/>
        <v>10</v>
      </c>
      <c r="K2815" t="s">
        <v>756</v>
      </c>
      <c r="M2815" s="2">
        <v>500</v>
      </c>
    </row>
    <row r="2816" spans="2:13" ht="12.75">
      <c r="B2816" s="345">
        <v>32000</v>
      </c>
      <c r="C2816" s="1" t="s">
        <v>791</v>
      </c>
      <c r="D2816" s="19" t="s">
        <v>20</v>
      </c>
      <c r="E2816" s="1" t="s">
        <v>20</v>
      </c>
      <c r="F2816" s="30" t="s">
        <v>792</v>
      </c>
      <c r="G2816" s="30" t="s">
        <v>188</v>
      </c>
      <c r="H2816" s="6">
        <f t="shared" si="224"/>
        <v>-148450</v>
      </c>
      <c r="I2816" s="26">
        <f t="shared" si="225"/>
        <v>65.04065040650407</v>
      </c>
      <c r="K2816" t="s">
        <v>756</v>
      </c>
      <c r="M2816" s="2">
        <v>492</v>
      </c>
    </row>
    <row r="2817" spans="2:13" ht="12.75">
      <c r="B2817" s="345">
        <v>5000</v>
      </c>
      <c r="C2817" s="1" t="s">
        <v>793</v>
      </c>
      <c r="D2817" s="19" t="s">
        <v>20</v>
      </c>
      <c r="E2817" s="1" t="s">
        <v>20</v>
      </c>
      <c r="F2817" s="30" t="s">
        <v>792</v>
      </c>
      <c r="G2817" s="30" t="s">
        <v>188</v>
      </c>
      <c r="H2817" s="6">
        <f t="shared" si="224"/>
        <v>-153450</v>
      </c>
      <c r="I2817" s="26">
        <f t="shared" si="225"/>
        <v>10.16260162601626</v>
      </c>
      <c r="K2817" t="s">
        <v>756</v>
      </c>
      <c r="M2817" s="2">
        <v>492</v>
      </c>
    </row>
    <row r="2818" spans="2:13" ht="12.75">
      <c r="B2818" s="345">
        <v>8000</v>
      </c>
      <c r="C2818" s="1" t="s">
        <v>794</v>
      </c>
      <c r="D2818" s="19" t="s">
        <v>20</v>
      </c>
      <c r="E2818" s="1" t="s">
        <v>20</v>
      </c>
      <c r="F2818" s="30" t="s">
        <v>792</v>
      </c>
      <c r="G2818" s="30" t="s">
        <v>188</v>
      </c>
      <c r="H2818" s="6">
        <f t="shared" si="224"/>
        <v>-161450</v>
      </c>
      <c r="I2818" s="26">
        <f t="shared" si="225"/>
        <v>16.260162601626018</v>
      </c>
      <c r="K2818" t="s">
        <v>756</v>
      </c>
      <c r="M2818" s="2">
        <v>492</v>
      </c>
    </row>
    <row r="2819" spans="2:13" ht="12.75">
      <c r="B2819" s="345">
        <v>5500</v>
      </c>
      <c r="C2819" s="1" t="s">
        <v>795</v>
      </c>
      <c r="D2819" s="19" t="s">
        <v>20</v>
      </c>
      <c r="E2819" s="1" t="s">
        <v>20</v>
      </c>
      <c r="F2819" s="30" t="s">
        <v>792</v>
      </c>
      <c r="G2819" s="30" t="s">
        <v>188</v>
      </c>
      <c r="H2819" s="6">
        <f t="shared" si="224"/>
        <v>-166950</v>
      </c>
      <c r="I2819" s="26">
        <f t="shared" si="225"/>
        <v>11.178861788617887</v>
      </c>
      <c r="K2819" t="s">
        <v>756</v>
      </c>
      <c r="M2819" s="2">
        <v>492</v>
      </c>
    </row>
    <row r="2820" spans="2:13" ht="12.75">
      <c r="B2820" s="345">
        <v>2500</v>
      </c>
      <c r="C2820" s="1" t="s">
        <v>796</v>
      </c>
      <c r="D2820" s="19" t="s">
        <v>20</v>
      </c>
      <c r="E2820" s="1" t="s">
        <v>20</v>
      </c>
      <c r="F2820" s="30" t="s">
        <v>792</v>
      </c>
      <c r="G2820" s="30" t="s">
        <v>188</v>
      </c>
      <c r="H2820" s="6">
        <f t="shared" si="224"/>
        <v>-169450</v>
      </c>
      <c r="I2820" s="26">
        <f t="shared" si="225"/>
        <v>5.08130081300813</v>
      </c>
      <c r="K2820" t="s">
        <v>756</v>
      </c>
      <c r="M2820" s="2">
        <v>492</v>
      </c>
    </row>
    <row r="2821" spans="2:13" ht="12.75">
      <c r="B2821" s="345">
        <v>2000</v>
      </c>
      <c r="C2821" s="1" t="s">
        <v>797</v>
      </c>
      <c r="D2821" s="19" t="s">
        <v>20</v>
      </c>
      <c r="E2821" s="1" t="s">
        <v>20</v>
      </c>
      <c r="F2821" s="30" t="s">
        <v>792</v>
      </c>
      <c r="G2821" s="30" t="s">
        <v>188</v>
      </c>
      <c r="H2821" s="6">
        <f t="shared" si="224"/>
        <v>-171450</v>
      </c>
      <c r="I2821" s="26">
        <f t="shared" si="225"/>
        <v>4.065040650406504</v>
      </c>
      <c r="K2821" t="s">
        <v>756</v>
      </c>
      <c r="M2821" s="2">
        <v>492</v>
      </c>
    </row>
    <row r="2822" spans="2:13" ht="12.75">
      <c r="B2822" s="345">
        <v>10500</v>
      </c>
      <c r="C2822" s="1" t="s">
        <v>798</v>
      </c>
      <c r="D2822" s="19" t="s">
        <v>20</v>
      </c>
      <c r="E2822" s="1" t="s">
        <v>20</v>
      </c>
      <c r="F2822" s="30" t="s">
        <v>799</v>
      </c>
      <c r="G2822" s="30" t="s">
        <v>188</v>
      </c>
      <c r="H2822" s="6">
        <f t="shared" si="224"/>
        <v>-181950</v>
      </c>
      <c r="I2822" s="26">
        <f t="shared" si="225"/>
        <v>21.341463414634145</v>
      </c>
      <c r="K2822" t="s">
        <v>756</v>
      </c>
      <c r="M2822" s="2">
        <v>492</v>
      </c>
    </row>
    <row r="2823" spans="2:13" ht="12.75">
      <c r="B2823" s="345">
        <v>15000</v>
      </c>
      <c r="C2823" s="1" t="s">
        <v>1116</v>
      </c>
      <c r="D2823" s="19" t="s">
        <v>20</v>
      </c>
      <c r="E2823" s="1" t="s">
        <v>20</v>
      </c>
      <c r="F2823" s="30" t="s">
        <v>800</v>
      </c>
      <c r="G2823" s="30" t="s">
        <v>188</v>
      </c>
      <c r="H2823" s="6">
        <f t="shared" si="224"/>
        <v>-196950</v>
      </c>
      <c r="I2823" s="26">
        <f t="shared" si="225"/>
        <v>30.48780487804878</v>
      </c>
      <c r="K2823" t="s">
        <v>756</v>
      </c>
      <c r="M2823" s="2">
        <v>492</v>
      </c>
    </row>
    <row r="2824" spans="2:13" ht="12.75">
      <c r="B2824" s="345">
        <v>23500</v>
      </c>
      <c r="C2824" s="1" t="s">
        <v>1117</v>
      </c>
      <c r="D2824" s="19" t="s">
        <v>20</v>
      </c>
      <c r="E2824" s="1" t="s">
        <v>20</v>
      </c>
      <c r="F2824" s="30" t="s">
        <v>801</v>
      </c>
      <c r="G2824" s="30" t="s">
        <v>188</v>
      </c>
      <c r="H2824" s="6">
        <f t="shared" si="224"/>
        <v>-220450</v>
      </c>
      <c r="I2824" s="26">
        <f t="shared" si="225"/>
        <v>47.764227642276424</v>
      </c>
      <c r="K2824" t="s">
        <v>756</v>
      </c>
      <c r="M2824" s="2">
        <v>492</v>
      </c>
    </row>
    <row r="2825" spans="2:13" ht="12.75">
      <c r="B2825" s="345">
        <v>30000</v>
      </c>
      <c r="C2825" s="1" t="s">
        <v>802</v>
      </c>
      <c r="D2825" s="19" t="s">
        <v>20</v>
      </c>
      <c r="E2825" s="1" t="s">
        <v>20</v>
      </c>
      <c r="F2825" s="30" t="s">
        <v>803</v>
      </c>
      <c r="G2825" s="30" t="s">
        <v>188</v>
      </c>
      <c r="H2825" s="6">
        <f t="shared" si="224"/>
        <v>-250450</v>
      </c>
      <c r="I2825" s="26">
        <f t="shared" si="225"/>
        <v>60.97560975609756</v>
      </c>
      <c r="K2825" t="s">
        <v>756</v>
      </c>
      <c r="M2825" s="2">
        <v>492</v>
      </c>
    </row>
    <row r="2826" spans="2:13" ht="12.75">
      <c r="B2826" s="345">
        <v>2500</v>
      </c>
      <c r="C2826" s="1" t="s">
        <v>1118</v>
      </c>
      <c r="D2826" s="19" t="s">
        <v>20</v>
      </c>
      <c r="E2826" s="1" t="s">
        <v>20</v>
      </c>
      <c r="F2826" s="30" t="s">
        <v>772</v>
      </c>
      <c r="G2826" s="30" t="s">
        <v>188</v>
      </c>
      <c r="H2826" s="6">
        <f t="shared" si="224"/>
        <v>-252950</v>
      </c>
      <c r="I2826" s="26">
        <f t="shared" si="225"/>
        <v>5.08130081300813</v>
      </c>
      <c r="K2826" t="s">
        <v>756</v>
      </c>
      <c r="M2826" s="2">
        <v>492</v>
      </c>
    </row>
    <row r="2827" spans="2:13" ht="12.75">
      <c r="B2827" s="345">
        <v>5000</v>
      </c>
      <c r="C2827" s="1" t="s">
        <v>804</v>
      </c>
      <c r="D2827" s="19" t="s">
        <v>20</v>
      </c>
      <c r="E2827" s="1" t="s">
        <v>20</v>
      </c>
      <c r="F2827" s="30" t="s">
        <v>805</v>
      </c>
      <c r="G2827" s="30" t="s">
        <v>188</v>
      </c>
      <c r="H2827" s="6">
        <f t="shared" si="224"/>
        <v>-257950</v>
      </c>
      <c r="I2827" s="26">
        <f t="shared" si="225"/>
        <v>10.16260162601626</v>
      </c>
      <c r="K2827" t="s">
        <v>756</v>
      </c>
      <c r="M2827" s="2">
        <v>492</v>
      </c>
    </row>
    <row r="2828" spans="2:13" ht="12.75">
      <c r="B2828" s="345">
        <v>182455</v>
      </c>
      <c r="C2828" s="1" t="s">
        <v>1119</v>
      </c>
      <c r="D2828" s="19" t="s">
        <v>20</v>
      </c>
      <c r="E2828" s="1" t="s">
        <v>20</v>
      </c>
      <c r="F2828" s="30" t="s">
        <v>806</v>
      </c>
      <c r="G2828" s="30" t="s">
        <v>188</v>
      </c>
      <c r="H2828" s="6">
        <f t="shared" si="224"/>
        <v>-440405</v>
      </c>
      <c r="I2828" s="26">
        <f t="shared" si="225"/>
        <v>370.8434959349593</v>
      </c>
      <c r="K2828" t="s">
        <v>756</v>
      </c>
      <c r="M2828" s="2">
        <v>492</v>
      </c>
    </row>
    <row r="2829" spans="1:13" ht="12.75">
      <c r="A2829" s="19"/>
      <c r="B2829" s="342">
        <v>3000</v>
      </c>
      <c r="C2829" s="19" t="s">
        <v>1026</v>
      </c>
      <c r="D2829" s="19" t="s">
        <v>15</v>
      </c>
      <c r="E2829" s="19" t="s">
        <v>20</v>
      </c>
      <c r="F2829" s="30" t="s">
        <v>707</v>
      </c>
      <c r="G2829" s="34" t="s">
        <v>76</v>
      </c>
      <c r="H2829" s="6">
        <f t="shared" si="224"/>
        <v>-443405</v>
      </c>
      <c r="I2829" s="26">
        <f t="shared" si="225"/>
        <v>6.097560975609756</v>
      </c>
      <c r="J2829" s="21"/>
      <c r="K2829" t="s">
        <v>628</v>
      </c>
      <c r="L2829" s="21"/>
      <c r="M2829" s="2">
        <v>492</v>
      </c>
    </row>
    <row r="2830" spans="1:13" ht="12.75">
      <c r="A2830"/>
      <c r="B2830" s="345">
        <v>1000</v>
      </c>
      <c r="C2830" s="1" t="s">
        <v>1027</v>
      </c>
      <c r="D2830" s="19" t="s">
        <v>15</v>
      </c>
      <c r="E2830" s="1" t="s">
        <v>20</v>
      </c>
      <c r="F2830" s="30" t="s">
        <v>708</v>
      </c>
      <c r="G2830" s="34" t="s">
        <v>115</v>
      </c>
      <c r="H2830" s="6">
        <f t="shared" si="224"/>
        <v>-444405</v>
      </c>
      <c r="I2830" s="26">
        <f t="shared" si="225"/>
        <v>2.032520325203252</v>
      </c>
      <c r="K2830" t="s">
        <v>628</v>
      </c>
      <c r="M2830" s="2">
        <v>492</v>
      </c>
    </row>
    <row r="2831" spans="1:13" ht="12.75">
      <c r="A2831"/>
      <c r="B2831" s="345">
        <v>5000</v>
      </c>
      <c r="C2831" s="1" t="s">
        <v>1026</v>
      </c>
      <c r="D2831" s="19" t="s">
        <v>15</v>
      </c>
      <c r="E2831" s="1" t="s">
        <v>20</v>
      </c>
      <c r="F2831" s="30" t="s">
        <v>709</v>
      </c>
      <c r="G2831" s="34" t="s">
        <v>188</v>
      </c>
      <c r="H2831" s="6">
        <f>H2830-B2831</f>
        <v>-449405</v>
      </c>
      <c r="I2831" s="26">
        <f>+B2831/M2831</f>
        <v>10.16260162601626</v>
      </c>
      <c r="K2831" t="s">
        <v>628</v>
      </c>
      <c r="M2831" s="2">
        <v>492</v>
      </c>
    </row>
    <row r="2832" spans="2:13" s="97" customFormat="1" ht="12.75">
      <c r="B2832" s="349">
        <f>SUM(B2799:B2831)</f>
        <v>449405</v>
      </c>
      <c r="C2832" s="18"/>
      <c r="D2832" s="18"/>
      <c r="E2832" s="18" t="s">
        <v>20</v>
      </c>
      <c r="F2832" s="24"/>
      <c r="G2832" s="24"/>
      <c r="H2832" s="90">
        <v>0</v>
      </c>
      <c r="I2832" s="91">
        <f>+B2832/M2832</f>
        <v>913.4247967479674</v>
      </c>
      <c r="M2832" s="98">
        <v>492</v>
      </c>
    </row>
    <row r="2833" spans="2:13" ht="12.75">
      <c r="B2833" s="345"/>
      <c r="H2833" s="6">
        <f>H2832-B2833</f>
        <v>0</v>
      </c>
      <c r="I2833" s="26">
        <f>+B2833/M2833</f>
        <v>0</v>
      </c>
      <c r="M2833" s="2">
        <v>492</v>
      </c>
    </row>
    <row r="2834" spans="2:13" ht="12.75">
      <c r="B2834" s="502"/>
      <c r="H2834" s="6">
        <f>H2833-B2834</f>
        <v>0</v>
      </c>
      <c r="I2834" s="26">
        <f>+B2834/M2834</f>
        <v>0</v>
      </c>
      <c r="M2834" s="2">
        <v>492</v>
      </c>
    </row>
    <row r="2835" spans="2:13" ht="12.75">
      <c r="B2835" s="342">
        <v>1475</v>
      </c>
      <c r="C2835" s="37" t="s">
        <v>827</v>
      </c>
      <c r="D2835" s="19" t="s">
        <v>20</v>
      </c>
      <c r="E2835" s="38" t="s">
        <v>807</v>
      </c>
      <c r="F2835" s="30" t="s">
        <v>808</v>
      </c>
      <c r="G2835" s="39" t="s">
        <v>31</v>
      </c>
      <c r="H2835" s="6">
        <f aca="true" t="shared" si="226" ref="H2835:H2857">H2834-B2835</f>
        <v>-1475</v>
      </c>
      <c r="I2835" s="26">
        <f>+B2835/M2835</f>
        <v>2.997967479674797</v>
      </c>
      <c r="K2835" t="s">
        <v>732</v>
      </c>
      <c r="M2835" s="2">
        <v>492</v>
      </c>
    </row>
    <row r="2836" spans="2:13" ht="12.75">
      <c r="B2836" s="345">
        <v>1775</v>
      </c>
      <c r="C2836" s="37" t="s">
        <v>827</v>
      </c>
      <c r="D2836" s="19" t="s">
        <v>20</v>
      </c>
      <c r="E2836" s="1" t="s">
        <v>807</v>
      </c>
      <c r="F2836" s="30" t="s">
        <v>809</v>
      </c>
      <c r="G2836" s="30" t="s">
        <v>55</v>
      </c>
      <c r="H2836" s="6">
        <f t="shared" si="226"/>
        <v>-3250</v>
      </c>
      <c r="I2836" s="26">
        <f aca="true" t="shared" si="227" ref="I2836:I2857">+B2836/M2836</f>
        <v>3.6077235772357725</v>
      </c>
      <c r="K2836" t="s">
        <v>732</v>
      </c>
      <c r="M2836" s="2">
        <v>492</v>
      </c>
    </row>
    <row r="2837" spans="2:13" ht="12.75">
      <c r="B2837" s="345">
        <v>475</v>
      </c>
      <c r="C2837" s="37" t="s">
        <v>827</v>
      </c>
      <c r="D2837" s="19" t="s">
        <v>20</v>
      </c>
      <c r="E2837" s="1" t="s">
        <v>807</v>
      </c>
      <c r="F2837" s="30" t="s">
        <v>810</v>
      </c>
      <c r="G2837" s="30" t="s">
        <v>76</v>
      </c>
      <c r="H2837" s="6">
        <f t="shared" si="226"/>
        <v>-3725</v>
      </c>
      <c r="I2837" s="26">
        <f t="shared" si="227"/>
        <v>0.9654471544715447</v>
      </c>
      <c r="K2837" t="s">
        <v>732</v>
      </c>
      <c r="M2837" s="2">
        <v>492</v>
      </c>
    </row>
    <row r="2838" spans="2:13" ht="12.75">
      <c r="B2838" s="345">
        <v>475</v>
      </c>
      <c r="C2838" s="37" t="s">
        <v>827</v>
      </c>
      <c r="D2838" s="19" t="s">
        <v>20</v>
      </c>
      <c r="E2838" s="1" t="s">
        <v>807</v>
      </c>
      <c r="F2838" s="30" t="s">
        <v>811</v>
      </c>
      <c r="G2838" s="30" t="s">
        <v>76</v>
      </c>
      <c r="H2838" s="6">
        <f t="shared" si="226"/>
        <v>-4200</v>
      </c>
      <c r="I2838" s="26">
        <f t="shared" si="227"/>
        <v>0.9654471544715447</v>
      </c>
      <c r="K2838" t="s">
        <v>732</v>
      </c>
      <c r="M2838" s="2">
        <v>492</v>
      </c>
    </row>
    <row r="2839" spans="2:13" ht="12.75">
      <c r="B2839" s="345">
        <v>2200</v>
      </c>
      <c r="C2839" s="37" t="s">
        <v>827</v>
      </c>
      <c r="D2839" s="19" t="s">
        <v>20</v>
      </c>
      <c r="E2839" s="1" t="s">
        <v>807</v>
      </c>
      <c r="F2839" s="30" t="s">
        <v>812</v>
      </c>
      <c r="G2839" s="30" t="s">
        <v>82</v>
      </c>
      <c r="H2839" s="6">
        <f t="shared" si="226"/>
        <v>-6400</v>
      </c>
      <c r="I2839" s="26">
        <f t="shared" si="227"/>
        <v>4.471544715447155</v>
      </c>
      <c r="K2839" t="s">
        <v>732</v>
      </c>
      <c r="M2839" s="2">
        <v>492</v>
      </c>
    </row>
    <row r="2840" spans="2:13" ht="12.75">
      <c r="B2840" s="345">
        <v>875</v>
      </c>
      <c r="C2840" s="37" t="s">
        <v>827</v>
      </c>
      <c r="D2840" s="19" t="s">
        <v>20</v>
      </c>
      <c r="E2840" s="1" t="s">
        <v>807</v>
      </c>
      <c r="F2840" s="30" t="s">
        <v>813</v>
      </c>
      <c r="G2840" s="30" t="s">
        <v>115</v>
      </c>
      <c r="H2840" s="6">
        <f t="shared" si="226"/>
        <v>-7275</v>
      </c>
      <c r="I2840" s="26">
        <f t="shared" si="227"/>
        <v>1.7784552845528456</v>
      </c>
      <c r="K2840" t="s">
        <v>732</v>
      </c>
      <c r="M2840" s="2">
        <v>492</v>
      </c>
    </row>
    <row r="2841" spans="2:13" ht="12.75">
      <c r="B2841" s="345">
        <v>875</v>
      </c>
      <c r="C2841" s="37" t="s">
        <v>827</v>
      </c>
      <c r="D2841" s="19" t="s">
        <v>20</v>
      </c>
      <c r="E2841" s="1" t="s">
        <v>807</v>
      </c>
      <c r="F2841" s="30" t="s">
        <v>814</v>
      </c>
      <c r="G2841" s="30" t="s">
        <v>115</v>
      </c>
      <c r="H2841" s="6">
        <f t="shared" si="226"/>
        <v>-8150</v>
      </c>
      <c r="I2841" s="26">
        <f t="shared" si="227"/>
        <v>1.7784552845528456</v>
      </c>
      <c r="K2841" t="s">
        <v>732</v>
      </c>
      <c r="M2841" s="2">
        <v>492</v>
      </c>
    </row>
    <row r="2842" spans="2:13" ht="12.75">
      <c r="B2842" s="345">
        <v>475</v>
      </c>
      <c r="C2842" s="37" t="s">
        <v>827</v>
      </c>
      <c r="D2842" s="19" t="s">
        <v>20</v>
      </c>
      <c r="E2842" s="1" t="s">
        <v>807</v>
      </c>
      <c r="F2842" s="30" t="s">
        <v>815</v>
      </c>
      <c r="G2842" s="30" t="s">
        <v>115</v>
      </c>
      <c r="H2842" s="6">
        <f t="shared" si="226"/>
        <v>-8625</v>
      </c>
      <c r="I2842" s="26">
        <f t="shared" si="227"/>
        <v>0.9654471544715447</v>
      </c>
      <c r="K2842" t="s">
        <v>732</v>
      </c>
      <c r="M2842" s="2">
        <v>492</v>
      </c>
    </row>
    <row r="2843" spans="2:13" ht="12.75">
      <c r="B2843" s="345">
        <v>1200</v>
      </c>
      <c r="C2843" s="37" t="s">
        <v>827</v>
      </c>
      <c r="D2843" s="19" t="s">
        <v>20</v>
      </c>
      <c r="E2843" s="1" t="s">
        <v>807</v>
      </c>
      <c r="F2843" s="30" t="s">
        <v>816</v>
      </c>
      <c r="G2843" s="30" t="s">
        <v>118</v>
      </c>
      <c r="H2843" s="6">
        <f t="shared" si="226"/>
        <v>-9825</v>
      </c>
      <c r="I2843" s="26">
        <f t="shared" si="227"/>
        <v>2.4390243902439024</v>
      </c>
      <c r="K2843" t="s">
        <v>732</v>
      </c>
      <c r="M2843" s="2">
        <v>492</v>
      </c>
    </row>
    <row r="2844" spans="2:13" ht="12.75">
      <c r="B2844" s="345">
        <v>875</v>
      </c>
      <c r="C2844" s="37" t="s">
        <v>827</v>
      </c>
      <c r="D2844" s="19" t="s">
        <v>20</v>
      </c>
      <c r="E2844" s="1" t="s">
        <v>807</v>
      </c>
      <c r="F2844" s="30" t="s">
        <v>817</v>
      </c>
      <c r="G2844" s="30" t="s">
        <v>156</v>
      </c>
      <c r="H2844" s="6">
        <f t="shared" si="226"/>
        <v>-10700</v>
      </c>
      <c r="I2844" s="26">
        <f t="shared" si="227"/>
        <v>1.7784552845528456</v>
      </c>
      <c r="K2844" t="s">
        <v>732</v>
      </c>
      <c r="M2844" s="2">
        <v>492</v>
      </c>
    </row>
    <row r="2845" spans="2:13" ht="12.75">
      <c r="B2845" s="345">
        <v>2200</v>
      </c>
      <c r="C2845" s="37" t="s">
        <v>827</v>
      </c>
      <c r="D2845" s="19" t="s">
        <v>20</v>
      </c>
      <c r="E2845" s="1" t="s">
        <v>807</v>
      </c>
      <c r="F2845" s="30" t="s">
        <v>818</v>
      </c>
      <c r="G2845" s="30" t="s">
        <v>156</v>
      </c>
      <c r="H2845" s="6">
        <f t="shared" si="226"/>
        <v>-12900</v>
      </c>
      <c r="I2845" s="26">
        <f t="shared" si="227"/>
        <v>4.471544715447155</v>
      </c>
      <c r="K2845" t="s">
        <v>732</v>
      </c>
      <c r="M2845" s="2">
        <v>492</v>
      </c>
    </row>
    <row r="2846" spans="2:13" ht="12.75">
      <c r="B2846" s="345">
        <v>475</v>
      </c>
      <c r="C2846" s="37" t="s">
        <v>827</v>
      </c>
      <c r="D2846" s="19" t="s">
        <v>20</v>
      </c>
      <c r="E2846" s="1" t="s">
        <v>807</v>
      </c>
      <c r="F2846" s="30" t="s">
        <v>819</v>
      </c>
      <c r="G2846" s="30" t="s">
        <v>205</v>
      </c>
      <c r="H2846" s="6">
        <f t="shared" si="226"/>
        <v>-13375</v>
      </c>
      <c r="I2846" s="26">
        <f t="shared" si="227"/>
        <v>0.9654471544715447</v>
      </c>
      <c r="K2846" t="s">
        <v>732</v>
      </c>
      <c r="M2846" s="2">
        <v>492</v>
      </c>
    </row>
    <row r="2847" spans="2:13" ht="12.75">
      <c r="B2847" s="345">
        <v>1475</v>
      </c>
      <c r="C2847" s="37" t="s">
        <v>827</v>
      </c>
      <c r="D2847" s="19" t="s">
        <v>20</v>
      </c>
      <c r="E2847" s="1" t="s">
        <v>807</v>
      </c>
      <c r="F2847" s="30" t="s">
        <v>820</v>
      </c>
      <c r="G2847" s="30" t="s">
        <v>205</v>
      </c>
      <c r="H2847" s="6">
        <f t="shared" si="226"/>
        <v>-14850</v>
      </c>
      <c r="I2847" s="26">
        <f t="shared" si="227"/>
        <v>2.997967479674797</v>
      </c>
      <c r="K2847" t="s">
        <v>732</v>
      </c>
      <c r="M2847" s="2">
        <v>492</v>
      </c>
    </row>
    <row r="2848" spans="2:13" ht="12.75">
      <c r="B2848" s="345">
        <v>725</v>
      </c>
      <c r="C2848" s="37" t="s">
        <v>827</v>
      </c>
      <c r="D2848" s="19" t="s">
        <v>20</v>
      </c>
      <c r="E2848" s="1" t="s">
        <v>807</v>
      </c>
      <c r="F2848" s="30" t="s">
        <v>821</v>
      </c>
      <c r="G2848" s="30" t="s">
        <v>205</v>
      </c>
      <c r="H2848" s="6">
        <f t="shared" si="226"/>
        <v>-15575</v>
      </c>
      <c r="I2848" s="26">
        <f t="shared" si="227"/>
        <v>1.4735772357723578</v>
      </c>
      <c r="K2848" t="s">
        <v>732</v>
      </c>
      <c r="M2848" s="2">
        <v>492</v>
      </c>
    </row>
    <row r="2849" spans="2:13" ht="12.75">
      <c r="B2849" s="345">
        <v>725</v>
      </c>
      <c r="C2849" s="37" t="s">
        <v>827</v>
      </c>
      <c r="D2849" s="19" t="s">
        <v>20</v>
      </c>
      <c r="E2849" s="1" t="s">
        <v>807</v>
      </c>
      <c r="F2849" s="30" t="s">
        <v>822</v>
      </c>
      <c r="G2849" s="30" t="s">
        <v>283</v>
      </c>
      <c r="H2849" s="6">
        <f t="shared" si="226"/>
        <v>-16300</v>
      </c>
      <c r="I2849" s="26">
        <f t="shared" si="227"/>
        <v>1.4735772357723578</v>
      </c>
      <c r="K2849" t="s">
        <v>732</v>
      </c>
      <c r="M2849" s="2">
        <v>492</v>
      </c>
    </row>
    <row r="2850" spans="2:13" ht="12.75">
      <c r="B2850" s="345">
        <v>475</v>
      </c>
      <c r="C2850" s="37" t="s">
        <v>827</v>
      </c>
      <c r="D2850" s="19" t="s">
        <v>20</v>
      </c>
      <c r="E2850" s="1" t="s">
        <v>807</v>
      </c>
      <c r="F2850" s="30" t="s">
        <v>823</v>
      </c>
      <c r="G2850" s="30" t="s">
        <v>283</v>
      </c>
      <c r="H2850" s="6">
        <f t="shared" si="226"/>
        <v>-16775</v>
      </c>
      <c r="I2850" s="26">
        <f t="shared" si="227"/>
        <v>0.9654471544715447</v>
      </c>
      <c r="K2850" t="s">
        <v>732</v>
      </c>
      <c r="M2850" s="2">
        <v>492</v>
      </c>
    </row>
    <row r="2851" spans="2:13" ht="12.75">
      <c r="B2851" s="345">
        <v>475</v>
      </c>
      <c r="C2851" s="37" t="s">
        <v>827</v>
      </c>
      <c r="D2851" s="19" t="s">
        <v>20</v>
      </c>
      <c r="E2851" s="1" t="s">
        <v>807</v>
      </c>
      <c r="F2851" s="30" t="s">
        <v>824</v>
      </c>
      <c r="G2851" s="30" t="s">
        <v>283</v>
      </c>
      <c r="H2851" s="6">
        <f t="shared" si="226"/>
        <v>-17250</v>
      </c>
      <c r="I2851" s="26">
        <f t="shared" si="227"/>
        <v>0.9654471544715447</v>
      </c>
      <c r="K2851" t="s">
        <v>732</v>
      </c>
      <c r="M2851" s="2">
        <v>492</v>
      </c>
    </row>
    <row r="2852" spans="2:13" ht="12.75">
      <c r="B2852" s="345">
        <v>36968</v>
      </c>
      <c r="C2852" s="1" t="s">
        <v>827</v>
      </c>
      <c r="D2852" s="19" t="s">
        <v>20</v>
      </c>
      <c r="E2852" s="1" t="s">
        <v>825</v>
      </c>
      <c r="F2852" s="30" t="s">
        <v>826</v>
      </c>
      <c r="G2852" s="30" t="s">
        <v>279</v>
      </c>
      <c r="H2852" s="6">
        <f t="shared" si="226"/>
        <v>-54218</v>
      </c>
      <c r="I2852" s="26">
        <f t="shared" si="227"/>
        <v>75.13821138211382</v>
      </c>
      <c r="K2852" t="s">
        <v>732</v>
      </c>
      <c r="M2852" s="2">
        <v>492</v>
      </c>
    </row>
    <row r="2853" spans="2:13" ht="12.75">
      <c r="B2853" s="345">
        <v>1175</v>
      </c>
      <c r="C2853" s="1" t="s">
        <v>827</v>
      </c>
      <c r="D2853" s="19" t="s">
        <v>20</v>
      </c>
      <c r="E2853" s="1" t="s">
        <v>828</v>
      </c>
      <c r="F2853" s="30" t="s">
        <v>829</v>
      </c>
      <c r="G2853" s="30" t="s">
        <v>119</v>
      </c>
      <c r="H2853" s="6">
        <f t="shared" si="226"/>
        <v>-55393</v>
      </c>
      <c r="I2853" s="26">
        <f t="shared" si="227"/>
        <v>2.388211382113821</v>
      </c>
      <c r="K2853" t="s">
        <v>756</v>
      </c>
      <c r="M2853" s="2">
        <v>492</v>
      </c>
    </row>
    <row r="2854" spans="2:13" ht="12.75">
      <c r="B2854" s="345">
        <v>1475</v>
      </c>
      <c r="C2854" s="1" t="s">
        <v>827</v>
      </c>
      <c r="D2854" s="19" t="s">
        <v>20</v>
      </c>
      <c r="E2854" s="1" t="s">
        <v>828</v>
      </c>
      <c r="F2854" s="30" t="s">
        <v>830</v>
      </c>
      <c r="G2854" s="30" t="s">
        <v>119</v>
      </c>
      <c r="H2854" s="6">
        <f t="shared" si="226"/>
        <v>-56868</v>
      </c>
      <c r="I2854" s="26">
        <f t="shared" si="227"/>
        <v>2.997967479674797</v>
      </c>
      <c r="K2854" t="s">
        <v>756</v>
      </c>
      <c r="M2854" s="2">
        <v>492</v>
      </c>
    </row>
    <row r="2855" spans="1:13" s="133" customFormat="1" ht="12.75">
      <c r="A2855" s="129"/>
      <c r="B2855" s="349">
        <f>SUM(B2835:B2854)</f>
        <v>56868</v>
      </c>
      <c r="C2855" s="129" t="s">
        <v>827</v>
      </c>
      <c r="D2855" s="129"/>
      <c r="E2855" s="129"/>
      <c r="F2855" s="131"/>
      <c r="G2855" s="131"/>
      <c r="H2855" s="130">
        <v>0</v>
      </c>
      <c r="I2855" s="132">
        <f t="shared" si="227"/>
        <v>115.58536585365853</v>
      </c>
      <c r="M2855" s="2">
        <v>492</v>
      </c>
    </row>
    <row r="2856" spans="8:13" ht="12.75">
      <c r="H2856" s="6">
        <f t="shared" si="226"/>
        <v>0</v>
      </c>
      <c r="I2856" s="26">
        <f t="shared" si="227"/>
        <v>0</v>
      </c>
      <c r="M2856" s="2">
        <v>492</v>
      </c>
    </row>
    <row r="2857" spans="2:13" ht="12.75">
      <c r="B2857" s="8"/>
      <c r="H2857" s="6">
        <f t="shared" si="226"/>
        <v>0</v>
      </c>
      <c r="I2857" s="26">
        <f t="shared" si="227"/>
        <v>0</v>
      </c>
      <c r="M2857" s="2">
        <v>492</v>
      </c>
    </row>
    <row r="2858" spans="1:13" s="85" customFormat="1" ht="12.75">
      <c r="A2858" s="37"/>
      <c r="B2858" s="228">
        <v>11925</v>
      </c>
      <c r="C2858" s="37" t="s">
        <v>831</v>
      </c>
      <c r="D2858" s="37" t="s">
        <v>20</v>
      </c>
      <c r="E2858" s="37" t="s">
        <v>832</v>
      </c>
      <c r="F2858" s="60" t="s">
        <v>396</v>
      </c>
      <c r="G2858" s="35" t="s">
        <v>283</v>
      </c>
      <c r="H2858" s="44">
        <f>H2857-B2858</f>
        <v>-11925</v>
      </c>
      <c r="I2858" s="110">
        <f>+B2858/M2857</f>
        <v>24.23780487804878</v>
      </c>
      <c r="J2858" s="111"/>
      <c r="K2858" s="111"/>
      <c r="L2858" s="111"/>
      <c r="M2858" s="2">
        <v>492</v>
      </c>
    </row>
    <row r="2859" spans="1:13" s="111" customFormat="1" ht="12.75">
      <c r="A2859" s="37"/>
      <c r="B2859" s="228">
        <v>19814</v>
      </c>
      <c r="C2859" s="37" t="s">
        <v>831</v>
      </c>
      <c r="D2859" s="37" t="s">
        <v>20</v>
      </c>
      <c r="E2859" s="37" t="s">
        <v>833</v>
      </c>
      <c r="F2859" s="60" t="s">
        <v>396</v>
      </c>
      <c r="G2859" s="35" t="s">
        <v>283</v>
      </c>
      <c r="H2859" s="44">
        <f>H2858-B2859</f>
        <v>-31739</v>
      </c>
      <c r="I2859" s="110">
        <f>+B2859/M2858</f>
        <v>40.27235772357724</v>
      </c>
      <c r="M2859" s="2">
        <v>492</v>
      </c>
    </row>
    <row r="2860" spans="1:13" ht="12.75">
      <c r="A2860" s="107"/>
      <c r="B2860" s="504">
        <f>SUM(B2858:B2859)</f>
        <v>31739</v>
      </c>
      <c r="C2860" s="107" t="s">
        <v>831</v>
      </c>
      <c r="D2860" s="107"/>
      <c r="E2860" s="107"/>
      <c r="F2860" s="149"/>
      <c r="G2860" s="116"/>
      <c r="H2860" s="117">
        <v>0</v>
      </c>
      <c r="I2860" s="161">
        <f>+B2860/M2859</f>
        <v>64.51016260162602</v>
      </c>
      <c r="J2860" s="121"/>
      <c r="K2860" s="121"/>
      <c r="L2860" s="121"/>
      <c r="M2860" s="2">
        <v>492</v>
      </c>
    </row>
    <row r="2861" spans="2:13" ht="12.75">
      <c r="B2861" s="153"/>
      <c r="H2861" s="6">
        <f>H2860-B2861</f>
        <v>0</v>
      </c>
      <c r="I2861" s="26">
        <f aca="true" t="shared" si="228" ref="I2861:I2867">+B2861/M2861</f>
        <v>0</v>
      </c>
      <c r="M2861" s="2">
        <v>492</v>
      </c>
    </row>
    <row r="2862" spans="2:13" ht="12.75">
      <c r="B2862" s="153"/>
      <c r="H2862" s="6">
        <f>H2861-B2862</f>
        <v>0</v>
      </c>
      <c r="I2862" s="26">
        <f t="shared" si="228"/>
        <v>0</v>
      </c>
      <c r="M2862" s="2">
        <v>492</v>
      </c>
    </row>
    <row r="2863" spans="2:13" ht="12.75">
      <c r="B2863" s="153">
        <v>3026</v>
      </c>
      <c r="C2863" s="1" t="s">
        <v>834</v>
      </c>
      <c r="D2863" s="19" t="s">
        <v>20</v>
      </c>
      <c r="E2863" s="1" t="s">
        <v>835</v>
      </c>
      <c r="F2863" s="72" t="s">
        <v>836</v>
      </c>
      <c r="G2863" s="34" t="s">
        <v>837</v>
      </c>
      <c r="H2863" s="6">
        <f>H2862-B2863</f>
        <v>-3026</v>
      </c>
      <c r="I2863" s="26">
        <f t="shared" si="228"/>
        <v>6.150406504065041</v>
      </c>
      <c r="K2863" t="s">
        <v>732</v>
      </c>
      <c r="M2863" s="2">
        <v>492</v>
      </c>
    </row>
    <row r="2864" spans="1:13" s="97" customFormat="1" ht="12.75">
      <c r="A2864" s="1"/>
      <c r="B2864" s="153">
        <v>38874</v>
      </c>
      <c r="C2864" s="1" t="s">
        <v>1008</v>
      </c>
      <c r="D2864" s="19" t="s">
        <v>20</v>
      </c>
      <c r="E2864" s="1" t="s">
        <v>835</v>
      </c>
      <c r="F2864" s="61" t="s">
        <v>1019</v>
      </c>
      <c r="G2864" s="34" t="s">
        <v>118</v>
      </c>
      <c r="H2864" s="6">
        <f>H2863-B2864</f>
        <v>-41900</v>
      </c>
      <c r="I2864" s="26">
        <f t="shared" si="228"/>
        <v>79.01219512195122</v>
      </c>
      <c r="J2864"/>
      <c r="K2864" t="s">
        <v>732</v>
      </c>
      <c r="L2864"/>
      <c r="M2864" s="2">
        <v>492</v>
      </c>
    </row>
    <row r="2865" spans="1:13" ht="12.75">
      <c r="A2865" s="18"/>
      <c r="B2865" s="504">
        <f>SUM(B2863:B2864)</f>
        <v>41900</v>
      </c>
      <c r="C2865" s="18"/>
      <c r="D2865" s="18"/>
      <c r="E2865" s="18" t="s">
        <v>838</v>
      </c>
      <c r="F2865" s="24"/>
      <c r="G2865" s="24"/>
      <c r="H2865" s="90">
        <v>0</v>
      </c>
      <c r="I2865" s="91">
        <f t="shared" si="228"/>
        <v>85.16260162601625</v>
      </c>
      <c r="J2865" s="97"/>
      <c r="K2865" s="97"/>
      <c r="L2865" s="97"/>
      <c r="M2865" s="2">
        <v>492</v>
      </c>
    </row>
    <row r="2866" spans="1:13" s="85" customFormat="1" ht="12.75">
      <c r="A2866" s="1"/>
      <c r="B2866" s="44"/>
      <c r="C2866" s="1"/>
      <c r="D2866" s="1"/>
      <c r="E2866" s="1"/>
      <c r="F2866" s="30"/>
      <c r="G2866" s="30"/>
      <c r="H2866" s="6">
        <f>H2865-B2866</f>
        <v>0</v>
      </c>
      <c r="I2866" s="26">
        <f t="shared" si="228"/>
        <v>0</v>
      </c>
      <c r="J2866"/>
      <c r="K2866"/>
      <c r="L2866"/>
      <c r="M2866" s="2">
        <v>492</v>
      </c>
    </row>
    <row r="2867" spans="1:13" s="85" customFormat="1" ht="12.75">
      <c r="A2867" s="1"/>
      <c r="B2867" s="44"/>
      <c r="C2867" s="1"/>
      <c r="D2867" s="1"/>
      <c r="E2867" s="1"/>
      <c r="F2867" s="30"/>
      <c r="G2867" s="30"/>
      <c r="H2867" s="6">
        <f>H2866-B2867</f>
        <v>0</v>
      </c>
      <c r="I2867" s="26">
        <f t="shared" si="228"/>
        <v>0</v>
      </c>
      <c r="J2867"/>
      <c r="K2867"/>
      <c r="L2867"/>
      <c r="M2867" s="2">
        <v>492</v>
      </c>
    </row>
    <row r="2868" spans="1:13" s="85" customFormat="1" ht="12.75">
      <c r="A2868" s="37"/>
      <c r="B2868" s="293">
        <v>290000</v>
      </c>
      <c r="C2868" s="81" t="s">
        <v>732</v>
      </c>
      <c r="D2868" s="81" t="s">
        <v>20</v>
      </c>
      <c r="E2868" s="81"/>
      <c r="F2868" s="82" t="s">
        <v>396</v>
      </c>
      <c r="G2868" s="35" t="s">
        <v>76</v>
      </c>
      <c r="H2868" s="6">
        <f aca="true" t="shared" si="229" ref="H2868:H2876">H2867-B2868</f>
        <v>-290000</v>
      </c>
      <c r="I2868" s="26">
        <f aca="true" t="shared" si="230" ref="I2868:I2876">+B2868/M2868</f>
        <v>589.430894308943</v>
      </c>
      <c r="M2868" s="2">
        <v>492</v>
      </c>
    </row>
    <row r="2869" spans="1:13" s="85" customFormat="1" ht="12.75">
      <c r="A2869" s="37"/>
      <c r="B2869" s="293">
        <v>37555</v>
      </c>
      <c r="C2869" s="81" t="s">
        <v>732</v>
      </c>
      <c r="D2869" s="81" t="s">
        <v>20</v>
      </c>
      <c r="E2869" s="81" t="s">
        <v>397</v>
      </c>
      <c r="F2869" s="82"/>
      <c r="G2869" s="35" t="s">
        <v>76</v>
      </c>
      <c r="H2869" s="6">
        <f t="shared" si="229"/>
        <v>-327555</v>
      </c>
      <c r="I2869" s="26">
        <f t="shared" si="230"/>
        <v>76.33130081300813</v>
      </c>
      <c r="M2869" s="2">
        <v>492</v>
      </c>
    </row>
    <row r="2870" spans="1:13" s="85" customFormat="1" ht="12.75">
      <c r="A2870" s="37"/>
      <c r="B2870" s="293">
        <v>7250</v>
      </c>
      <c r="C2870" s="81" t="s">
        <v>732</v>
      </c>
      <c r="D2870" s="81" t="s">
        <v>20</v>
      </c>
      <c r="E2870" s="81" t="s">
        <v>398</v>
      </c>
      <c r="F2870" s="82"/>
      <c r="G2870" s="35" t="s">
        <v>76</v>
      </c>
      <c r="H2870" s="6">
        <f t="shared" si="229"/>
        <v>-334805</v>
      </c>
      <c r="I2870" s="26">
        <f t="shared" si="230"/>
        <v>14.735772357723578</v>
      </c>
      <c r="M2870" s="2">
        <v>492</v>
      </c>
    </row>
    <row r="2871" spans="1:13" s="85" customFormat="1" ht="12.75">
      <c r="A2871" s="37"/>
      <c r="B2871" s="293">
        <v>310000</v>
      </c>
      <c r="C2871" s="37" t="s">
        <v>756</v>
      </c>
      <c r="D2871" s="81" t="s">
        <v>20</v>
      </c>
      <c r="E2871" s="81"/>
      <c r="F2871" s="82" t="s">
        <v>396</v>
      </c>
      <c r="G2871" s="35" t="s">
        <v>76</v>
      </c>
      <c r="H2871" s="6">
        <f t="shared" si="229"/>
        <v>-644805</v>
      </c>
      <c r="I2871" s="26">
        <f t="shared" si="230"/>
        <v>630.0813008130082</v>
      </c>
      <c r="M2871" s="2">
        <v>492</v>
      </c>
    </row>
    <row r="2872" spans="1:13" s="85" customFormat="1" ht="12.75">
      <c r="A2872" s="37"/>
      <c r="B2872" s="293">
        <v>40145</v>
      </c>
      <c r="C2872" s="37" t="s">
        <v>756</v>
      </c>
      <c r="D2872" s="81" t="s">
        <v>20</v>
      </c>
      <c r="E2872" s="81" t="s">
        <v>397</v>
      </c>
      <c r="F2872" s="82"/>
      <c r="G2872" s="35" t="s">
        <v>76</v>
      </c>
      <c r="H2872" s="6">
        <f t="shared" si="229"/>
        <v>-684950</v>
      </c>
      <c r="I2872" s="26">
        <f t="shared" si="230"/>
        <v>81.59552845528455</v>
      </c>
      <c r="M2872" s="2">
        <v>492</v>
      </c>
    </row>
    <row r="2873" spans="1:13" ht="12.75">
      <c r="A2873" s="37"/>
      <c r="B2873" s="293">
        <v>7750</v>
      </c>
      <c r="C2873" s="37" t="s">
        <v>756</v>
      </c>
      <c r="D2873" s="81" t="s">
        <v>20</v>
      </c>
      <c r="E2873" s="81" t="s">
        <v>398</v>
      </c>
      <c r="F2873" s="82"/>
      <c r="G2873" s="35" t="s">
        <v>76</v>
      </c>
      <c r="H2873" s="6">
        <f t="shared" si="229"/>
        <v>-692700</v>
      </c>
      <c r="I2873" s="26">
        <f t="shared" si="230"/>
        <v>15.752032520325203</v>
      </c>
      <c r="J2873" s="85"/>
      <c r="K2873" s="85"/>
      <c r="L2873" s="85"/>
      <c r="M2873" s="2">
        <v>492</v>
      </c>
    </row>
    <row r="2874" spans="1:13" s="85" customFormat="1" ht="12.75">
      <c r="A2874" s="37"/>
      <c r="B2874" s="293">
        <v>15000</v>
      </c>
      <c r="C2874" s="37" t="s">
        <v>756</v>
      </c>
      <c r="D2874" s="81" t="s">
        <v>20</v>
      </c>
      <c r="E2874" s="81"/>
      <c r="F2874" s="82"/>
      <c r="G2874" s="35" t="s">
        <v>76</v>
      </c>
      <c r="H2874" s="6">
        <f t="shared" si="229"/>
        <v>-707700</v>
      </c>
      <c r="I2874" s="26">
        <f t="shared" si="230"/>
        <v>30.48780487804878</v>
      </c>
      <c r="M2874" s="2">
        <v>492</v>
      </c>
    </row>
    <row r="2875" spans="1:13" s="85" customFormat="1" ht="12.75">
      <c r="A2875" s="37"/>
      <c r="B2875" s="293">
        <v>98000</v>
      </c>
      <c r="C2875" s="37" t="s">
        <v>756</v>
      </c>
      <c r="D2875" s="81" t="s">
        <v>20</v>
      </c>
      <c r="E2875" s="81"/>
      <c r="F2875" s="82"/>
      <c r="G2875" s="35" t="s">
        <v>76</v>
      </c>
      <c r="H2875" s="6">
        <f t="shared" si="229"/>
        <v>-805700</v>
      </c>
      <c r="I2875" s="26">
        <f t="shared" si="230"/>
        <v>199.1869918699187</v>
      </c>
      <c r="M2875" s="2">
        <v>492</v>
      </c>
    </row>
    <row r="2876" spans="1:13" s="85" customFormat="1" ht="12.75">
      <c r="A2876" s="37"/>
      <c r="B2876" s="293">
        <v>56000</v>
      </c>
      <c r="C2876" s="37" t="s">
        <v>756</v>
      </c>
      <c r="D2876" s="81" t="s">
        <v>20</v>
      </c>
      <c r="E2876" s="81"/>
      <c r="F2876" s="82"/>
      <c r="G2876" s="35" t="s">
        <v>76</v>
      </c>
      <c r="H2876" s="6">
        <f t="shared" si="229"/>
        <v>-861700</v>
      </c>
      <c r="I2876" s="26">
        <f t="shared" si="230"/>
        <v>113.82113821138212</v>
      </c>
      <c r="M2876" s="2">
        <v>492</v>
      </c>
    </row>
    <row r="2877" spans="1:13" ht="12.75">
      <c r="A2877" s="107"/>
      <c r="B2877" s="507">
        <f>SUM(B2868:B2876)</f>
        <v>861700</v>
      </c>
      <c r="C2877" s="107" t="s">
        <v>399</v>
      </c>
      <c r="D2877" s="107"/>
      <c r="E2877" s="107"/>
      <c r="F2877" s="149"/>
      <c r="G2877" s="116"/>
      <c r="H2877" s="117">
        <v>0</v>
      </c>
      <c r="I2877" s="161">
        <f aca="true" t="shared" si="231" ref="I2877:I2884">+B2877/M2877</f>
        <v>1751.4227642276423</v>
      </c>
      <c r="J2877" s="121"/>
      <c r="K2877" s="121"/>
      <c r="L2877" s="121"/>
      <c r="M2877" s="2">
        <v>492</v>
      </c>
    </row>
    <row r="2878" spans="2:13" ht="12.75">
      <c r="B2878" s="44"/>
      <c r="H2878" s="6">
        <f>H2877-B2878</f>
        <v>0</v>
      </c>
      <c r="I2878" s="26">
        <f t="shared" si="231"/>
        <v>0</v>
      </c>
      <c r="M2878" s="2">
        <v>492</v>
      </c>
    </row>
    <row r="2879" spans="2:13" ht="12.75">
      <c r="B2879" s="44"/>
      <c r="H2879" s="6">
        <f>H2878-B2879</f>
        <v>0</v>
      </c>
      <c r="I2879" s="26">
        <f t="shared" si="231"/>
        <v>0</v>
      </c>
      <c r="M2879" s="2">
        <v>492</v>
      </c>
    </row>
    <row r="2880" spans="2:13" ht="12.75">
      <c r="B2880" s="44"/>
      <c r="H2880" s="6">
        <f>H2879-B2880</f>
        <v>0</v>
      </c>
      <c r="I2880" s="26">
        <f t="shared" si="231"/>
        <v>0</v>
      </c>
      <c r="M2880" s="2">
        <v>492</v>
      </c>
    </row>
    <row r="2881" spans="8:13" ht="12.75">
      <c r="H2881" s="6">
        <f>H2880-B2881</f>
        <v>0</v>
      </c>
      <c r="I2881" s="26">
        <f t="shared" si="231"/>
        <v>0</v>
      </c>
      <c r="M2881" s="2">
        <v>492</v>
      </c>
    </row>
    <row r="2882" spans="1:13" ht="13.5" thickBot="1">
      <c r="A2882" s="77"/>
      <c r="B2882" s="516">
        <f>+B2899+B2904+B2916</f>
        <v>234000</v>
      </c>
      <c r="C2882" s="77"/>
      <c r="D2882" s="76" t="s">
        <v>325</v>
      </c>
      <c r="E2882" s="162"/>
      <c r="F2882" s="162"/>
      <c r="G2882" s="197" t="s">
        <v>1007</v>
      </c>
      <c r="H2882" s="163"/>
      <c r="I2882" s="164">
        <f t="shared" si="231"/>
        <v>475.609756097561</v>
      </c>
      <c r="J2882" s="152"/>
      <c r="K2882" s="152"/>
      <c r="L2882" s="152"/>
      <c r="M2882" s="2">
        <v>492</v>
      </c>
    </row>
    <row r="2883" spans="2:13" ht="12.75">
      <c r="B2883" s="484"/>
      <c r="H2883" s="6">
        <f>H2882-B2883</f>
        <v>0</v>
      </c>
      <c r="I2883" s="26">
        <f t="shared" si="231"/>
        <v>0</v>
      </c>
      <c r="M2883" s="2">
        <v>492</v>
      </c>
    </row>
    <row r="2884" spans="2:13" ht="12.75">
      <c r="B2884" s="484"/>
      <c r="H2884" s="6">
        <f>H2883-B2884</f>
        <v>0</v>
      </c>
      <c r="I2884" s="26">
        <f t="shared" si="231"/>
        <v>0</v>
      </c>
      <c r="M2884" s="2">
        <v>492</v>
      </c>
    </row>
    <row r="2885" spans="2:13" ht="12.75">
      <c r="B2885" s="484">
        <v>94500</v>
      </c>
      <c r="C2885" s="1" t="s">
        <v>1120</v>
      </c>
      <c r="D2885" s="1" t="s">
        <v>325</v>
      </c>
      <c r="E2885" s="1" t="s">
        <v>839</v>
      </c>
      <c r="F2885" s="30" t="s">
        <v>840</v>
      </c>
      <c r="G2885" s="30" t="s">
        <v>207</v>
      </c>
      <c r="H2885" s="6">
        <f aca="true" t="shared" si="232" ref="H2885:H2898">H2884-B2885</f>
        <v>-94500</v>
      </c>
      <c r="I2885" s="26">
        <f aca="true" t="shared" si="233" ref="I2885:I2898">+B2885/M2885</f>
        <v>192.0731707317073</v>
      </c>
      <c r="K2885" t="s">
        <v>652</v>
      </c>
      <c r="M2885" s="2">
        <v>492</v>
      </c>
    </row>
    <row r="2886" spans="2:13" ht="12.75">
      <c r="B2886" s="484">
        <v>6000</v>
      </c>
      <c r="C2886" s="1" t="s">
        <v>589</v>
      </c>
      <c r="D2886" s="1" t="s">
        <v>325</v>
      </c>
      <c r="E2886" s="1" t="s">
        <v>839</v>
      </c>
      <c r="F2886" s="30" t="s">
        <v>841</v>
      </c>
      <c r="G2886" s="30" t="s">
        <v>283</v>
      </c>
      <c r="H2886" s="6">
        <f t="shared" si="232"/>
        <v>-100500</v>
      </c>
      <c r="I2886" s="26">
        <f t="shared" si="233"/>
        <v>12.195121951219512</v>
      </c>
      <c r="K2886" t="s">
        <v>652</v>
      </c>
      <c r="M2886" s="2">
        <v>492</v>
      </c>
    </row>
    <row r="2887" spans="2:13" ht="12.75">
      <c r="B2887" s="484">
        <v>6000</v>
      </c>
      <c r="C2887" s="1" t="s">
        <v>589</v>
      </c>
      <c r="D2887" s="1" t="s">
        <v>325</v>
      </c>
      <c r="E2887" s="1" t="s">
        <v>839</v>
      </c>
      <c r="F2887" s="113" t="s">
        <v>842</v>
      </c>
      <c r="G2887" s="30" t="s">
        <v>279</v>
      </c>
      <c r="H2887" s="6">
        <f t="shared" si="232"/>
        <v>-106500</v>
      </c>
      <c r="I2887" s="26">
        <f t="shared" si="233"/>
        <v>12.195121951219512</v>
      </c>
      <c r="K2887" t="s">
        <v>756</v>
      </c>
      <c r="M2887" s="2">
        <v>492</v>
      </c>
    </row>
    <row r="2888" spans="2:13" ht="12.75">
      <c r="B2888" s="484">
        <v>6000</v>
      </c>
      <c r="C2888" s="1" t="s">
        <v>589</v>
      </c>
      <c r="D2888" s="1" t="s">
        <v>325</v>
      </c>
      <c r="E2888" s="1" t="s">
        <v>839</v>
      </c>
      <c r="F2888" s="113" t="s">
        <v>843</v>
      </c>
      <c r="G2888" s="30" t="s">
        <v>279</v>
      </c>
      <c r="H2888" s="6">
        <f t="shared" si="232"/>
        <v>-112500</v>
      </c>
      <c r="I2888" s="26">
        <f t="shared" si="233"/>
        <v>12.195121951219512</v>
      </c>
      <c r="K2888" t="s">
        <v>732</v>
      </c>
      <c r="M2888" s="2">
        <v>492</v>
      </c>
    </row>
    <row r="2889" spans="2:13" ht="12.75">
      <c r="B2889" s="484">
        <v>6000</v>
      </c>
      <c r="C2889" s="81" t="s">
        <v>846</v>
      </c>
      <c r="D2889" s="81" t="s">
        <v>325</v>
      </c>
      <c r="E2889" s="81" t="s">
        <v>844</v>
      </c>
      <c r="F2889" s="99" t="s">
        <v>847</v>
      </c>
      <c r="G2889" s="99" t="s">
        <v>283</v>
      </c>
      <c r="H2889" s="6">
        <f t="shared" si="232"/>
        <v>-118500</v>
      </c>
      <c r="I2889" s="26">
        <f t="shared" si="233"/>
        <v>12.195121951219512</v>
      </c>
      <c r="K2889" s="85" t="s">
        <v>29</v>
      </c>
      <c r="M2889" s="2">
        <v>492</v>
      </c>
    </row>
    <row r="2890" spans="2:13" ht="12.75">
      <c r="B2890" s="484">
        <v>6000</v>
      </c>
      <c r="C2890" s="81" t="s">
        <v>589</v>
      </c>
      <c r="D2890" s="81" t="s">
        <v>325</v>
      </c>
      <c r="E2890" s="81" t="s">
        <v>844</v>
      </c>
      <c r="F2890" s="99" t="s">
        <v>848</v>
      </c>
      <c r="G2890" s="99" t="s">
        <v>283</v>
      </c>
      <c r="H2890" s="6">
        <f t="shared" si="232"/>
        <v>-124500</v>
      </c>
      <c r="I2890" s="26">
        <f t="shared" si="233"/>
        <v>12.195121951219512</v>
      </c>
      <c r="K2890" s="85" t="s">
        <v>70</v>
      </c>
      <c r="M2890" s="2">
        <v>492</v>
      </c>
    </row>
    <row r="2891" spans="2:13" ht="12.75">
      <c r="B2891" s="484">
        <v>6000</v>
      </c>
      <c r="C2891" s="1" t="s">
        <v>589</v>
      </c>
      <c r="D2891" s="81" t="s">
        <v>325</v>
      </c>
      <c r="E2891" s="81" t="s">
        <v>844</v>
      </c>
      <c r="F2891" s="30" t="s">
        <v>849</v>
      </c>
      <c r="G2891" s="30" t="s">
        <v>283</v>
      </c>
      <c r="H2891" s="6">
        <f t="shared" si="232"/>
        <v>-130500</v>
      </c>
      <c r="I2891" s="26">
        <f t="shared" si="233"/>
        <v>12.195121951219512</v>
      </c>
      <c r="K2891" t="s">
        <v>51</v>
      </c>
      <c r="M2891" s="2">
        <v>492</v>
      </c>
    </row>
    <row r="2892" spans="2:13" ht="12.75">
      <c r="B2892" s="484">
        <v>6000</v>
      </c>
      <c r="C2892" s="81" t="s">
        <v>846</v>
      </c>
      <c r="D2892" s="81" t="s">
        <v>325</v>
      </c>
      <c r="E2892" s="81" t="s">
        <v>844</v>
      </c>
      <c r="F2892" s="99" t="s">
        <v>850</v>
      </c>
      <c r="G2892" s="99" t="s">
        <v>851</v>
      </c>
      <c r="H2892" s="6">
        <f t="shared" si="232"/>
        <v>-136500</v>
      </c>
      <c r="I2892" s="26">
        <f t="shared" si="233"/>
        <v>12.195121951219512</v>
      </c>
      <c r="K2892" s="85" t="s">
        <v>852</v>
      </c>
      <c r="M2892" s="2">
        <v>492</v>
      </c>
    </row>
    <row r="2893" spans="2:13" ht="12.75">
      <c r="B2893" s="484">
        <v>6000</v>
      </c>
      <c r="C2893" s="81" t="s">
        <v>846</v>
      </c>
      <c r="D2893" s="81" t="s">
        <v>325</v>
      </c>
      <c r="E2893" s="81" t="s">
        <v>844</v>
      </c>
      <c r="F2893" s="99" t="s">
        <v>915</v>
      </c>
      <c r="G2893" s="99" t="s">
        <v>283</v>
      </c>
      <c r="H2893" s="6">
        <f t="shared" si="232"/>
        <v>-142500</v>
      </c>
      <c r="I2893" s="26">
        <f t="shared" si="233"/>
        <v>12.195121951219512</v>
      </c>
      <c r="K2893" s="85" t="s">
        <v>914</v>
      </c>
      <c r="M2893" s="2">
        <v>492</v>
      </c>
    </row>
    <row r="2894" spans="2:13" ht="12.75">
      <c r="B2894" s="484">
        <v>6000</v>
      </c>
      <c r="C2894" s="81" t="s">
        <v>846</v>
      </c>
      <c r="D2894" s="81" t="s">
        <v>325</v>
      </c>
      <c r="E2894" s="81" t="s">
        <v>844</v>
      </c>
      <c r="F2894" s="99" t="s">
        <v>916</v>
      </c>
      <c r="G2894" s="99" t="s">
        <v>283</v>
      </c>
      <c r="H2894" s="6">
        <f t="shared" si="232"/>
        <v>-148500</v>
      </c>
      <c r="I2894" s="26">
        <f t="shared" si="233"/>
        <v>12.195121951219512</v>
      </c>
      <c r="K2894" s="85" t="s">
        <v>914</v>
      </c>
      <c r="M2894" s="2">
        <v>492</v>
      </c>
    </row>
    <row r="2895" spans="2:13" ht="12.75">
      <c r="B2895" s="484">
        <v>6000</v>
      </c>
      <c r="C2895" s="81" t="s">
        <v>589</v>
      </c>
      <c r="D2895" s="81" t="s">
        <v>325</v>
      </c>
      <c r="E2895" s="81" t="s">
        <v>844</v>
      </c>
      <c r="F2895" s="99" t="s">
        <v>917</v>
      </c>
      <c r="G2895" s="99" t="s">
        <v>283</v>
      </c>
      <c r="H2895" s="6">
        <f t="shared" si="232"/>
        <v>-154500</v>
      </c>
      <c r="I2895" s="26">
        <f t="shared" si="233"/>
        <v>12.195121951219512</v>
      </c>
      <c r="K2895" s="85" t="s">
        <v>918</v>
      </c>
      <c r="M2895" s="2">
        <v>492</v>
      </c>
    </row>
    <row r="2896" spans="1:13" s="111" customFormat="1" ht="12.75">
      <c r="A2896" s="37"/>
      <c r="B2896" s="236">
        <v>6000</v>
      </c>
      <c r="C2896" s="81" t="s">
        <v>589</v>
      </c>
      <c r="D2896" s="81" t="s">
        <v>325</v>
      </c>
      <c r="E2896" s="81" t="s">
        <v>844</v>
      </c>
      <c r="F2896" s="35" t="s">
        <v>595</v>
      </c>
      <c r="G2896" s="35" t="s">
        <v>283</v>
      </c>
      <c r="H2896" s="6">
        <f t="shared" si="232"/>
        <v>-160500</v>
      </c>
      <c r="I2896" s="26">
        <f t="shared" si="233"/>
        <v>12.195121951219512</v>
      </c>
      <c r="K2896" t="s">
        <v>524</v>
      </c>
      <c r="M2896" s="2">
        <v>492</v>
      </c>
    </row>
    <row r="2897" spans="1:13" s="21" customFormat="1" ht="12.75">
      <c r="A2897" s="19"/>
      <c r="B2897" s="484">
        <v>6000</v>
      </c>
      <c r="C2897" s="81" t="s">
        <v>589</v>
      </c>
      <c r="D2897" s="81" t="s">
        <v>325</v>
      </c>
      <c r="E2897" s="81" t="s">
        <v>844</v>
      </c>
      <c r="F2897" s="99" t="s">
        <v>604</v>
      </c>
      <c r="G2897" s="99" t="s">
        <v>283</v>
      </c>
      <c r="H2897" s="6">
        <f t="shared" si="232"/>
        <v>-166500</v>
      </c>
      <c r="I2897" s="26">
        <f t="shared" si="233"/>
        <v>12.195121951219512</v>
      </c>
      <c r="J2897" s="33"/>
      <c r="K2897" s="111" t="s">
        <v>403</v>
      </c>
      <c r="M2897" s="2">
        <v>492</v>
      </c>
    </row>
    <row r="2898" spans="1:13" s="111" customFormat="1" ht="12.75">
      <c r="A2898" s="37"/>
      <c r="B2898" s="236">
        <v>6000</v>
      </c>
      <c r="C2898" s="81" t="s">
        <v>589</v>
      </c>
      <c r="D2898" s="81" t="s">
        <v>325</v>
      </c>
      <c r="E2898" s="81" t="s">
        <v>844</v>
      </c>
      <c r="F2898" s="35" t="s">
        <v>590</v>
      </c>
      <c r="G2898" s="35" t="s">
        <v>279</v>
      </c>
      <c r="H2898" s="6">
        <f t="shared" si="232"/>
        <v>-172500</v>
      </c>
      <c r="I2898" s="26">
        <f t="shared" si="233"/>
        <v>12.195121951219512</v>
      </c>
      <c r="K2898" s="111" t="s">
        <v>507</v>
      </c>
      <c r="M2898" s="2">
        <v>492</v>
      </c>
    </row>
    <row r="2899" spans="1:13" s="97" customFormat="1" ht="12.75">
      <c r="A2899" s="18"/>
      <c r="B2899" s="488">
        <f>SUM(B2885:B2898)</f>
        <v>172500</v>
      </c>
      <c r="C2899" s="18"/>
      <c r="D2899" s="18"/>
      <c r="E2899" s="18"/>
      <c r="F2899" s="24"/>
      <c r="G2899" s="24"/>
      <c r="H2899" s="90">
        <v>0</v>
      </c>
      <c r="I2899" s="91">
        <f aca="true" t="shared" si="234" ref="I2899:I2905">+B2899/M2899</f>
        <v>350.609756097561</v>
      </c>
      <c r="M2899" s="2">
        <v>492</v>
      </c>
    </row>
    <row r="2900" spans="2:13" ht="12.75">
      <c r="B2900" s="484"/>
      <c r="H2900" s="6">
        <v>0</v>
      </c>
      <c r="I2900" s="26">
        <f t="shared" si="234"/>
        <v>0</v>
      </c>
      <c r="M2900" s="2">
        <v>492</v>
      </c>
    </row>
    <row r="2901" spans="2:13" ht="12.75">
      <c r="B2901" s="484"/>
      <c r="H2901" s="6">
        <f>H2900-B2901</f>
        <v>0</v>
      </c>
      <c r="I2901" s="26">
        <f t="shared" si="234"/>
        <v>0</v>
      </c>
      <c r="M2901" s="2">
        <v>492</v>
      </c>
    </row>
    <row r="2902" spans="2:13" ht="12.75">
      <c r="B2902" s="484"/>
      <c r="D2902" s="19"/>
      <c r="H2902" s="6">
        <v>0</v>
      </c>
      <c r="I2902" s="26">
        <f t="shared" si="234"/>
        <v>0</v>
      </c>
      <c r="M2902" s="2">
        <v>492</v>
      </c>
    </row>
    <row r="2903" spans="1:13" ht="12.75">
      <c r="A2903" s="19"/>
      <c r="B2903" s="484">
        <v>43500</v>
      </c>
      <c r="C2903" s="1" t="s">
        <v>874</v>
      </c>
      <c r="D2903" s="19" t="s">
        <v>325</v>
      </c>
      <c r="E2903" s="1" t="s">
        <v>190</v>
      </c>
      <c r="F2903" s="113" t="s">
        <v>853</v>
      </c>
      <c r="G2903" s="113" t="s">
        <v>82</v>
      </c>
      <c r="H2903" s="6">
        <f>H2902-B2903</f>
        <v>-43500</v>
      </c>
      <c r="I2903" s="112">
        <f t="shared" si="234"/>
        <v>88.41463414634147</v>
      </c>
      <c r="K2903" t="s">
        <v>134</v>
      </c>
      <c r="M2903" s="2">
        <v>492</v>
      </c>
    </row>
    <row r="2904" spans="1:13" s="97" customFormat="1" ht="12.75">
      <c r="A2904" s="18"/>
      <c r="B2904" s="488">
        <f>SUM(B2903:B2903)</f>
        <v>43500</v>
      </c>
      <c r="C2904" s="18" t="s">
        <v>876</v>
      </c>
      <c r="D2904" s="18"/>
      <c r="E2904" s="18"/>
      <c r="F2904" s="24"/>
      <c r="G2904" s="24"/>
      <c r="H2904" s="90">
        <v>0</v>
      </c>
      <c r="I2904" s="118">
        <f t="shared" si="234"/>
        <v>88.41463414634147</v>
      </c>
      <c r="M2904" s="2">
        <v>492</v>
      </c>
    </row>
    <row r="2905" spans="2:13" ht="12.75">
      <c r="B2905" s="484"/>
      <c r="D2905" s="19"/>
      <c r="H2905" s="6">
        <f>H2904-B2905</f>
        <v>0</v>
      </c>
      <c r="I2905" s="112">
        <f t="shared" si="234"/>
        <v>0</v>
      </c>
      <c r="M2905" s="2">
        <v>492</v>
      </c>
    </row>
    <row r="2906" spans="1:13" ht="12.75">
      <c r="A2906" s="81"/>
      <c r="B2906" s="484"/>
      <c r="C2906" s="81"/>
      <c r="D2906" s="37"/>
      <c r="E2906" s="81"/>
      <c r="F2906" s="99"/>
      <c r="G2906" s="99"/>
      <c r="H2906" s="6">
        <f aca="true" t="shared" si="235" ref="H2906:H2915">H2905-B2906</f>
        <v>0</v>
      </c>
      <c r="I2906" s="112">
        <f aca="true" t="shared" si="236" ref="I2906:I2915">+B2906/M2906</f>
        <v>0</v>
      </c>
      <c r="J2906" s="85"/>
      <c r="K2906" s="85"/>
      <c r="L2906" s="85"/>
      <c r="M2906" s="2">
        <v>492</v>
      </c>
    </row>
    <row r="2907" spans="1:13" ht="12.75">
      <c r="A2907" s="81"/>
      <c r="B2907" s="484">
        <v>2000</v>
      </c>
      <c r="C2907" s="81" t="s">
        <v>46</v>
      </c>
      <c r="D2907" s="19" t="s">
        <v>325</v>
      </c>
      <c r="E2907" s="81" t="s">
        <v>190</v>
      </c>
      <c r="F2907" s="113" t="s">
        <v>854</v>
      </c>
      <c r="G2907" s="113" t="s">
        <v>82</v>
      </c>
      <c r="H2907" s="6">
        <f t="shared" si="235"/>
        <v>-2000</v>
      </c>
      <c r="I2907" s="112">
        <f t="shared" si="236"/>
        <v>4.065040650406504</v>
      </c>
      <c r="J2907" s="85"/>
      <c r="K2907" s="85" t="s">
        <v>134</v>
      </c>
      <c r="L2907" s="85"/>
      <c r="M2907" s="2">
        <v>492</v>
      </c>
    </row>
    <row r="2908" spans="1:13" ht="12.75">
      <c r="A2908" s="81"/>
      <c r="B2908" s="484">
        <v>2000</v>
      </c>
      <c r="C2908" s="81" t="s">
        <v>46</v>
      </c>
      <c r="D2908" s="19" t="s">
        <v>325</v>
      </c>
      <c r="E2908" s="81" t="s">
        <v>190</v>
      </c>
      <c r="F2908" s="113" t="s">
        <v>854</v>
      </c>
      <c r="G2908" s="30" t="s">
        <v>343</v>
      </c>
      <c r="H2908" s="6">
        <f t="shared" si="235"/>
        <v>-4000</v>
      </c>
      <c r="I2908" s="112">
        <f t="shared" si="236"/>
        <v>4.065040650406504</v>
      </c>
      <c r="J2908" s="85"/>
      <c r="K2908" s="85" t="s">
        <v>134</v>
      </c>
      <c r="L2908" s="85"/>
      <c r="M2908" s="2">
        <v>492</v>
      </c>
    </row>
    <row r="2909" spans="1:13" ht="12.75">
      <c r="A2909" s="81"/>
      <c r="B2909" s="484">
        <v>2000</v>
      </c>
      <c r="C2909" s="81" t="s">
        <v>46</v>
      </c>
      <c r="D2909" s="19" t="s">
        <v>325</v>
      </c>
      <c r="E2909" s="81" t="s">
        <v>190</v>
      </c>
      <c r="F2909" s="113" t="s">
        <v>854</v>
      </c>
      <c r="G2909" s="113" t="s">
        <v>391</v>
      </c>
      <c r="H2909" s="6">
        <f t="shared" si="235"/>
        <v>-6000</v>
      </c>
      <c r="I2909" s="112">
        <f t="shared" si="236"/>
        <v>4.065040650406504</v>
      </c>
      <c r="J2909" s="85"/>
      <c r="K2909" s="85" t="s">
        <v>134</v>
      </c>
      <c r="L2909" s="85"/>
      <c r="M2909" s="2">
        <v>492</v>
      </c>
    </row>
    <row r="2910" spans="2:13" ht="12.75">
      <c r="B2910" s="484">
        <v>2000</v>
      </c>
      <c r="C2910" s="81" t="s">
        <v>46</v>
      </c>
      <c r="D2910" s="19" t="s">
        <v>325</v>
      </c>
      <c r="E2910" s="81" t="s">
        <v>190</v>
      </c>
      <c r="F2910" s="99" t="s">
        <v>855</v>
      </c>
      <c r="G2910" s="99" t="s">
        <v>82</v>
      </c>
      <c r="H2910" s="6">
        <f t="shared" si="235"/>
        <v>-8000</v>
      </c>
      <c r="I2910" s="112">
        <f t="shared" si="236"/>
        <v>4.065040650406504</v>
      </c>
      <c r="K2910" s="85" t="s">
        <v>70</v>
      </c>
      <c r="M2910" s="2">
        <v>492</v>
      </c>
    </row>
    <row r="2911" spans="2:13" ht="12.75">
      <c r="B2911" s="484">
        <v>2000</v>
      </c>
      <c r="C2911" s="81" t="s">
        <v>46</v>
      </c>
      <c r="D2911" s="19" t="s">
        <v>325</v>
      </c>
      <c r="E2911" s="81" t="s">
        <v>190</v>
      </c>
      <c r="F2911" s="99" t="s">
        <v>855</v>
      </c>
      <c r="G2911" s="99" t="s">
        <v>343</v>
      </c>
      <c r="H2911" s="6">
        <f t="shared" si="235"/>
        <v>-10000</v>
      </c>
      <c r="I2911" s="112">
        <f t="shared" si="236"/>
        <v>4.065040650406504</v>
      </c>
      <c r="K2911" s="85" t="s">
        <v>70</v>
      </c>
      <c r="M2911" s="2">
        <v>492</v>
      </c>
    </row>
    <row r="2912" spans="2:13" ht="12.75">
      <c r="B2912" s="484">
        <v>2000</v>
      </c>
      <c r="C2912" s="81" t="s">
        <v>46</v>
      </c>
      <c r="D2912" s="19" t="s">
        <v>325</v>
      </c>
      <c r="E2912" s="81" t="s">
        <v>190</v>
      </c>
      <c r="F2912" s="99" t="s">
        <v>855</v>
      </c>
      <c r="G2912" s="99" t="s">
        <v>391</v>
      </c>
      <c r="H2912" s="6">
        <f t="shared" si="235"/>
        <v>-12000</v>
      </c>
      <c r="I2912" s="112">
        <f t="shared" si="236"/>
        <v>4.065040650406504</v>
      </c>
      <c r="K2912" s="85" t="s">
        <v>70</v>
      </c>
      <c r="M2912" s="2">
        <v>492</v>
      </c>
    </row>
    <row r="2913" spans="2:13" ht="12.75">
      <c r="B2913" s="484">
        <v>2000</v>
      </c>
      <c r="C2913" s="81" t="s">
        <v>46</v>
      </c>
      <c r="D2913" s="19" t="s">
        <v>325</v>
      </c>
      <c r="E2913" s="81" t="s">
        <v>190</v>
      </c>
      <c r="F2913" s="99" t="s">
        <v>856</v>
      </c>
      <c r="G2913" s="99" t="s">
        <v>82</v>
      </c>
      <c r="H2913" s="6">
        <f t="shared" si="235"/>
        <v>-14000</v>
      </c>
      <c r="I2913" s="112">
        <f t="shared" si="236"/>
        <v>4.065040650406504</v>
      </c>
      <c r="K2913" s="85" t="s">
        <v>401</v>
      </c>
      <c r="M2913" s="2">
        <v>492</v>
      </c>
    </row>
    <row r="2914" spans="2:13" ht="12.75">
      <c r="B2914" s="484">
        <v>2000</v>
      </c>
      <c r="C2914" s="81" t="s">
        <v>46</v>
      </c>
      <c r="D2914" s="19" t="s">
        <v>325</v>
      </c>
      <c r="E2914" s="81" t="s">
        <v>190</v>
      </c>
      <c r="F2914" s="99" t="s">
        <v>856</v>
      </c>
      <c r="G2914" s="99" t="s">
        <v>343</v>
      </c>
      <c r="H2914" s="6">
        <f t="shared" si="235"/>
        <v>-16000</v>
      </c>
      <c r="I2914" s="112">
        <f t="shared" si="236"/>
        <v>4.065040650406504</v>
      </c>
      <c r="K2914" s="85" t="s">
        <v>401</v>
      </c>
      <c r="M2914" s="2">
        <v>492</v>
      </c>
    </row>
    <row r="2915" spans="2:13" ht="12.75">
      <c r="B2915" s="484">
        <v>2000</v>
      </c>
      <c r="C2915" s="81" t="s">
        <v>46</v>
      </c>
      <c r="D2915" s="19" t="s">
        <v>325</v>
      </c>
      <c r="E2915" s="81" t="s">
        <v>190</v>
      </c>
      <c r="F2915" s="99" t="s">
        <v>856</v>
      </c>
      <c r="G2915" s="99" t="s">
        <v>391</v>
      </c>
      <c r="H2915" s="6">
        <f t="shared" si="235"/>
        <v>-18000</v>
      </c>
      <c r="I2915" s="112">
        <f t="shared" si="236"/>
        <v>4.065040650406504</v>
      </c>
      <c r="K2915" s="85" t="s">
        <v>401</v>
      </c>
      <c r="M2915" s="2">
        <v>492</v>
      </c>
    </row>
    <row r="2916" spans="1:13" s="97" customFormat="1" ht="12.75">
      <c r="A2916" s="18"/>
      <c r="B2916" s="488">
        <f>SUM(B2907:B2915)</f>
        <v>18000</v>
      </c>
      <c r="C2916" s="107" t="s">
        <v>46</v>
      </c>
      <c r="D2916" s="18"/>
      <c r="E2916" s="18"/>
      <c r="F2916" s="24"/>
      <c r="G2916" s="24"/>
      <c r="H2916" s="90">
        <v>0</v>
      </c>
      <c r="I2916" s="91">
        <f>+B2916/M2916</f>
        <v>36.58536585365854</v>
      </c>
      <c r="M2916" s="2">
        <v>492</v>
      </c>
    </row>
    <row r="2917" spans="8:13" ht="12.75">
      <c r="H2917" s="6">
        <f>H2916-B2917</f>
        <v>0</v>
      </c>
      <c r="I2917" s="112">
        <f>+B2917/M2917</f>
        <v>0</v>
      </c>
      <c r="M2917" s="2">
        <v>492</v>
      </c>
    </row>
    <row r="2918" spans="8:13" ht="12.75">
      <c r="H2918" s="6">
        <f>H2917-B2918</f>
        <v>0</v>
      </c>
      <c r="I2918" s="112">
        <f>+B2918/M2918</f>
        <v>0</v>
      </c>
      <c r="M2918" s="2">
        <v>492</v>
      </c>
    </row>
    <row r="2919" spans="8:13" ht="12.75">
      <c r="H2919" s="6">
        <f>H2918-B2919</f>
        <v>0</v>
      </c>
      <c r="I2919" s="112">
        <f>+B2919/M2919</f>
        <v>0</v>
      </c>
      <c r="M2919" s="2">
        <v>492</v>
      </c>
    </row>
    <row r="2920" spans="1:13" s="206" customFormat="1" ht="13.5" thickBot="1">
      <c r="A2920" s="66"/>
      <c r="B2920" s="64">
        <f>+B19</f>
        <v>23084572</v>
      </c>
      <c r="C2920" s="76" t="s">
        <v>1169</v>
      </c>
      <c r="D2920" s="66"/>
      <c r="E2920" s="63"/>
      <c r="F2920" s="162"/>
      <c r="G2920" s="204"/>
      <c r="H2920" s="163"/>
      <c r="I2920" s="164"/>
      <c r="J2920" s="205"/>
      <c r="K2920" s="70"/>
      <c r="L2920" s="70"/>
      <c r="M2920" s="2">
        <v>492</v>
      </c>
    </row>
    <row r="2921" spans="1:13" s="206" customFormat="1" ht="12.75">
      <c r="A2921" s="1"/>
      <c r="B2921" s="36"/>
      <c r="C2921" s="19"/>
      <c r="D2921" s="19"/>
      <c r="E2921" s="38"/>
      <c r="F2921" s="82"/>
      <c r="G2921" s="207"/>
      <c r="H2921" s="6"/>
      <c r="I2921" s="26"/>
      <c r="J2921" s="26"/>
      <c r="K2921" s="2">
        <v>492</v>
      </c>
      <c r="L2921"/>
      <c r="M2921" s="2">
        <v>492</v>
      </c>
    </row>
    <row r="2922" spans="1:13" s="206" customFormat="1" ht="12.75">
      <c r="A2922" s="19"/>
      <c r="B2922" s="208" t="s">
        <v>1126</v>
      </c>
      <c r="C2922" s="209" t="s">
        <v>1127</v>
      </c>
      <c r="D2922" s="209"/>
      <c r="E2922" s="209"/>
      <c r="F2922" s="210"/>
      <c r="G2922" s="211"/>
      <c r="H2922" s="212"/>
      <c r="I2922" s="213" t="s">
        <v>1128</v>
      </c>
      <c r="J2922" s="214"/>
      <c r="K2922" s="2">
        <v>492</v>
      </c>
      <c r="L2922"/>
      <c r="M2922" s="2">
        <v>492</v>
      </c>
    </row>
    <row r="2923" spans="1:13" s="97" customFormat="1" ht="12.75">
      <c r="A2923" s="215"/>
      <c r="B2923" s="216">
        <f>+B1666+B1785+B1811+B1867+B1883+B2042+B2159+B2737+B2796+B2877</f>
        <v>1935325</v>
      </c>
      <c r="C2923" s="217" t="s">
        <v>1129</v>
      </c>
      <c r="D2923" s="217" t="s">
        <v>1130</v>
      </c>
      <c r="E2923" s="217" t="s">
        <v>1164</v>
      </c>
      <c r="F2923" s="210"/>
      <c r="G2923" s="218"/>
      <c r="H2923" s="212">
        <f>H2922-B2923</f>
        <v>-1935325</v>
      </c>
      <c r="I2923" s="213">
        <f aca="true" t="shared" si="237" ref="I2923:I2932">+B2923/M2923</f>
        <v>3933.587398373984</v>
      </c>
      <c r="J2923" s="214"/>
      <c r="K2923" s="2">
        <v>492</v>
      </c>
      <c r="L2923"/>
      <c r="M2923" s="2">
        <v>492</v>
      </c>
    </row>
    <row r="2924" spans="1:13" s="227" customFormat="1" ht="12.75">
      <c r="A2924" s="219"/>
      <c r="B2924" s="220">
        <f>+B1479+B1490+B1494+B2241-B2295+B2411+B2473+B2500+B2527+B2570+B2636</f>
        <v>3772468</v>
      </c>
      <c r="C2924" s="221" t="s">
        <v>1131</v>
      </c>
      <c r="D2924" s="221" t="s">
        <v>1130</v>
      </c>
      <c r="E2924" s="221" t="s">
        <v>1164</v>
      </c>
      <c r="F2924" s="222"/>
      <c r="G2924" s="222"/>
      <c r="H2924" s="223">
        <f>H2923-B2924</f>
        <v>-5707793</v>
      </c>
      <c r="I2924" s="224">
        <f t="shared" si="237"/>
        <v>7667.617886178862</v>
      </c>
      <c r="J2924" s="225"/>
      <c r="K2924" s="2">
        <v>492</v>
      </c>
      <c r="L2924" s="226"/>
      <c r="M2924" s="2">
        <v>492</v>
      </c>
    </row>
    <row r="2925" spans="1:13" s="235" customFormat="1" ht="12.75">
      <c r="A2925" s="228"/>
      <c r="B2925" s="229">
        <f>+B2047+B2096+B2184+B2192+B2203+B2860+B2865</f>
        <v>978117</v>
      </c>
      <c r="C2925" s="230" t="s">
        <v>1132</v>
      </c>
      <c r="D2925" s="230" t="s">
        <v>1130</v>
      </c>
      <c r="E2925" s="230" t="s">
        <v>1164</v>
      </c>
      <c r="F2925" s="231"/>
      <c r="G2925" s="231"/>
      <c r="H2925" s="232">
        <f>H2924-B2925</f>
        <v>-6685910</v>
      </c>
      <c r="I2925" s="233">
        <f t="shared" si="237"/>
        <v>1988.0426829268292</v>
      </c>
      <c r="J2925" s="234"/>
      <c r="K2925" s="2">
        <v>492</v>
      </c>
      <c r="M2925" s="2">
        <v>492</v>
      </c>
    </row>
    <row r="2926" spans="1:13" s="243" customFormat="1" ht="12.75">
      <c r="A2926" s="236"/>
      <c r="B2926" s="237">
        <f>+B57+B99+B151+B181+B218+B730+B750+B770+B825+B888+B945+B951+B1010+B1055+B1099+B1148+B1188+B1223+B1237+B1263+B1349+B1456+B1506+B2882</f>
        <v>331500</v>
      </c>
      <c r="C2926" s="238" t="s">
        <v>1133</v>
      </c>
      <c r="D2926" s="238" t="s">
        <v>1130</v>
      </c>
      <c r="E2926" s="238" t="s">
        <v>1164</v>
      </c>
      <c r="F2926" s="239"/>
      <c r="G2926" s="239"/>
      <c r="H2926" s="240">
        <f>H2925-B2926</f>
        <v>-7017410</v>
      </c>
      <c r="I2926" s="241">
        <f t="shared" si="237"/>
        <v>673.780487804878</v>
      </c>
      <c r="J2926" s="242"/>
      <c r="K2926" s="2">
        <v>492</v>
      </c>
      <c r="M2926" s="2">
        <v>492</v>
      </c>
    </row>
    <row r="2927" spans="1:13" s="250" customFormat="1" ht="12.75">
      <c r="A2927" s="244"/>
      <c r="B2927" s="245"/>
      <c r="C2927" s="246" t="s">
        <v>1134</v>
      </c>
      <c r="D2927" s="246" t="s">
        <v>1130</v>
      </c>
      <c r="E2927" s="246" t="s">
        <v>1164</v>
      </c>
      <c r="F2927" s="247"/>
      <c r="G2927" s="247"/>
      <c r="H2927" s="232">
        <f>H2926-B2927</f>
        <v>-7017410</v>
      </c>
      <c r="I2927" s="248">
        <f t="shared" si="237"/>
        <v>0</v>
      </c>
      <c r="J2927" s="249"/>
      <c r="K2927" s="2">
        <v>492</v>
      </c>
      <c r="M2927" s="2">
        <v>492</v>
      </c>
    </row>
    <row r="2928" spans="1:13" s="258" customFormat="1" ht="12.75">
      <c r="A2928" s="251"/>
      <c r="B2928" s="252">
        <f>+B2349+B2299-B2385</f>
        <v>5946571</v>
      </c>
      <c r="C2928" s="253" t="s">
        <v>1143</v>
      </c>
      <c r="D2928" s="253" t="s">
        <v>1130</v>
      </c>
      <c r="E2928" s="253" t="s">
        <v>1164</v>
      </c>
      <c r="F2928" s="254"/>
      <c r="G2928" s="254"/>
      <c r="H2928" s="255">
        <f>H2926-B2928</f>
        <v>-12963981</v>
      </c>
      <c r="I2928" s="256">
        <f t="shared" si="237"/>
        <v>12086.526422764227</v>
      </c>
      <c r="J2928" s="257"/>
      <c r="K2928" s="2">
        <v>492</v>
      </c>
      <c r="M2928" s="2">
        <v>492</v>
      </c>
    </row>
    <row r="2929" spans="1:13" s="266" customFormat="1" ht="12.75">
      <c r="A2929" s="259"/>
      <c r="B2929" s="260">
        <f>+B2385</f>
        <v>1202013</v>
      </c>
      <c r="C2929" s="261" t="s">
        <v>1135</v>
      </c>
      <c r="D2929" s="261" t="s">
        <v>1130</v>
      </c>
      <c r="E2929" s="261" t="s">
        <v>1164</v>
      </c>
      <c r="F2929" s="262"/>
      <c r="G2929" s="262"/>
      <c r="H2929" s="263">
        <f>H2926-B2929</f>
        <v>-8219423</v>
      </c>
      <c r="I2929" s="264">
        <f t="shared" si="237"/>
        <v>2443.1158536585367</v>
      </c>
      <c r="J2929" s="265"/>
      <c r="K2929" s="2">
        <v>492</v>
      </c>
      <c r="M2929" s="2">
        <v>492</v>
      </c>
    </row>
    <row r="2930" spans="1:13" s="274" customFormat="1" ht="12.75">
      <c r="A2930" s="267"/>
      <c r="B2930" s="268">
        <f>+B22-B57-B99-B151-B181-B218-B730-B750-B770-B825-B888-B945-B951-B1010-B1055-B1099-B1148-B1188-B1223-B1237-B1263-B1349-B1456+B1502+B1511+B1518+B1613+B1887+B1965+B1969+B1973+B2100+B2211+B2231+B2295+B2832+B2855+B1992</f>
        <v>8918578</v>
      </c>
      <c r="C2930" s="269" t="s">
        <v>1136</v>
      </c>
      <c r="D2930" s="269" t="s">
        <v>1130</v>
      </c>
      <c r="E2930" s="269" t="s">
        <v>1164</v>
      </c>
      <c r="F2930" s="270"/>
      <c r="G2930" s="270"/>
      <c r="H2930" s="271">
        <f>H2927-B2930</f>
        <v>-15935988</v>
      </c>
      <c r="I2930" s="272">
        <f t="shared" si="237"/>
        <v>18127.191056910568</v>
      </c>
      <c r="J2930" s="273"/>
      <c r="K2930" s="2">
        <v>492</v>
      </c>
      <c r="M2930" s="2">
        <v>492</v>
      </c>
    </row>
    <row r="2931" spans="1:13" s="274" customFormat="1" ht="12.75">
      <c r="A2931" s="267"/>
      <c r="B2931" s="268">
        <v>0</v>
      </c>
      <c r="C2931" s="424" t="s">
        <v>1228</v>
      </c>
      <c r="D2931" s="470" t="s">
        <v>1130</v>
      </c>
      <c r="E2931" s="470" t="s">
        <v>1164</v>
      </c>
      <c r="F2931" s="270"/>
      <c r="G2931" s="270"/>
      <c r="H2931" s="271">
        <f>H2928-B2931</f>
        <v>-12963981</v>
      </c>
      <c r="I2931" s="272">
        <f>+B2931/M2931</f>
        <v>0</v>
      </c>
      <c r="J2931" s="273"/>
      <c r="K2931" s="2">
        <v>492</v>
      </c>
      <c r="M2931" s="2">
        <v>492</v>
      </c>
    </row>
    <row r="2932" spans="1:13" ht="12.75">
      <c r="A2932" s="19"/>
      <c r="B2932" s="57">
        <f>SUM(B2923:B2931)</f>
        <v>23084572</v>
      </c>
      <c r="C2932" s="275" t="s">
        <v>1137</v>
      </c>
      <c r="D2932" s="276"/>
      <c r="E2932" s="276"/>
      <c r="F2932" s="210"/>
      <c r="G2932" s="277"/>
      <c r="H2932" s="278"/>
      <c r="I2932" s="272">
        <f t="shared" si="237"/>
        <v>47111.37142857143</v>
      </c>
      <c r="J2932" s="279"/>
      <c r="K2932" s="2">
        <v>492</v>
      </c>
      <c r="M2932" s="2">
        <v>490</v>
      </c>
    </row>
    <row r="2933" spans="1:13" ht="12.75">
      <c r="A2933" s="19"/>
      <c r="B2933" s="172"/>
      <c r="C2933" s="280"/>
      <c r="D2933" s="281"/>
      <c r="E2933" s="281"/>
      <c r="F2933" s="282"/>
      <c r="G2933" s="283"/>
      <c r="H2933" s="284"/>
      <c r="I2933" s="214"/>
      <c r="J2933" s="279"/>
      <c r="K2933" s="43"/>
      <c r="M2933" s="2"/>
    </row>
    <row r="2934" spans="1:13" ht="12.75">
      <c r="A2934" s="19"/>
      <c r="B2934" s="172"/>
      <c r="C2934" s="280"/>
      <c r="D2934" s="281"/>
      <c r="E2934" s="281"/>
      <c r="F2934" s="282"/>
      <c r="G2934" s="283"/>
      <c r="H2934" s="284"/>
      <c r="I2934" s="214"/>
      <c r="J2934" s="279"/>
      <c r="K2934" s="2"/>
      <c r="M2934" s="2"/>
    </row>
    <row r="2935" spans="2:13" ht="12.75">
      <c r="B2935" s="44"/>
      <c r="F2935" s="49"/>
      <c r="G2935" s="49"/>
      <c r="H2935" s="285"/>
      <c r="I2935" s="214"/>
      <c r="K2935" s="2"/>
      <c r="M2935" s="2"/>
    </row>
    <row r="2936" spans="9:13" ht="12.75">
      <c r="I2936" s="26"/>
      <c r="M2936" s="2"/>
    </row>
    <row r="2937" spans="1:13" s="292" customFormat="1" ht="12.75">
      <c r="A2937" s="286"/>
      <c r="B2937" s="287">
        <v>-14572956</v>
      </c>
      <c r="C2937" s="288" t="s">
        <v>1138</v>
      </c>
      <c r="D2937" s="288" t="s">
        <v>1139</v>
      </c>
      <c r="E2937" s="286"/>
      <c r="F2937" s="289"/>
      <c r="G2937" s="289"/>
      <c r="H2937" s="285">
        <f>H2936-B2937</f>
        <v>14572956</v>
      </c>
      <c r="I2937" s="290">
        <f>+B2937/M2937</f>
        <v>-29145.912</v>
      </c>
      <c r="J2937" s="291"/>
      <c r="K2937" s="43"/>
      <c r="M2937" s="2">
        <v>500</v>
      </c>
    </row>
    <row r="2938" spans="1:13" s="21" customFormat="1" ht="12.75">
      <c r="A2938" s="19"/>
      <c r="B2938" s="293">
        <v>4632505</v>
      </c>
      <c r="C2938" s="286" t="s">
        <v>1138</v>
      </c>
      <c r="D2938" s="286" t="s">
        <v>1140</v>
      </c>
      <c r="E2938" s="294"/>
      <c r="F2938" s="60"/>
      <c r="G2938" s="295"/>
      <c r="H2938" s="285">
        <f>H2937-B2938</f>
        <v>9940451</v>
      </c>
      <c r="I2938" s="290">
        <f>+B2938/M2938</f>
        <v>9454.091836734693</v>
      </c>
      <c r="J2938" s="296"/>
      <c r="K2938" s="43"/>
      <c r="M2938" s="2">
        <v>490</v>
      </c>
    </row>
    <row r="2939" spans="1:13" s="21" customFormat="1" ht="12.75">
      <c r="A2939" s="19"/>
      <c r="B2939" s="293">
        <f>+B2923</f>
        <v>1935325</v>
      </c>
      <c r="C2939" s="286" t="s">
        <v>1138</v>
      </c>
      <c r="D2939" s="286" t="s">
        <v>1201</v>
      </c>
      <c r="E2939" s="294"/>
      <c r="F2939" s="60"/>
      <c r="G2939" s="295"/>
      <c r="H2939" s="285"/>
      <c r="I2939" s="290"/>
      <c r="J2939" s="296"/>
      <c r="K2939" s="43"/>
      <c r="M2939" s="2"/>
    </row>
    <row r="2940" spans="1:13" s="21" customFormat="1" ht="12.75">
      <c r="A2940" s="18"/>
      <c r="B2940" s="297">
        <f>SUM(B2937:B2939)</f>
        <v>-8005126</v>
      </c>
      <c r="C2940" s="298" t="s">
        <v>1138</v>
      </c>
      <c r="D2940" s="298" t="s">
        <v>1166</v>
      </c>
      <c r="E2940" s="299"/>
      <c r="F2940" s="149"/>
      <c r="G2940" s="300"/>
      <c r="H2940" s="301">
        <v>0</v>
      </c>
      <c r="I2940" s="302">
        <f>+B2940/M2940</f>
        <v>-16336.991836734695</v>
      </c>
      <c r="J2940" s="303"/>
      <c r="K2940" s="304"/>
      <c r="L2940" s="304"/>
      <c r="M2940" s="2">
        <v>490</v>
      </c>
    </row>
    <row r="2941" spans="1:13" s="21" customFormat="1" ht="12.75">
      <c r="A2941" s="19"/>
      <c r="B2941" s="36"/>
      <c r="C2941" s="305"/>
      <c r="D2941" s="305"/>
      <c r="E2941" s="305"/>
      <c r="F2941" s="60"/>
      <c r="G2941" s="306"/>
      <c r="H2941" s="33"/>
      <c r="I2941" s="296"/>
      <c r="J2941" s="296"/>
      <c r="K2941" s="43"/>
      <c r="M2941" s="2"/>
    </row>
    <row r="2942" spans="1:13" s="21" customFormat="1" ht="12.75">
      <c r="A2942" s="19"/>
      <c r="B2942" s="36"/>
      <c r="C2942" s="305"/>
      <c r="D2942" s="305"/>
      <c r="E2942" s="305"/>
      <c r="F2942" s="60"/>
      <c r="G2942" s="306"/>
      <c r="H2942" s="33"/>
      <c r="I2942" s="296"/>
      <c r="J2942" s="296"/>
      <c r="K2942" s="43"/>
      <c r="M2942" s="2"/>
    </row>
    <row r="2943" spans="2:13" ht="12.75">
      <c r="B2943" s="44"/>
      <c r="F2943" s="82"/>
      <c r="G2943" s="49"/>
      <c r="I2943" s="307"/>
      <c r="M2943" s="2"/>
    </row>
    <row r="2944" spans="1:13" s="313" customFormat="1" ht="12.75">
      <c r="A2944" s="308"/>
      <c r="B2944" s="309">
        <v>-13675124.100000001</v>
      </c>
      <c r="C2944" s="308" t="s">
        <v>1141</v>
      </c>
      <c r="D2944" s="308" t="s">
        <v>1139</v>
      </c>
      <c r="E2944" s="308"/>
      <c r="F2944" s="310"/>
      <c r="G2944" s="310"/>
      <c r="H2944" s="285">
        <f>H2943-B2944</f>
        <v>13675124.100000001</v>
      </c>
      <c r="I2944" s="290">
        <f>+B2944/M2944</f>
        <v>-27350.2482</v>
      </c>
      <c r="J2944" s="311"/>
      <c r="K2944" s="312"/>
      <c r="M2944" s="2">
        <v>500</v>
      </c>
    </row>
    <row r="2945" spans="1:13" s="313" customFormat="1" ht="12.75">
      <c r="A2945" s="308"/>
      <c r="B2945" s="309">
        <v>2792616</v>
      </c>
      <c r="C2945" s="308" t="s">
        <v>1141</v>
      </c>
      <c r="D2945" s="308" t="s">
        <v>1142</v>
      </c>
      <c r="E2945" s="308"/>
      <c r="F2945" s="310"/>
      <c r="G2945" s="310"/>
      <c r="H2945" s="285">
        <f>H2944-B2945</f>
        <v>10882508.100000001</v>
      </c>
      <c r="I2945" s="290">
        <f>+B2945/M2945</f>
        <v>5699.216326530613</v>
      </c>
      <c r="J2945" s="311"/>
      <c r="K2945" s="312"/>
      <c r="M2945" s="2">
        <v>490</v>
      </c>
    </row>
    <row r="2946" spans="1:13" s="313" customFormat="1" ht="12.75">
      <c r="A2946" s="308"/>
      <c r="B2946" s="309">
        <f>+B2924</f>
        <v>3772468</v>
      </c>
      <c r="C2946" s="308" t="s">
        <v>1141</v>
      </c>
      <c r="D2946" s="308" t="s">
        <v>1165</v>
      </c>
      <c r="E2946" s="308"/>
      <c r="F2946" s="310"/>
      <c r="G2946" s="310"/>
      <c r="H2946" s="285"/>
      <c r="I2946" s="290"/>
      <c r="J2946" s="311"/>
      <c r="K2946" s="312"/>
      <c r="M2946" s="2"/>
    </row>
    <row r="2947" spans="1:13" s="317" customFormat="1" ht="12.75">
      <c r="A2947" s="314"/>
      <c r="B2947" s="315">
        <f>SUM(B2944:B2946)</f>
        <v>-7110040.1000000015</v>
      </c>
      <c r="C2947" s="314" t="s">
        <v>1141</v>
      </c>
      <c r="D2947" s="314" t="s">
        <v>1166</v>
      </c>
      <c r="E2947" s="314"/>
      <c r="F2947" s="316"/>
      <c r="G2947" s="316"/>
      <c r="H2947" s="301">
        <v>0</v>
      </c>
      <c r="I2947" s="302">
        <f>+B2947/M2947</f>
        <v>-14510.28591836735</v>
      </c>
      <c r="J2947" s="302"/>
      <c r="M2947" s="98">
        <v>490</v>
      </c>
    </row>
    <row r="2948" spans="2:13" ht="12.75">
      <c r="B2948" s="44"/>
      <c r="F2948" s="82"/>
      <c r="G2948" s="49"/>
      <c r="I2948" s="307"/>
      <c r="M2948" s="2"/>
    </row>
    <row r="2949" spans="2:13" ht="12.75">
      <c r="B2949" s="44"/>
      <c r="F2949" s="82"/>
      <c r="G2949" s="49"/>
      <c r="I2949" s="307"/>
      <c r="M2949" s="2"/>
    </row>
    <row r="2950" spans="1:13" s="313" customFormat="1" ht="12.75" hidden="1">
      <c r="A2950" s="308"/>
      <c r="B2950" s="309"/>
      <c r="C2950" s="308"/>
      <c r="D2950" s="308"/>
      <c r="E2950" s="308"/>
      <c r="F2950" s="310"/>
      <c r="G2950" s="310"/>
      <c r="H2950" s="309"/>
      <c r="I2950" s="290"/>
      <c r="K2950" s="43"/>
      <c r="L2950" s="21"/>
      <c r="M2950" s="2"/>
    </row>
    <row r="2951" spans="1:13" s="313" customFormat="1" ht="12.75" hidden="1">
      <c r="A2951" s="308"/>
      <c r="B2951" s="309"/>
      <c r="C2951" s="308"/>
      <c r="D2951" s="308"/>
      <c r="E2951" s="308"/>
      <c r="F2951" s="310"/>
      <c r="G2951" s="310"/>
      <c r="H2951" s="309"/>
      <c r="I2951" s="290"/>
      <c r="K2951" s="43"/>
      <c r="L2951" s="21"/>
      <c r="M2951" s="2"/>
    </row>
    <row r="2952" spans="1:13" ht="12.75" hidden="1">
      <c r="A2952" s="19"/>
      <c r="B2952" s="9"/>
      <c r="F2952" s="49"/>
      <c r="G2952" s="49"/>
      <c r="H2952" s="309"/>
      <c r="I2952" s="26" t="e">
        <f aca="true" t="shared" si="238" ref="I2952:I3015">+B2952/M2952</f>
        <v>#DIV/0!</v>
      </c>
      <c r="M2952" s="2"/>
    </row>
    <row r="2953" spans="1:13" ht="12.75" hidden="1">
      <c r="A2953" s="19"/>
      <c r="B2953" s="9"/>
      <c r="F2953" s="49"/>
      <c r="G2953" s="49"/>
      <c r="H2953" s="309"/>
      <c r="I2953" s="26" t="e">
        <f t="shared" si="238"/>
        <v>#DIV/0!</v>
      </c>
      <c r="M2953" s="2"/>
    </row>
    <row r="2954" spans="1:13" ht="12.75" hidden="1">
      <c r="A2954" s="19"/>
      <c r="B2954" s="9"/>
      <c r="F2954" s="49"/>
      <c r="G2954" s="49"/>
      <c r="H2954" s="6">
        <f aca="true" t="shared" si="239" ref="H2954:H3017">H2953-B2954</f>
        <v>0</v>
      </c>
      <c r="I2954" s="26" t="e">
        <f t="shared" si="238"/>
        <v>#DIV/0!</v>
      </c>
      <c r="M2954" s="2"/>
    </row>
    <row r="2955" spans="1:13" ht="12.75" hidden="1">
      <c r="A2955" s="19"/>
      <c r="B2955" s="9"/>
      <c r="F2955" s="49"/>
      <c r="G2955" s="49"/>
      <c r="H2955" s="6">
        <f t="shared" si="239"/>
        <v>0</v>
      </c>
      <c r="I2955" s="26" t="e">
        <f t="shared" si="238"/>
        <v>#DIV/0!</v>
      </c>
      <c r="M2955" s="2"/>
    </row>
    <row r="2956" spans="1:13" ht="12.75" hidden="1">
      <c r="A2956" s="19"/>
      <c r="B2956" s="9"/>
      <c r="F2956" s="49"/>
      <c r="G2956" s="49"/>
      <c r="H2956" s="6">
        <f t="shared" si="239"/>
        <v>0</v>
      </c>
      <c r="I2956" s="26" t="e">
        <f t="shared" si="238"/>
        <v>#DIV/0!</v>
      </c>
      <c r="M2956" s="2"/>
    </row>
    <row r="2957" spans="1:13" ht="12.75" hidden="1">
      <c r="A2957" s="19"/>
      <c r="B2957" s="9"/>
      <c r="F2957" s="49"/>
      <c r="G2957" s="49"/>
      <c r="H2957" s="6">
        <f t="shared" si="239"/>
        <v>0</v>
      </c>
      <c r="I2957" s="26" t="e">
        <f t="shared" si="238"/>
        <v>#DIV/0!</v>
      </c>
      <c r="M2957" s="2"/>
    </row>
    <row r="2958" spans="1:13" ht="12.75" hidden="1">
      <c r="A2958" s="19"/>
      <c r="B2958" s="9"/>
      <c r="F2958" s="49"/>
      <c r="G2958" s="49"/>
      <c r="H2958" s="6">
        <f t="shared" si="239"/>
        <v>0</v>
      </c>
      <c r="I2958" s="26" t="e">
        <f t="shared" si="238"/>
        <v>#DIV/0!</v>
      </c>
      <c r="M2958" s="2"/>
    </row>
    <row r="2959" spans="1:13" ht="12.75" hidden="1">
      <c r="A2959" s="19"/>
      <c r="B2959" s="9"/>
      <c r="F2959" s="49"/>
      <c r="G2959" s="49"/>
      <c r="H2959" s="6">
        <f t="shared" si="239"/>
        <v>0</v>
      </c>
      <c r="I2959" s="26" t="e">
        <f t="shared" si="238"/>
        <v>#DIV/0!</v>
      </c>
      <c r="M2959" s="2"/>
    </row>
    <row r="2960" spans="1:13" ht="12.75" hidden="1">
      <c r="A2960" s="19"/>
      <c r="B2960" s="9"/>
      <c r="F2960" s="49"/>
      <c r="G2960" s="49"/>
      <c r="H2960" s="6">
        <f t="shared" si="239"/>
        <v>0</v>
      </c>
      <c r="I2960" s="26" t="e">
        <f t="shared" si="238"/>
        <v>#DIV/0!</v>
      </c>
      <c r="M2960" s="2"/>
    </row>
    <row r="2961" spans="1:13" ht="12.75" hidden="1">
      <c r="A2961" s="19"/>
      <c r="B2961" s="9"/>
      <c r="F2961" s="49"/>
      <c r="G2961" s="49"/>
      <c r="H2961" s="6">
        <f t="shared" si="239"/>
        <v>0</v>
      </c>
      <c r="I2961" s="26" t="e">
        <f t="shared" si="238"/>
        <v>#DIV/0!</v>
      </c>
      <c r="M2961" s="2"/>
    </row>
    <row r="2962" spans="1:13" ht="12.75" hidden="1">
      <c r="A2962" s="19"/>
      <c r="B2962" s="9"/>
      <c r="F2962" s="49"/>
      <c r="G2962" s="49"/>
      <c r="H2962" s="6">
        <f t="shared" si="239"/>
        <v>0</v>
      </c>
      <c r="I2962" s="26" t="e">
        <f t="shared" si="238"/>
        <v>#DIV/0!</v>
      </c>
      <c r="M2962" s="2"/>
    </row>
    <row r="2963" spans="1:13" ht="12.75" hidden="1">
      <c r="A2963" s="19"/>
      <c r="B2963" s="9"/>
      <c r="F2963" s="49"/>
      <c r="G2963" s="49"/>
      <c r="H2963" s="6">
        <f t="shared" si="239"/>
        <v>0</v>
      </c>
      <c r="I2963" s="26" t="e">
        <f t="shared" si="238"/>
        <v>#DIV/0!</v>
      </c>
      <c r="M2963" s="2"/>
    </row>
    <row r="2964" spans="1:13" ht="12.75" hidden="1">
      <c r="A2964" s="19"/>
      <c r="B2964" s="9"/>
      <c r="F2964" s="49"/>
      <c r="G2964" s="49"/>
      <c r="H2964" s="6">
        <f t="shared" si="239"/>
        <v>0</v>
      </c>
      <c r="I2964" s="26" t="e">
        <f t="shared" si="238"/>
        <v>#DIV/0!</v>
      </c>
      <c r="M2964" s="2"/>
    </row>
    <row r="2965" spans="1:13" ht="12.75" hidden="1">
      <c r="A2965" s="19"/>
      <c r="B2965" s="9"/>
      <c r="F2965" s="49"/>
      <c r="G2965" s="49"/>
      <c r="H2965" s="6">
        <f t="shared" si="239"/>
        <v>0</v>
      </c>
      <c r="I2965" s="26" t="e">
        <f t="shared" si="238"/>
        <v>#DIV/0!</v>
      </c>
      <c r="M2965" s="2"/>
    </row>
    <row r="2966" spans="1:13" ht="12.75" hidden="1">
      <c r="A2966" s="19"/>
      <c r="F2966" s="49"/>
      <c r="G2966" s="49"/>
      <c r="H2966" s="6">
        <f t="shared" si="239"/>
        <v>0</v>
      </c>
      <c r="I2966" s="26" t="e">
        <f t="shared" si="238"/>
        <v>#DIV/0!</v>
      </c>
      <c r="M2966" s="2"/>
    </row>
    <row r="2967" spans="1:13" ht="12.75" hidden="1">
      <c r="A2967" s="19"/>
      <c r="B2967" s="8"/>
      <c r="F2967" s="49"/>
      <c r="G2967" s="49"/>
      <c r="H2967" s="6">
        <f t="shared" si="239"/>
        <v>0</v>
      </c>
      <c r="I2967" s="26" t="e">
        <f t="shared" si="238"/>
        <v>#DIV/0!</v>
      </c>
      <c r="M2967" s="2"/>
    </row>
    <row r="2968" spans="1:13" ht="12.75" hidden="1">
      <c r="A2968" s="19"/>
      <c r="F2968" s="49"/>
      <c r="G2968" s="49"/>
      <c r="H2968" s="6">
        <f t="shared" si="239"/>
        <v>0</v>
      </c>
      <c r="I2968" s="26" t="e">
        <f t="shared" si="238"/>
        <v>#DIV/0!</v>
      </c>
      <c r="M2968" s="2"/>
    </row>
    <row r="2969" spans="1:13" ht="12.75" hidden="1">
      <c r="A2969" s="19"/>
      <c r="F2969" s="49"/>
      <c r="G2969" s="49"/>
      <c r="H2969" s="6">
        <f t="shared" si="239"/>
        <v>0</v>
      </c>
      <c r="I2969" s="26" t="e">
        <f t="shared" si="238"/>
        <v>#DIV/0!</v>
      </c>
      <c r="M2969" s="2"/>
    </row>
    <row r="2970" spans="1:13" ht="12.75" hidden="1">
      <c r="A2970" s="19"/>
      <c r="F2970" s="49"/>
      <c r="G2970" s="49"/>
      <c r="H2970" s="6">
        <f t="shared" si="239"/>
        <v>0</v>
      </c>
      <c r="I2970" s="26" t="e">
        <f t="shared" si="238"/>
        <v>#DIV/0!</v>
      </c>
      <c r="M2970" s="2"/>
    </row>
    <row r="2971" spans="1:13" ht="12.75" hidden="1">
      <c r="A2971" s="19"/>
      <c r="F2971" s="49"/>
      <c r="G2971" s="49"/>
      <c r="H2971" s="6">
        <f t="shared" si="239"/>
        <v>0</v>
      </c>
      <c r="I2971" s="26" t="e">
        <f t="shared" si="238"/>
        <v>#DIV/0!</v>
      </c>
      <c r="M2971" s="2"/>
    </row>
    <row r="2972" spans="1:13" ht="12.75" hidden="1">
      <c r="A2972" s="19"/>
      <c r="F2972" s="49"/>
      <c r="G2972" s="49"/>
      <c r="H2972" s="6">
        <f t="shared" si="239"/>
        <v>0</v>
      </c>
      <c r="I2972" s="26" t="e">
        <f t="shared" si="238"/>
        <v>#DIV/0!</v>
      </c>
      <c r="M2972" s="2"/>
    </row>
    <row r="2973" spans="1:13" ht="12.75" hidden="1">
      <c r="A2973" s="19"/>
      <c r="F2973" s="49"/>
      <c r="G2973" s="49"/>
      <c r="H2973" s="6">
        <f t="shared" si="239"/>
        <v>0</v>
      </c>
      <c r="I2973" s="26" t="e">
        <f t="shared" si="238"/>
        <v>#DIV/0!</v>
      </c>
      <c r="M2973" s="2"/>
    </row>
    <row r="2974" spans="1:13" ht="12.75" hidden="1">
      <c r="A2974" s="19"/>
      <c r="F2974" s="49"/>
      <c r="G2974" s="49"/>
      <c r="H2974" s="6">
        <f t="shared" si="239"/>
        <v>0</v>
      </c>
      <c r="I2974" s="26" t="e">
        <f t="shared" si="238"/>
        <v>#DIV/0!</v>
      </c>
      <c r="M2974" s="2"/>
    </row>
    <row r="2975" spans="1:13" ht="12.75" hidden="1">
      <c r="A2975" s="19"/>
      <c r="F2975" s="49"/>
      <c r="G2975" s="49"/>
      <c r="H2975" s="6">
        <f t="shared" si="239"/>
        <v>0</v>
      </c>
      <c r="I2975" s="26" t="e">
        <f t="shared" si="238"/>
        <v>#DIV/0!</v>
      </c>
      <c r="M2975" s="2"/>
    </row>
    <row r="2976" spans="1:13" ht="12.75" hidden="1">
      <c r="A2976" s="19"/>
      <c r="F2976" s="49"/>
      <c r="G2976" s="49"/>
      <c r="H2976" s="6">
        <f t="shared" si="239"/>
        <v>0</v>
      </c>
      <c r="I2976" s="26" t="e">
        <f t="shared" si="238"/>
        <v>#DIV/0!</v>
      </c>
      <c r="M2976" s="2"/>
    </row>
    <row r="2977" spans="1:13" ht="12.75" hidden="1">
      <c r="A2977" s="19"/>
      <c r="F2977" s="49"/>
      <c r="G2977" s="49"/>
      <c r="H2977" s="6">
        <f t="shared" si="239"/>
        <v>0</v>
      </c>
      <c r="I2977" s="26" t="e">
        <f t="shared" si="238"/>
        <v>#DIV/0!</v>
      </c>
      <c r="M2977" s="2"/>
    </row>
    <row r="2978" spans="1:13" ht="12.75" hidden="1">
      <c r="A2978" s="19"/>
      <c r="F2978" s="49"/>
      <c r="G2978" s="49"/>
      <c r="H2978" s="6">
        <f t="shared" si="239"/>
        <v>0</v>
      </c>
      <c r="I2978" s="26" t="e">
        <f t="shared" si="238"/>
        <v>#DIV/0!</v>
      </c>
      <c r="M2978" s="2"/>
    </row>
    <row r="2979" spans="1:13" ht="12.75" hidden="1">
      <c r="A2979" s="19"/>
      <c r="F2979" s="49"/>
      <c r="G2979" s="49"/>
      <c r="H2979" s="6">
        <f t="shared" si="239"/>
        <v>0</v>
      </c>
      <c r="I2979" s="26" t="e">
        <f t="shared" si="238"/>
        <v>#DIV/0!</v>
      </c>
      <c r="M2979" s="2"/>
    </row>
    <row r="2980" spans="1:13" ht="12.75" hidden="1">
      <c r="A2980" s="19"/>
      <c r="F2980" s="49"/>
      <c r="G2980" s="49"/>
      <c r="H2980" s="6">
        <f t="shared" si="239"/>
        <v>0</v>
      </c>
      <c r="I2980" s="26" t="e">
        <f t="shared" si="238"/>
        <v>#DIV/0!</v>
      </c>
      <c r="M2980" s="2"/>
    </row>
    <row r="2981" spans="1:13" ht="12.75" hidden="1">
      <c r="A2981" s="19"/>
      <c r="F2981" s="49"/>
      <c r="G2981" s="49"/>
      <c r="H2981" s="6">
        <f t="shared" si="239"/>
        <v>0</v>
      </c>
      <c r="I2981" s="26" t="e">
        <f t="shared" si="238"/>
        <v>#DIV/0!</v>
      </c>
      <c r="M2981" s="2"/>
    </row>
    <row r="2982" spans="1:13" ht="12.75" hidden="1">
      <c r="A2982" s="19"/>
      <c r="F2982" s="49"/>
      <c r="G2982" s="49"/>
      <c r="H2982" s="6">
        <f t="shared" si="239"/>
        <v>0</v>
      </c>
      <c r="I2982" s="26" t="e">
        <f t="shared" si="238"/>
        <v>#DIV/0!</v>
      </c>
      <c r="M2982" s="2"/>
    </row>
    <row r="2983" spans="1:13" ht="12.75" hidden="1">
      <c r="A2983" s="19"/>
      <c r="F2983" s="49"/>
      <c r="G2983" s="49"/>
      <c r="H2983" s="6">
        <f t="shared" si="239"/>
        <v>0</v>
      </c>
      <c r="I2983" s="26" t="e">
        <f t="shared" si="238"/>
        <v>#DIV/0!</v>
      </c>
      <c r="M2983" s="2"/>
    </row>
    <row r="2984" spans="1:13" ht="12.75" hidden="1">
      <c r="A2984" s="19"/>
      <c r="F2984" s="49"/>
      <c r="G2984" s="49"/>
      <c r="H2984" s="6">
        <f t="shared" si="239"/>
        <v>0</v>
      </c>
      <c r="I2984" s="26" t="e">
        <f t="shared" si="238"/>
        <v>#DIV/0!</v>
      </c>
      <c r="M2984" s="2"/>
    </row>
    <row r="2985" spans="1:13" ht="12.75" hidden="1">
      <c r="A2985" s="19"/>
      <c r="F2985" s="49"/>
      <c r="G2985" s="49"/>
      <c r="H2985" s="6">
        <f t="shared" si="239"/>
        <v>0</v>
      </c>
      <c r="I2985" s="26" t="e">
        <f t="shared" si="238"/>
        <v>#DIV/0!</v>
      </c>
      <c r="M2985" s="2"/>
    </row>
    <row r="2986" spans="1:13" ht="12.75" hidden="1">
      <c r="A2986" s="19"/>
      <c r="F2986" s="49"/>
      <c r="G2986" s="49"/>
      <c r="H2986" s="6">
        <f t="shared" si="239"/>
        <v>0</v>
      </c>
      <c r="I2986" s="26" t="e">
        <f t="shared" si="238"/>
        <v>#DIV/0!</v>
      </c>
      <c r="M2986" s="2"/>
    </row>
    <row r="2987" spans="1:13" ht="12.75" hidden="1">
      <c r="A2987" s="19"/>
      <c r="F2987" s="49"/>
      <c r="G2987" s="49"/>
      <c r="H2987" s="6">
        <f t="shared" si="239"/>
        <v>0</v>
      </c>
      <c r="I2987" s="26" t="e">
        <f t="shared" si="238"/>
        <v>#DIV/0!</v>
      </c>
      <c r="M2987" s="2"/>
    </row>
    <row r="2988" spans="1:13" ht="12.75" hidden="1">
      <c r="A2988" s="19"/>
      <c r="F2988" s="49"/>
      <c r="G2988" s="49"/>
      <c r="H2988" s="6">
        <f t="shared" si="239"/>
        <v>0</v>
      </c>
      <c r="I2988" s="26" t="e">
        <f t="shared" si="238"/>
        <v>#DIV/0!</v>
      </c>
      <c r="M2988" s="2"/>
    </row>
    <row r="2989" spans="1:13" ht="12.75" hidden="1">
      <c r="A2989" s="19"/>
      <c r="F2989" s="49"/>
      <c r="G2989" s="49"/>
      <c r="H2989" s="6">
        <f t="shared" si="239"/>
        <v>0</v>
      </c>
      <c r="I2989" s="26" t="e">
        <f t="shared" si="238"/>
        <v>#DIV/0!</v>
      </c>
      <c r="M2989" s="2"/>
    </row>
    <row r="2990" spans="1:13" ht="12.75" hidden="1">
      <c r="A2990" s="19"/>
      <c r="F2990" s="49"/>
      <c r="G2990" s="49"/>
      <c r="H2990" s="6">
        <f t="shared" si="239"/>
        <v>0</v>
      </c>
      <c r="I2990" s="26" t="e">
        <f t="shared" si="238"/>
        <v>#DIV/0!</v>
      </c>
      <c r="M2990" s="2"/>
    </row>
    <row r="2991" spans="1:13" ht="12.75" hidden="1">
      <c r="A2991" s="19"/>
      <c r="F2991" s="49"/>
      <c r="G2991" s="49"/>
      <c r="H2991" s="6">
        <f t="shared" si="239"/>
        <v>0</v>
      </c>
      <c r="I2991" s="26" t="e">
        <f t="shared" si="238"/>
        <v>#DIV/0!</v>
      </c>
      <c r="M2991" s="2"/>
    </row>
    <row r="2992" spans="1:13" ht="12.75" hidden="1">
      <c r="A2992" s="19"/>
      <c r="F2992" s="49"/>
      <c r="G2992" s="49"/>
      <c r="H2992" s="6">
        <f t="shared" si="239"/>
        <v>0</v>
      </c>
      <c r="I2992" s="26" t="e">
        <f t="shared" si="238"/>
        <v>#DIV/0!</v>
      </c>
      <c r="M2992" s="2"/>
    </row>
    <row r="2993" spans="1:13" ht="12.75" hidden="1">
      <c r="A2993" s="19"/>
      <c r="F2993" s="49"/>
      <c r="G2993" s="49"/>
      <c r="H2993" s="6">
        <f t="shared" si="239"/>
        <v>0</v>
      </c>
      <c r="I2993" s="26" t="e">
        <f t="shared" si="238"/>
        <v>#DIV/0!</v>
      </c>
      <c r="M2993" s="2"/>
    </row>
    <row r="2994" spans="1:13" ht="12.75" hidden="1">
      <c r="A2994" s="19"/>
      <c r="F2994" s="49"/>
      <c r="G2994" s="49"/>
      <c r="H2994" s="6">
        <f t="shared" si="239"/>
        <v>0</v>
      </c>
      <c r="I2994" s="26" t="e">
        <f t="shared" si="238"/>
        <v>#DIV/0!</v>
      </c>
      <c r="M2994" s="2"/>
    </row>
    <row r="2995" spans="1:13" ht="12.75" hidden="1">
      <c r="A2995" s="19"/>
      <c r="F2995" s="49"/>
      <c r="G2995" s="49"/>
      <c r="H2995" s="6">
        <f t="shared" si="239"/>
        <v>0</v>
      </c>
      <c r="I2995" s="26" t="e">
        <f t="shared" si="238"/>
        <v>#DIV/0!</v>
      </c>
      <c r="M2995" s="2"/>
    </row>
    <row r="2996" spans="1:13" ht="12.75" hidden="1">
      <c r="A2996" s="19"/>
      <c r="F2996" s="49"/>
      <c r="G2996" s="49"/>
      <c r="H2996" s="6">
        <f t="shared" si="239"/>
        <v>0</v>
      </c>
      <c r="I2996" s="26" t="e">
        <f t="shared" si="238"/>
        <v>#DIV/0!</v>
      </c>
      <c r="M2996" s="2"/>
    </row>
    <row r="2997" spans="1:13" ht="12.75" hidden="1">
      <c r="A2997" s="19"/>
      <c r="F2997" s="49"/>
      <c r="G2997" s="49"/>
      <c r="H2997" s="6">
        <f t="shared" si="239"/>
        <v>0</v>
      </c>
      <c r="I2997" s="26" t="e">
        <f t="shared" si="238"/>
        <v>#DIV/0!</v>
      </c>
      <c r="M2997" s="2"/>
    </row>
    <row r="2998" spans="1:13" ht="12.75" hidden="1">
      <c r="A2998" s="19"/>
      <c r="F2998" s="49"/>
      <c r="G2998" s="49"/>
      <c r="H2998" s="6">
        <f t="shared" si="239"/>
        <v>0</v>
      </c>
      <c r="I2998" s="26" t="e">
        <f t="shared" si="238"/>
        <v>#DIV/0!</v>
      </c>
      <c r="M2998" s="2"/>
    </row>
    <row r="2999" spans="1:13" ht="12.75" hidden="1">
      <c r="A2999" s="19"/>
      <c r="F2999" s="49"/>
      <c r="G2999" s="49"/>
      <c r="H2999" s="6">
        <f t="shared" si="239"/>
        <v>0</v>
      </c>
      <c r="I2999" s="26" t="e">
        <f t="shared" si="238"/>
        <v>#DIV/0!</v>
      </c>
      <c r="M2999" s="2"/>
    </row>
    <row r="3000" spans="1:13" ht="12.75" hidden="1">
      <c r="A3000" s="19"/>
      <c r="F3000" s="49"/>
      <c r="G3000" s="49"/>
      <c r="H3000" s="6">
        <f t="shared" si="239"/>
        <v>0</v>
      </c>
      <c r="I3000" s="26" t="e">
        <f t="shared" si="238"/>
        <v>#DIV/0!</v>
      </c>
      <c r="M3000" s="2"/>
    </row>
    <row r="3001" spans="1:13" ht="12.75" hidden="1">
      <c r="A3001" s="19"/>
      <c r="F3001" s="49"/>
      <c r="G3001" s="49"/>
      <c r="H3001" s="6">
        <f t="shared" si="239"/>
        <v>0</v>
      </c>
      <c r="I3001" s="26" t="e">
        <f t="shared" si="238"/>
        <v>#DIV/0!</v>
      </c>
      <c r="M3001" s="2"/>
    </row>
    <row r="3002" spans="1:13" ht="12.75" hidden="1">
      <c r="A3002" s="19"/>
      <c r="F3002" s="49"/>
      <c r="G3002" s="49"/>
      <c r="H3002" s="6">
        <f t="shared" si="239"/>
        <v>0</v>
      </c>
      <c r="I3002" s="26" t="e">
        <f t="shared" si="238"/>
        <v>#DIV/0!</v>
      </c>
      <c r="M3002" s="2"/>
    </row>
    <row r="3003" spans="1:13" ht="12.75" hidden="1">
      <c r="A3003" s="19"/>
      <c r="F3003" s="49"/>
      <c r="G3003" s="49"/>
      <c r="H3003" s="6">
        <f t="shared" si="239"/>
        <v>0</v>
      </c>
      <c r="I3003" s="26" t="e">
        <f t="shared" si="238"/>
        <v>#DIV/0!</v>
      </c>
      <c r="M3003" s="2"/>
    </row>
    <row r="3004" spans="1:13" ht="12.75" hidden="1">
      <c r="A3004" s="19"/>
      <c r="F3004" s="49"/>
      <c r="G3004" s="49"/>
      <c r="H3004" s="6">
        <f t="shared" si="239"/>
        <v>0</v>
      </c>
      <c r="I3004" s="26" t="e">
        <f t="shared" si="238"/>
        <v>#DIV/0!</v>
      </c>
      <c r="M3004" s="2"/>
    </row>
    <row r="3005" spans="1:13" ht="12.75" hidden="1">
      <c r="A3005" s="19"/>
      <c r="F3005" s="49"/>
      <c r="G3005" s="49"/>
      <c r="H3005" s="6">
        <f t="shared" si="239"/>
        <v>0</v>
      </c>
      <c r="I3005" s="26" t="e">
        <f t="shared" si="238"/>
        <v>#DIV/0!</v>
      </c>
      <c r="M3005" s="2"/>
    </row>
    <row r="3006" spans="1:13" ht="12.75" hidden="1">
      <c r="A3006" s="19"/>
      <c r="F3006" s="49"/>
      <c r="G3006" s="49"/>
      <c r="H3006" s="6">
        <f t="shared" si="239"/>
        <v>0</v>
      </c>
      <c r="I3006" s="26" t="e">
        <f t="shared" si="238"/>
        <v>#DIV/0!</v>
      </c>
      <c r="M3006" s="2"/>
    </row>
    <row r="3007" spans="1:13" ht="12.75" hidden="1">
      <c r="A3007" s="19"/>
      <c r="F3007" s="49"/>
      <c r="G3007" s="49"/>
      <c r="H3007" s="6">
        <f t="shared" si="239"/>
        <v>0</v>
      </c>
      <c r="I3007" s="26" t="e">
        <f t="shared" si="238"/>
        <v>#DIV/0!</v>
      </c>
      <c r="M3007" s="2"/>
    </row>
    <row r="3008" spans="1:13" ht="12.75" hidden="1">
      <c r="A3008" s="19"/>
      <c r="F3008" s="49"/>
      <c r="G3008" s="49"/>
      <c r="H3008" s="6">
        <f t="shared" si="239"/>
        <v>0</v>
      </c>
      <c r="I3008" s="26" t="e">
        <f t="shared" si="238"/>
        <v>#DIV/0!</v>
      </c>
      <c r="M3008" s="2"/>
    </row>
    <row r="3009" spans="1:13" ht="12.75" hidden="1">
      <c r="A3009" s="19"/>
      <c r="F3009" s="49"/>
      <c r="G3009" s="49"/>
      <c r="H3009" s="6">
        <f t="shared" si="239"/>
        <v>0</v>
      </c>
      <c r="I3009" s="26" t="e">
        <f t="shared" si="238"/>
        <v>#DIV/0!</v>
      </c>
      <c r="M3009" s="2"/>
    </row>
    <row r="3010" spans="1:13" ht="12.75" hidden="1">
      <c r="A3010" s="19"/>
      <c r="F3010" s="49"/>
      <c r="G3010" s="49"/>
      <c r="H3010" s="6">
        <f t="shared" si="239"/>
        <v>0</v>
      </c>
      <c r="I3010" s="26" t="e">
        <f t="shared" si="238"/>
        <v>#DIV/0!</v>
      </c>
      <c r="M3010" s="2"/>
    </row>
    <row r="3011" spans="1:13" ht="12.75" hidden="1">
      <c r="A3011" s="19"/>
      <c r="F3011" s="49"/>
      <c r="G3011" s="49"/>
      <c r="H3011" s="6">
        <f t="shared" si="239"/>
        <v>0</v>
      </c>
      <c r="I3011" s="26" t="e">
        <f t="shared" si="238"/>
        <v>#DIV/0!</v>
      </c>
      <c r="M3011" s="2"/>
    </row>
    <row r="3012" spans="1:13" ht="12.75" hidden="1">
      <c r="A3012" s="19"/>
      <c r="F3012" s="49"/>
      <c r="G3012" s="49"/>
      <c r="H3012" s="6">
        <f t="shared" si="239"/>
        <v>0</v>
      </c>
      <c r="I3012" s="26" t="e">
        <f t="shared" si="238"/>
        <v>#DIV/0!</v>
      </c>
      <c r="M3012" s="2"/>
    </row>
    <row r="3013" spans="1:13" ht="12.75" hidden="1">
      <c r="A3013" s="19"/>
      <c r="F3013" s="49"/>
      <c r="G3013" s="49"/>
      <c r="H3013" s="6">
        <f t="shared" si="239"/>
        <v>0</v>
      </c>
      <c r="I3013" s="26" t="e">
        <f t="shared" si="238"/>
        <v>#DIV/0!</v>
      </c>
      <c r="M3013" s="2"/>
    </row>
    <row r="3014" spans="1:13" ht="12.75" hidden="1">
      <c r="A3014" s="19"/>
      <c r="F3014" s="49"/>
      <c r="G3014" s="49"/>
      <c r="H3014" s="6">
        <f t="shared" si="239"/>
        <v>0</v>
      </c>
      <c r="I3014" s="26" t="e">
        <f t="shared" si="238"/>
        <v>#DIV/0!</v>
      </c>
      <c r="M3014" s="2"/>
    </row>
    <row r="3015" spans="1:13" ht="12.75" hidden="1">
      <c r="A3015" s="19"/>
      <c r="F3015" s="49"/>
      <c r="G3015" s="49"/>
      <c r="H3015" s="6">
        <f t="shared" si="239"/>
        <v>0</v>
      </c>
      <c r="I3015" s="26" t="e">
        <f t="shared" si="238"/>
        <v>#DIV/0!</v>
      </c>
      <c r="M3015" s="2"/>
    </row>
    <row r="3016" spans="1:13" ht="12.75" hidden="1">
      <c r="A3016" s="19"/>
      <c r="F3016" s="49"/>
      <c r="G3016" s="49"/>
      <c r="H3016" s="6">
        <f t="shared" si="239"/>
        <v>0</v>
      </c>
      <c r="I3016" s="26" t="e">
        <f aca="true" t="shared" si="240" ref="I3016:I3079">+B3016/M3016</f>
        <v>#DIV/0!</v>
      </c>
      <c r="M3016" s="2"/>
    </row>
    <row r="3017" spans="1:13" ht="12.75" hidden="1">
      <c r="A3017" s="19"/>
      <c r="F3017" s="49"/>
      <c r="G3017" s="49"/>
      <c r="H3017" s="6">
        <f t="shared" si="239"/>
        <v>0</v>
      </c>
      <c r="I3017" s="26" t="e">
        <f t="shared" si="240"/>
        <v>#DIV/0!</v>
      </c>
      <c r="M3017" s="2"/>
    </row>
    <row r="3018" spans="1:13" ht="12.75" hidden="1">
      <c r="A3018" s="19"/>
      <c r="F3018" s="49"/>
      <c r="G3018" s="49"/>
      <c r="H3018" s="6">
        <f aca="true" t="shared" si="241" ref="H3018:H3081">H3017-B3018</f>
        <v>0</v>
      </c>
      <c r="I3018" s="26" t="e">
        <f t="shared" si="240"/>
        <v>#DIV/0!</v>
      </c>
      <c r="M3018" s="2"/>
    </row>
    <row r="3019" spans="1:13" ht="12.75" hidden="1">
      <c r="A3019" s="19"/>
      <c r="F3019" s="49"/>
      <c r="G3019" s="49"/>
      <c r="H3019" s="6">
        <f t="shared" si="241"/>
        <v>0</v>
      </c>
      <c r="I3019" s="26" t="e">
        <f t="shared" si="240"/>
        <v>#DIV/0!</v>
      </c>
      <c r="M3019" s="2"/>
    </row>
    <row r="3020" spans="1:13" ht="12.75" hidden="1">
      <c r="A3020" s="19"/>
      <c r="F3020" s="49"/>
      <c r="G3020" s="49"/>
      <c r="H3020" s="6">
        <f t="shared" si="241"/>
        <v>0</v>
      </c>
      <c r="I3020" s="26" t="e">
        <f t="shared" si="240"/>
        <v>#DIV/0!</v>
      </c>
      <c r="M3020" s="2"/>
    </row>
    <row r="3021" spans="1:13" ht="12.75" hidden="1">
      <c r="A3021" s="19"/>
      <c r="F3021" s="49"/>
      <c r="G3021" s="49"/>
      <c r="H3021" s="6">
        <f t="shared" si="241"/>
        <v>0</v>
      </c>
      <c r="I3021" s="26" t="e">
        <f t="shared" si="240"/>
        <v>#DIV/0!</v>
      </c>
      <c r="M3021" s="2"/>
    </row>
    <row r="3022" spans="1:13" ht="12.75" hidden="1">
      <c r="A3022" s="19"/>
      <c r="F3022" s="49"/>
      <c r="G3022" s="49"/>
      <c r="H3022" s="6">
        <f t="shared" si="241"/>
        <v>0</v>
      </c>
      <c r="I3022" s="26" t="e">
        <f t="shared" si="240"/>
        <v>#DIV/0!</v>
      </c>
      <c r="M3022" s="2"/>
    </row>
    <row r="3023" spans="1:13" ht="12.75" hidden="1">
      <c r="A3023" s="19"/>
      <c r="F3023" s="49"/>
      <c r="G3023" s="49"/>
      <c r="H3023" s="6">
        <f t="shared" si="241"/>
        <v>0</v>
      </c>
      <c r="I3023" s="26" t="e">
        <f t="shared" si="240"/>
        <v>#DIV/0!</v>
      </c>
      <c r="M3023" s="2"/>
    </row>
    <row r="3024" spans="1:13" ht="12.75" hidden="1">
      <c r="A3024" s="19"/>
      <c r="F3024" s="49"/>
      <c r="G3024" s="49"/>
      <c r="H3024" s="6">
        <f t="shared" si="241"/>
        <v>0</v>
      </c>
      <c r="I3024" s="26" t="e">
        <f t="shared" si="240"/>
        <v>#DIV/0!</v>
      </c>
      <c r="M3024" s="2"/>
    </row>
    <row r="3025" spans="1:13" ht="12.75" hidden="1">
      <c r="A3025" s="19"/>
      <c r="F3025" s="49"/>
      <c r="G3025" s="49"/>
      <c r="H3025" s="6">
        <f t="shared" si="241"/>
        <v>0</v>
      </c>
      <c r="I3025" s="26" t="e">
        <f t="shared" si="240"/>
        <v>#DIV/0!</v>
      </c>
      <c r="M3025" s="2"/>
    </row>
    <row r="3026" spans="1:13" ht="12.75" hidden="1">
      <c r="A3026" s="19"/>
      <c r="F3026" s="49"/>
      <c r="G3026" s="49"/>
      <c r="H3026" s="6">
        <f t="shared" si="241"/>
        <v>0</v>
      </c>
      <c r="I3026" s="26" t="e">
        <f t="shared" si="240"/>
        <v>#DIV/0!</v>
      </c>
      <c r="M3026" s="2"/>
    </row>
    <row r="3027" spans="1:13" ht="12.75" hidden="1">
      <c r="A3027" s="19"/>
      <c r="F3027" s="49"/>
      <c r="G3027" s="49"/>
      <c r="H3027" s="6">
        <f t="shared" si="241"/>
        <v>0</v>
      </c>
      <c r="I3027" s="26" t="e">
        <f t="shared" si="240"/>
        <v>#DIV/0!</v>
      </c>
      <c r="M3027" s="2"/>
    </row>
    <row r="3028" spans="1:13" ht="12.75" hidden="1">
      <c r="A3028" s="19"/>
      <c r="F3028" s="49"/>
      <c r="G3028" s="49"/>
      <c r="H3028" s="6">
        <f t="shared" si="241"/>
        <v>0</v>
      </c>
      <c r="I3028" s="26" t="e">
        <f t="shared" si="240"/>
        <v>#DIV/0!</v>
      </c>
      <c r="M3028" s="2"/>
    </row>
    <row r="3029" spans="1:13" ht="12.75" hidden="1">
      <c r="A3029" s="19"/>
      <c r="F3029" s="49"/>
      <c r="G3029" s="49"/>
      <c r="H3029" s="6">
        <f t="shared" si="241"/>
        <v>0</v>
      </c>
      <c r="I3029" s="26" t="e">
        <f t="shared" si="240"/>
        <v>#DIV/0!</v>
      </c>
      <c r="M3029" s="2"/>
    </row>
    <row r="3030" spans="1:13" ht="12.75" hidden="1">
      <c r="A3030" s="19"/>
      <c r="F3030" s="49"/>
      <c r="G3030" s="49"/>
      <c r="H3030" s="6">
        <f t="shared" si="241"/>
        <v>0</v>
      </c>
      <c r="I3030" s="26" t="e">
        <f t="shared" si="240"/>
        <v>#DIV/0!</v>
      </c>
      <c r="M3030" s="2"/>
    </row>
    <row r="3031" spans="1:13" ht="12.75" hidden="1">
      <c r="A3031" s="19"/>
      <c r="F3031" s="49"/>
      <c r="G3031" s="49"/>
      <c r="H3031" s="6">
        <f t="shared" si="241"/>
        <v>0</v>
      </c>
      <c r="I3031" s="26" t="e">
        <f t="shared" si="240"/>
        <v>#DIV/0!</v>
      </c>
      <c r="M3031" s="2"/>
    </row>
    <row r="3032" spans="1:13" ht="12.75" hidden="1">
      <c r="A3032" s="19"/>
      <c r="F3032" s="49"/>
      <c r="G3032" s="49"/>
      <c r="H3032" s="6">
        <f t="shared" si="241"/>
        <v>0</v>
      </c>
      <c r="I3032" s="26" t="e">
        <f t="shared" si="240"/>
        <v>#DIV/0!</v>
      </c>
      <c r="M3032" s="2"/>
    </row>
    <row r="3033" spans="1:13" ht="12.75" hidden="1">
      <c r="A3033" s="19"/>
      <c r="F3033" s="49"/>
      <c r="G3033" s="49"/>
      <c r="H3033" s="6">
        <f t="shared" si="241"/>
        <v>0</v>
      </c>
      <c r="I3033" s="26" t="e">
        <f t="shared" si="240"/>
        <v>#DIV/0!</v>
      </c>
      <c r="M3033" s="2"/>
    </row>
    <row r="3034" spans="1:13" ht="12.75" hidden="1">
      <c r="A3034" s="19"/>
      <c r="F3034" s="49"/>
      <c r="G3034" s="49"/>
      <c r="H3034" s="6">
        <f t="shared" si="241"/>
        <v>0</v>
      </c>
      <c r="I3034" s="26" t="e">
        <f t="shared" si="240"/>
        <v>#DIV/0!</v>
      </c>
      <c r="M3034" s="2"/>
    </row>
    <row r="3035" spans="1:13" ht="12.75" hidden="1">
      <c r="A3035" s="19"/>
      <c r="F3035" s="49"/>
      <c r="G3035" s="49"/>
      <c r="H3035" s="6">
        <f t="shared" si="241"/>
        <v>0</v>
      </c>
      <c r="I3035" s="26" t="e">
        <f t="shared" si="240"/>
        <v>#DIV/0!</v>
      </c>
      <c r="M3035" s="2"/>
    </row>
    <row r="3036" spans="1:13" ht="12.75" hidden="1">
      <c r="A3036" s="19"/>
      <c r="F3036" s="49"/>
      <c r="G3036" s="49"/>
      <c r="H3036" s="6">
        <f t="shared" si="241"/>
        <v>0</v>
      </c>
      <c r="I3036" s="26" t="e">
        <f t="shared" si="240"/>
        <v>#DIV/0!</v>
      </c>
      <c r="M3036" s="2"/>
    </row>
    <row r="3037" spans="1:13" ht="12.75" hidden="1">
      <c r="A3037" s="19"/>
      <c r="F3037" s="49"/>
      <c r="G3037" s="49"/>
      <c r="H3037" s="6">
        <f t="shared" si="241"/>
        <v>0</v>
      </c>
      <c r="I3037" s="26" t="e">
        <f t="shared" si="240"/>
        <v>#DIV/0!</v>
      </c>
      <c r="M3037" s="2"/>
    </row>
    <row r="3038" spans="1:13" ht="12.75" hidden="1">
      <c r="A3038" s="19"/>
      <c r="F3038" s="49"/>
      <c r="G3038" s="49"/>
      <c r="H3038" s="6">
        <f t="shared" si="241"/>
        <v>0</v>
      </c>
      <c r="I3038" s="26" t="e">
        <f t="shared" si="240"/>
        <v>#DIV/0!</v>
      </c>
      <c r="M3038" s="2"/>
    </row>
    <row r="3039" spans="1:13" ht="12.75" hidden="1">
      <c r="A3039" s="19"/>
      <c r="F3039" s="49"/>
      <c r="G3039" s="49"/>
      <c r="H3039" s="6">
        <f t="shared" si="241"/>
        <v>0</v>
      </c>
      <c r="I3039" s="26" t="e">
        <f t="shared" si="240"/>
        <v>#DIV/0!</v>
      </c>
      <c r="M3039" s="2"/>
    </row>
    <row r="3040" spans="1:13" ht="12.75" hidden="1">
      <c r="A3040" s="19"/>
      <c r="F3040" s="49"/>
      <c r="G3040" s="49"/>
      <c r="H3040" s="6">
        <f t="shared" si="241"/>
        <v>0</v>
      </c>
      <c r="I3040" s="26" t="e">
        <f t="shared" si="240"/>
        <v>#DIV/0!</v>
      </c>
      <c r="M3040" s="2"/>
    </row>
    <row r="3041" spans="1:13" ht="12.75" hidden="1">
      <c r="A3041" s="19"/>
      <c r="F3041" s="49"/>
      <c r="G3041" s="49"/>
      <c r="H3041" s="6">
        <f t="shared" si="241"/>
        <v>0</v>
      </c>
      <c r="I3041" s="26" t="e">
        <f t="shared" si="240"/>
        <v>#DIV/0!</v>
      </c>
      <c r="M3041" s="2"/>
    </row>
    <row r="3042" spans="1:13" ht="12.75" hidden="1">
      <c r="A3042" s="19"/>
      <c r="F3042" s="49"/>
      <c r="G3042" s="49"/>
      <c r="H3042" s="6">
        <f t="shared" si="241"/>
        <v>0</v>
      </c>
      <c r="I3042" s="26" t="e">
        <f t="shared" si="240"/>
        <v>#DIV/0!</v>
      </c>
      <c r="M3042" s="2"/>
    </row>
    <row r="3043" spans="1:13" ht="12.75" hidden="1">
      <c r="A3043" s="19"/>
      <c r="F3043" s="49"/>
      <c r="G3043" s="49"/>
      <c r="H3043" s="6">
        <f t="shared" si="241"/>
        <v>0</v>
      </c>
      <c r="I3043" s="26" t="e">
        <f t="shared" si="240"/>
        <v>#DIV/0!</v>
      </c>
      <c r="M3043" s="2"/>
    </row>
    <row r="3044" spans="1:13" ht="12.75" hidden="1">
      <c r="A3044" s="19"/>
      <c r="F3044" s="49"/>
      <c r="G3044" s="49"/>
      <c r="H3044" s="6">
        <f t="shared" si="241"/>
        <v>0</v>
      </c>
      <c r="I3044" s="26" t="e">
        <f t="shared" si="240"/>
        <v>#DIV/0!</v>
      </c>
      <c r="M3044" s="2"/>
    </row>
    <row r="3045" spans="1:13" ht="12.75" hidden="1">
      <c r="A3045" s="19"/>
      <c r="F3045" s="49"/>
      <c r="G3045" s="49"/>
      <c r="H3045" s="6">
        <f t="shared" si="241"/>
        <v>0</v>
      </c>
      <c r="I3045" s="26" t="e">
        <f t="shared" si="240"/>
        <v>#DIV/0!</v>
      </c>
      <c r="M3045" s="2"/>
    </row>
    <row r="3046" spans="1:13" ht="12.75" hidden="1">
      <c r="A3046" s="19"/>
      <c r="F3046" s="49"/>
      <c r="G3046" s="49"/>
      <c r="H3046" s="6">
        <f t="shared" si="241"/>
        <v>0</v>
      </c>
      <c r="I3046" s="26" t="e">
        <f t="shared" si="240"/>
        <v>#DIV/0!</v>
      </c>
      <c r="M3046" s="2"/>
    </row>
    <row r="3047" spans="1:13" ht="12.75" hidden="1">
      <c r="A3047" s="19"/>
      <c r="F3047" s="49"/>
      <c r="G3047" s="49"/>
      <c r="H3047" s="6">
        <f t="shared" si="241"/>
        <v>0</v>
      </c>
      <c r="I3047" s="26" t="e">
        <f t="shared" si="240"/>
        <v>#DIV/0!</v>
      </c>
      <c r="M3047" s="2"/>
    </row>
    <row r="3048" spans="1:13" ht="12.75" hidden="1">
      <c r="A3048" s="19"/>
      <c r="F3048" s="49"/>
      <c r="G3048" s="49"/>
      <c r="H3048" s="6">
        <f t="shared" si="241"/>
        <v>0</v>
      </c>
      <c r="I3048" s="26" t="e">
        <f t="shared" si="240"/>
        <v>#DIV/0!</v>
      </c>
      <c r="M3048" s="2"/>
    </row>
    <row r="3049" spans="1:13" ht="12.75" hidden="1">
      <c r="A3049" s="19"/>
      <c r="F3049" s="49"/>
      <c r="G3049" s="49"/>
      <c r="H3049" s="6">
        <f t="shared" si="241"/>
        <v>0</v>
      </c>
      <c r="I3049" s="26" t="e">
        <f t="shared" si="240"/>
        <v>#DIV/0!</v>
      </c>
      <c r="M3049" s="2"/>
    </row>
    <row r="3050" spans="1:13" ht="12.75" hidden="1">
      <c r="A3050" s="19"/>
      <c r="F3050" s="49"/>
      <c r="G3050" s="49"/>
      <c r="H3050" s="6">
        <f t="shared" si="241"/>
        <v>0</v>
      </c>
      <c r="I3050" s="26" t="e">
        <f t="shared" si="240"/>
        <v>#DIV/0!</v>
      </c>
      <c r="M3050" s="2"/>
    </row>
    <row r="3051" spans="1:13" ht="12.75" hidden="1">
      <c r="A3051" s="19"/>
      <c r="F3051" s="49"/>
      <c r="G3051" s="49"/>
      <c r="H3051" s="6">
        <f t="shared" si="241"/>
        <v>0</v>
      </c>
      <c r="I3051" s="26" t="e">
        <f t="shared" si="240"/>
        <v>#DIV/0!</v>
      </c>
      <c r="M3051" s="2"/>
    </row>
    <row r="3052" spans="1:13" ht="12.75" hidden="1">
      <c r="A3052" s="19"/>
      <c r="F3052" s="49"/>
      <c r="G3052" s="49"/>
      <c r="H3052" s="6">
        <f t="shared" si="241"/>
        <v>0</v>
      </c>
      <c r="I3052" s="26" t="e">
        <f t="shared" si="240"/>
        <v>#DIV/0!</v>
      </c>
      <c r="M3052" s="2"/>
    </row>
    <row r="3053" spans="1:13" ht="12.75" hidden="1">
      <c r="A3053" s="19"/>
      <c r="F3053" s="49"/>
      <c r="G3053" s="49"/>
      <c r="H3053" s="6">
        <f t="shared" si="241"/>
        <v>0</v>
      </c>
      <c r="I3053" s="26" t="e">
        <f t="shared" si="240"/>
        <v>#DIV/0!</v>
      </c>
      <c r="M3053" s="2"/>
    </row>
    <row r="3054" spans="1:13" ht="12.75" hidden="1">
      <c r="A3054" s="19"/>
      <c r="F3054" s="49"/>
      <c r="G3054" s="49"/>
      <c r="H3054" s="6">
        <f t="shared" si="241"/>
        <v>0</v>
      </c>
      <c r="I3054" s="26" t="e">
        <f t="shared" si="240"/>
        <v>#DIV/0!</v>
      </c>
      <c r="M3054" s="2"/>
    </row>
    <row r="3055" spans="1:13" ht="12.75" hidden="1">
      <c r="A3055" s="19"/>
      <c r="F3055" s="49"/>
      <c r="G3055" s="49"/>
      <c r="H3055" s="6">
        <f t="shared" si="241"/>
        <v>0</v>
      </c>
      <c r="I3055" s="26" t="e">
        <f t="shared" si="240"/>
        <v>#DIV/0!</v>
      </c>
      <c r="M3055" s="2"/>
    </row>
    <row r="3056" spans="1:13" ht="12.75" hidden="1">
      <c r="A3056" s="19"/>
      <c r="F3056" s="49"/>
      <c r="G3056" s="49"/>
      <c r="H3056" s="6">
        <f t="shared" si="241"/>
        <v>0</v>
      </c>
      <c r="I3056" s="26" t="e">
        <f t="shared" si="240"/>
        <v>#DIV/0!</v>
      </c>
      <c r="M3056" s="2"/>
    </row>
    <row r="3057" spans="1:13" ht="12.75" hidden="1">
      <c r="A3057" s="19"/>
      <c r="F3057" s="49"/>
      <c r="G3057" s="49"/>
      <c r="H3057" s="6">
        <f t="shared" si="241"/>
        <v>0</v>
      </c>
      <c r="I3057" s="26" t="e">
        <f t="shared" si="240"/>
        <v>#DIV/0!</v>
      </c>
      <c r="M3057" s="2"/>
    </row>
    <row r="3058" spans="1:13" ht="12.75" hidden="1">
      <c r="A3058" s="19"/>
      <c r="F3058" s="49"/>
      <c r="G3058" s="49"/>
      <c r="H3058" s="6">
        <f t="shared" si="241"/>
        <v>0</v>
      </c>
      <c r="I3058" s="26" t="e">
        <f t="shared" si="240"/>
        <v>#DIV/0!</v>
      </c>
      <c r="M3058" s="2"/>
    </row>
    <row r="3059" spans="1:13" ht="12.75" hidden="1">
      <c r="A3059" s="19"/>
      <c r="F3059" s="49"/>
      <c r="G3059" s="49"/>
      <c r="H3059" s="6">
        <f t="shared" si="241"/>
        <v>0</v>
      </c>
      <c r="I3059" s="26" t="e">
        <f t="shared" si="240"/>
        <v>#DIV/0!</v>
      </c>
      <c r="M3059" s="2"/>
    </row>
    <row r="3060" spans="1:13" ht="12.75" hidden="1">
      <c r="A3060" s="19"/>
      <c r="F3060" s="49"/>
      <c r="G3060" s="49"/>
      <c r="H3060" s="6">
        <f t="shared" si="241"/>
        <v>0</v>
      </c>
      <c r="I3060" s="26" t="e">
        <f t="shared" si="240"/>
        <v>#DIV/0!</v>
      </c>
      <c r="M3060" s="2"/>
    </row>
    <row r="3061" spans="1:13" ht="12.75" hidden="1">
      <c r="A3061" s="19"/>
      <c r="F3061" s="49"/>
      <c r="G3061" s="49"/>
      <c r="H3061" s="6">
        <f t="shared" si="241"/>
        <v>0</v>
      </c>
      <c r="I3061" s="26" t="e">
        <f t="shared" si="240"/>
        <v>#DIV/0!</v>
      </c>
      <c r="M3061" s="2"/>
    </row>
    <row r="3062" spans="1:13" ht="12.75" hidden="1">
      <c r="A3062" s="19"/>
      <c r="F3062" s="49"/>
      <c r="G3062" s="49"/>
      <c r="H3062" s="6">
        <f t="shared" si="241"/>
        <v>0</v>
      </c>
      <c r="I3062" s="26" t="e">
        <f t="shared" si="240"/>
        <v>#DIV/0!</v>
      </c>
      <c r="M3062" s="2"/>
    </row>
    <row r="3063" spans="1:13" ht="12.75" hidden="1">
      <c r="A3063" s="19"/>
      <c r="F3063" s="49"/>
      <c r="G3063" s="49"/>
      <c r="H3063" s="6">
        <f t="shared" si="241"/>
        <v>0</v>
      </c>
      <c r="I3063" s="26" t="e">
        <f t="shared" si="240"/>
        <v>#DIV/0!</v>
      </c>
      <c r="M3063" s="2"/>
    </row>
    <row r="3064" spans="1:13" ht="12.75" hidden="1">
      <c r="A3064" s="19"/>
      <c r="F3064" s="49"/>
      <c r="G3064" s="49"/>
      <c r="H3064" s="6">
        <f t="shared" si="241"/>
        <v>0</v>
      </c>
      <c r="I3064" s="26" t="e">
        <f t="shared" si="240"/>
        <v>#DIV/0!</v>
      </c>
      <c r="M3064" s="2"/>
    </row>
    <row r="3065" spans="1:13" ht="12.75" hidden="1">
      <c r="A3065" s="19"/>
      <c r="F3065" s="49"/>
      <c r="G3065" s="49"/>
      <c r="H3065" s="6">
        <f t="shared" si="241"/>
        <v>0</v>
      </c>
      <c r="I3065" s="26" t="e">
        <f t="shared" si="240"/>
        <v>#DIV/0!</v>
      </c>
      <c r="M3065" s="2"/>
    </row>
    <row r="3066" spans="1:13" ht="12.75" hidden="1">
      <c r="A3066" s="19"/>
      <c r="F3066" s="49"/>
      <c r="G3066" s="49"/>
      <c r="H3066" s="6">
        <f t="shared" si="241"/>
        <v>0</v>
      </c>
      <c r="I3066" s="26" t="e">
        <f t="shared" si="240"/>
        <v>#DIV/0!</v>
      </c>
      <c r="M3066" s="2"/>
    </row>
    <row r="3067" spans="1:13" ht="12.75" hidden="1">
      <c r="A3067" s="19"/>
      <c r="F3067" s="49"/>
      <c r="G3067" s="49"/>
      <c r="H3067" s="6">
        <f t="shared" si="241"/>
        <v>0</v>
      </c>
      <c r="I3067" s="26" t="e">
        <f t="shared" si="240"/>
        <v>#DIV/0!</v>
      </c>
      <c r="M3067" s="2"/>
    </row>
    <row r="3068" spans="1:13" ht="12.75" hidden="1">
      <c r="A3068" s="19"/>
      <c r="F3068" s="49"/>
      <c r="G3068" s="49"/>
      <c r="H3068" s="6">
        <f t="shared" si="241"/>
        <v>0</v>
      </c>
      <c r="I3068" s="26" t="e">
        <f t="shared" si="240"/>
        <v>#DIV/0!</v>
      </c>
      <c r="M3068" s="2"/>
    </row>
    <row r="3069" spans="1:13" ht="12.75" hidden="1">
      <c r="A3069" s="19"/>
      <c r="F3069" s="49"/>
      <c r="G3069" s="49"/>
      <c r="H3069" s="6">
        <f t="shared" si="241"/>
        <v>0</v>
      </c>
      <c r="I3069" s="26" t="e">
        <f t="shared" si="240"/>
        <v>#DIV/0!</v>
      </c>
      <c r="M3069" s="2"/>
    </row>
    <row r="3070" spans="1:13" ht="12.75" hidden="1">
      <c r="A3070" s="19"/>
      <c r="F3070" s="49"/>
      <c r="G3070" s="49"/>
      <c r="H3070" s="6">
        <f t="shared" si="241"/>
        <v>0</v>
      </c>
      <c r="I3070" s="26" t="e">
        <f t="shared" si="240"/>
        <v>#DIV/0!</v>
      </c>
      <c r="M3070" s="2"/>
    </row>
    <row r="3071" spans="1:13" ht="12.75" hidden="1">
      <c r="A3071" s="19"/>
      <c r="F3071" s="49"/>
      <c r="G3071" s="49"/>
      <c r="H3071" s="6">
        <f t="shared" si="241"/>
        <v>0</v>
      </c>
      <c r="I3071" s="26" t="e">
        <f t="shared" si="240"/>
        <v>#DIV/0!</v>
      </c>
      <c r="M3071" s="2"/>
    </row>
    <row r="3072" spans="1:13" ht="12.75" hidden="1">
      <c r="A3072" s="19"/>
      <c r="F3072" s="49"/>
      <c r="G3072" s="49"/>
      <c r="H3072" s="6">
        <f t="shared" si="241"/>
        <v>0</v>
      </c>
      <c r="I3072" s="26" t="e">
        <f t="shared" si="240"/>
        <v>#DIV/0!</v>
      </c>
      <c r="M3072" s="2"/>
    </row>
    <row r="3073" spans="1:13" ht="12.75" hidden="1">
      <c r="A3073" s="19"/>
      <c r="F3073" s="49"/>
      <c r="G3073" s="49"/>
      <c r="H3073" s="6">
        <f t="shared" si="241"/>
        <v>0</v>
      </c>
      <c r="I3073" s="26" t="e">
        <f t="shared" si="240"/>
        <v>#DIV/0!</v>
      </c>
      <c r="M3073" s="2"/>
    </row>
    <row r="3074" spans="1:13" ht="12.75" hidden="1">
      <c r="A3074" s="19"/>
      <c r="F3074" s="49"/>
      <c r="G3074" s="49"/>
      <c r="H3074" s="6">
        <f t="shared" si="241"/>
        <v>0</v>
      </c>
      <c r="I3074" s="26" t="e">
        <f t="shared" si="240"/>
        <v>#DIV/0!</v>
      </c>
      <c r="M3074" s="2"/>
    </row>
    <row r="3075" spans="1:13" ht="12.75" hidden="1">
      <c r="A3075" s="19"/>
      <c r="F3075" s="49"/>
      <c r="G3075" s="49"/>
      <c r="H3075" s="6">
        <f t="shared" si="241"/>
        <v>0</v>
      </c>
      <c r="I3075" s="26" t="e">
        <f t="shared" si="240"/>
        <v>#DIV/0!</v>
      </c>
      <c r="M3075" s="2"/>
    </row>
    <row r="3076" spans="1:13" ht="12.75" hidden="1">
      <c r="A3076" s="19"/>
      <c r="F3076" s="49"/>
      <c r="G3076" s="49"/>
      <c r="H3076" s="6">
        <f t="shared" si="241"/>
        <v>0</v>
      </c>
      <c r="I3076" s="26" t="e">
        <f t="shared" si="240"/>
        <v>#DIV/0!</v>
      </c>
      <c r="M3076" s="2"/>
    </row>
    <row r="3077" spans="1:13" ht="12.75" hidden="1">
      <c r="A3077" s="19"/>
      <c r="F3077" s="49"/>
      <c r="G3077" s="49"/>
      <c r="H3077" s="6">
        <f t="shared" si="241"/>
        <v>0</v>
      </c>
      <c r="I3077" s="26" t="e">
        <f t="shared" si="240"/>
        <v>#DIV/0!</v>
      </c>
      <c r="M3077" s="2"/>
    </row>
    <row r="3078" spans="1:13" ht="12.75" hidden="1">
      <c r="A3078" s="19"/>
      <c r="F3078" s="49"/>
      <c r="G3078" s="49"/>
      <c r="H3078" s="6">
        <f t="shared" si="241"/>
        <v>0</v>
      </c>
      <c r="I3078" s="26" t="e">
        <f t="shared" si="240"/>
        <v>#DIV/0!</v>
      </c>
      <c r="M3078" s="2"/>
    </row>
    <row r="3079" spans="1:13" ht="12.75" hidden="1">
      <c r="A3079" s="19"/>
      <c r="F3079" s="49"/>
      <c r="G3079" s="49"/>
      <c r="H3079" s="6">
        <f t="shared" si="241"/>
        <v>0</v>
      </c>
      <c r="I3079" s="26" t="e">
        <f t="shared" si="240"/>
        <v>#DIV/0!</v>
      </c>
      <c r="M3079" s="2"/>
    </row>
    <row r="3080" spans="1:13" ht="12.75" hidden="1">
      <c r="A3080" s="19"/>
      <c r="F3080" s="49"/>
      <c r="G3080" s="49"/>
      <c r="H3080" s="6">
        <f t="shared" si="241"/>
        <v>0</v>
      </c>
      <c r="I3080" s="26" t="e">
        <f aca="true" t="shared" si="242" ref="I3080:I3134">+B3080/M3080</f>
        <v>#DIV/0!</v>
      </c>
      <c r="M3080" s="2"/>
    </row>
    <row r="3081" spans="1:13" ht="12.75" hidden="1">
      <c r="A3081" s="19"/>
      <c r="F3081" s="49"/>
      <c r="G3081" s="49"/>
      <c r="H3081" s="6">
        <f t="shared" si="241"/>
        <v>0</v>
      </c>
      <c r="I3081" s="26" t="e">
        <f t="shared" si="242"/>
        <v>#DIV/0!</v>
      </c>
      <c r="M3081" s="2"/>
    </row>
    <row r="3082" spans="1:13" ht="12.75" hidden="1">
      <c r="A3082" s="19"/>
      <c r="F3082" s="49"/>
      <c r="G3082" s="49"/>
      <c r="H3082" s="6">
        <f aca="true" t="shared" si="243" ref="H3082:H3134">H3081-B3082</f>
        <v>0</v>
      </c>
      <c r="I3082" s="26" t="e">
        <f t="shared" si="242"/>
        <v>#DIV/0!</v>
      </c>
      <c r="M3082" s="2"/>
    </row>
    <row r="3083" spans="1:13" ht="12.75" hidden="1">
      <c r="A3083" s="19"/>
      <c r="F3083" s="49"/>
      <c r="G3083" s="49"/>
      <c r="H3083" s="6">
        <f t="shared" si="243"/>
        <v>0</v>
      </c>
      <c r="I3083" s="26" t="e">
        <f t="shared" si="242"/>
        <v>#DIV/0!</v>
      </c>
      <c r="M3083" s="2"/>
    </row>
    <row r="3084" spans="1:13" ht="12.75" hidden="1">
      <c r="A3084" s="19"/>
      <c r="F3084" s="49"/>
      <c r="G3084" s="49"/>
      <c r="H3084" s="6">
        <f t="shared" si="243"/>
        <v>0</v>
      </c>
      <c r="I3084" s="26" t="e">
        <f t="shared" si="242"/>
        <v>#DIV/0!</v>
      </c>
      <c r="M3084" s="2"/>
    </row>
    <row r="3085" spans="1:13" ht="12.75" hidden="1">
      <c r="A3085" s="19"/>
      <c r="F3085" s="49"/>
      <c r="G3085" s="49"/>
      <c r="H3085" s="6">
        <f t="shared" si="243"/>
        <v>0</v>
      </c>
      <c r="I3085" s="26" t="e">
        <f t="shared" si="242"/>
        <v>#DIV/0!</v>
      </c>
      <c r="M3085" s="2"/>
    </row>
    <row r="3086" spans="1:13" ht="12.75" hidden="1">
      <c r="A3086" s="19"/>
      <c r="F3086" s="49"/>
      <c r="G3086" s="49"/>
      <c r="H3086" s="6">
        <f t="shared" si="243"/>
        <v>0</v>
      </c>
      <c r="I3086" s="26" t="e">
        <f t="shared" si="242"/>
        <v>#DIV/0!</v>
      </c>
      <c r="M3086" s="2"/>
    </row>
    <row r="3087" spans="1:13" ht="12.75" hidden="1">
      <c r="A3087" s="19"/>
      <c r="F3087" s="49"/>
      <c r="G3087" s="49"/>
      <c r="H3087" s="6">
        <f t="shared" si="243"/>
        <v>0</v>
      </c>
      <c r="I3087" s="26" t="e">
        <f t="shared" si="242"/>
        <v>#DIV/0!</v>
      </c>
      <c r="M3087" s="2"/>
    </row>
    <row r="3088" spans="1:13" ht="12.75" hidden="1">
      <c r="A3088" s="19"/>
      <c r="F3088" s="49"/>
      <c r="G3088" s="49"/>
      <c r="H3088" s="6">
        <f t="shared" si="243"/>
        <v>0</v>
      </c>
      <c r="I3088" s="26" t="e">
        <f t="shared" si="242"/>
        <v>#DIV/0!</v>
      </c>
      <c r="M3088" s="2"/>
    </row>
    <row r="3089" spans="1:13" ht="12.75" hidden="1">
      <c r="A3089" s="19"/>
      <c r="F3089" s="49"/>
      <c r="G3089" s="49"/>
      <c r="H3089" s="6">
        <f t="shared" si="243"/>
        <v>0</v>
      </c>
      <c r="I3089" s="26" t="e">
        <f t="shared" si="242"/>
        <v>#DIV/0!</v>
      </c>
      <c r="M3089" s="2"/>
    </row>
    <row r="3090" spans="1:13" ht="12.75" hidden="1">
      <c r="A3090" s="19"/>
      <c r="F3090" s="49"/>
      <c r="G3090" s="49"/>
      <c r="H3090" s="6">
        <f t="shared" si="243"/>
        <v>0</v>
      </c>
      <c r="I3090" s="26" t="e">
        <f t="shared" si="242"/>
        <v>#DIV/0!</v>
      </c>
      <c r="M3090" s="2"/>
    </row>
    <row r="3091" spans="1:13" ht="12.75" hidden="1">
      <c r="A3091" s="19"/>
      <c r="F3091" s="49"/>
      <c r="G3091" s="49"/>
      <c r="H3091" s="6">
        <f t="shared" si="243"/>
        <v>0</v>
      </c>
      <c r="I3091" s="26" t="e">
        <f t="shared" si="242"/>
        <v>#DIV/0!</v>
      </c>
      <c r="M3091" s="2"/>
    </row>
    <row r="3092" spans="1:13" ht="12.75" hidden="1">
      <c r="A3092" s="19"/>
      <c r="F3092" s="49"/>
      <c r="G3092" s="49"/>
      <c r="H3092" s="6">
        <f t="shared" si="243"/>
        <v>0</v>
      </c>
      <c r="I3092" s="26" t="e">
        <f t="shared" si="242"/>
        <v>#DIV/0!</v>
      </c>
      <c r="M3092" s="2"/>
    </row>
    <row r="3093" spans="1:13" ht="12.75" hidden="1">
      <c r="A3093" s="19"/>
      <c r="F3093" s="49"/>
      <c r="G3093" s="49"/>
      <c r="H3093" s="6">
        <f t="shared" si="243"/>
        <v>0</v>
      </c>
      <c r="I3093" s="26" t="e">
        <f t="shared" si="242"/>
        <v>#DIV/0!</v>
      </c>
      <c r="M3093" s="2"/>
    </row>
    <row r="3094" spans="1:13" ht="12.75" hidden="1">
      <c r="A3094" s="19"/>
      <c r="F3094" s="49"/>
      <c r="G3094" s="49"/>
      <c r="H3094" s="6">
        <f t="shared" si="243"/>
        <v>0</v>
      </c>
      <c r="I3094" s="26" t="e">
        <f t="shared" si="242"/>
        <v>#DIV/0!</v>
      </c>
      <c r="M3094" s="2"/>
    </row>
    <row r="3095" spans="1:13" ht="12.75" hidden="1">
      <c r="A3095" s="19"/>
      <c r="F3095" s="49"/>
      <c r="G3095" s="49"/>
      <c r="H3095" s="6">
        <f t="shared" si="243"/>
        <v>0</v>
      </c>
      <c r="I3095" s="26" t="e">
        <f t="shared" si="242"/>
        <v>#DIV/0!</v>
      </c>
      <c r="M3095" s="2"/>
    </row>
    <row r="3096" spans="1:13" ht="12.75" hidden="1">
      <c r="A3096" s="19"/>
      <c r="F3096" s="49"/>
      <c r="G3096" s="49"/>
      <c r="H3096" s="6">
        <f t="shared" si="243"/>
        <v>0</v>
      </c>
      <c r="I3096" s="26" t="e">
        <f t="shared" si="242"/>
        <v>#DIV/0!</v>
      </c>
      <c r="M3096" s="2"/>
    </row>
    <row r="3097" spans="1:13" ht="12.75" hidden="1">
      <c r="A3097" s="19"/>
      <c r="F3097" s="49"/>
      <c r="G3097" s="49"/>
      <c r="H3097" s="6">
        <f t="shared" si="243"/>
        <v>0</v>
      </c>
      <c r="I3097" s="26" t="e">
        <f t="shared" si="242"/>
        <v>#DIV/0!</v>
      </c>
      <c r="M3097" s="2"/>
    </row>
    <row r="3098" spans="1:13" ht="12.75" hidden="1">
      <c r="A3098" s="19"/>
      <c r="F3098" s="49"/>
      <c r="G3098" s="49"/>
      <c r="H3098" s="6">
        <f t="shared" si="243"/>
        <v>0</v>
      </c>
      <c r="I3098" s="26" t="e">
        <f t="shared" si="242"/>
        <v>#DIV/0!</v>
      </c>
      <c r="M3098" s="2"/>
    </row>
    <row r="3099" spans="1:13" ht="12.75" hidden="1">
      <c r="A3099" s="19"/>
      <c r="F3099" s="49"/>
      <c r="G3099" s="49"/>
      <c r="H3099" s="6">
        <f t="shared" si="243"/>
        <v>0</v>
      </c>
      <c r="I3099" s="26" t="e">
        <f t="shared" si="242"/>
        <v>#DIV/0!</v>
      </c>
      <c r="M3099" s="2"/>
    </row>
    <row r="3100" spans="1:13" ht="12.75" hidden="1">
      <c r="A3100" s="19"/>
      <c r="F3100" s="49"/>
      <c r="G3100" s="49"/>
      <c r="H3100" s="6">
        <f t="shared" si="243"/>
        <v>0</v>
      </c>
      <c r="I3100" s="26" t="e">
        <f t="shared" si="242"/>
        <v>#DIV/0!</v>
      </c>
      <c r="M3100" s="2"/>
    </row>
    <row r="3101" spans="1:13" ht="12.75" hidden="1">
      <c r="A3101" s="19"/>
      <c r="F3101" s="49"/>
      <c r="G3101" s="49"/>
      <c r="H3101" s="6">
        <f t="shared" si="243"/>
        <v>0</v>
      </c>
      <c r="I3101" s="26" t="e">
        <f t="shared" si="242"/>
        <v>#DIV/0!</v>
      </c>
      <c r="M3101" s="2"/>
    </row>
    <row r="3102" spans="1:13" ht="12.75" hidden="1">
      <c r="A3102" s="19"/>
      <c r="F3102" s="49"/>
      <c r="G3102" s="49"/>
      <c r="H3102" s="6">
        <f t="shared" si="243"/>
        <v>0</v>
      </c>
      <c r="I3102" s="26" t="e">
        <f t="shared" si="242"/>
        <v>#DIV/0!</v>
      </c>
      <c r="M3102" s="2"/>
    </row>
    <row r="3103" spans="1:13" ht="12.75" hidden="1">
      <c r="A3103" s="19"/>
      <c r="F3103" s="49"/>
      <c r="G3103" s="49"/>
      <c r="H3103" s="6">
        <f t="shared" si="243"/>
        <v>0</v>
      </c>
      <c r="I3103" s="26" t="e">
        <f t="shared" si="242"/>
        <v>#DIV/0!</v>
      </c>
      <c r="M3103" s="2"/>
    </row>
    <row r="3104" spans="1:13" ht="12.75" hidden="1">
      <c r="A3104" s="19"/>
      <c r="F3104" s="49"/>
      <c r="G3104" s="49"/>
      <c r="H3104" s="6">
        <f t="shared" si="243"/>
        <v>0</v>
      </c>
      <c r="I3104" s="26" t="e">
        <f t="shared" si="242"/>
        <v>#DIV/0!</v>
      </c>
      <c r="M3104" s="2"/>
    </row>
    <row r="3105" spans="1:13" ht="12.75" hidden="1">
      <c r="A3105" s="19"/>
      <c r="F3105" s="49"/>
      <c r="G3105" s="49"/>
      <c r="H3105" s="6">
        <f t="shared" si="243"/>
        <v>0</v>
      </c>
      <c r="I3105" s="26" t="e">
        <f t="shared" si="242"/>
        <v>#DIV/0!</v>
      </c>
      <c r="M3105" s="2"/>
    </row>
    <row r="3106" spans="1:13" ht="12.75" hidden="1">
      <c r="A3106" s="19"/>
      <c r="F3106" s="49"/>
      <c r="G3106" s="49"/>
      <c r="H3106" s="6">
        <f t="shared" si="243"/>
        <v>0</v>
      </c>
      <c r="I3106" s="26" t="e">
        <f t="shared" si="242"/>
        <v>#DIV/0!</v>
      </c>
      <c r="M3106" s="2"/>
    </row>
    <row r="3107" spans="1:13" ht="12.75" hidden="1">
      <c r="A3107" s="19"/>
      <c r="F3107" s="49"/>
      <c r="G3107" s="49"/>
      <c r="H3107" s="6">
        <f t="shared" si="243"/>
        <v>0</v>
      </c>
      <c r="I3107" s="26" t="e">
        <f t="shared" si="242"/>
        <v>#DIV/0!</v>
      </c>
      <c r="M3107" s="2"/>
    </row>
    <row r="3108" spans="1:13" ht="12.75" hidden="1">
      <c r="A3108" s="19"/>
      <c r="F3108" s="49"/>
      <c r="G3108" s="49"/>
      <c r="H3108" s="6">
        <f t="shared" si="243"/>
        <v>0</v>
      </c>
      <c r="I3108" s="26" t="e">
        <f t="shared" si="242"/>
        <v>#DIV/0!</v>
      </c>
      <c r="M3108" s="2"/>
    </row>
    <row r="3109" spans="1:13" ht="12.75" hidden="1">
      <c r="A3109" s="19"/>
      <c r="F3109" s="49"/>
      <c r="G3109" s="49"/>
      <c r="H3109" s="6">
        <f t="shared" si="243"/>
        <v>0</v>
      </c>
      <c r="I3109" s="26" t="e">
        <f t="shared" si="242"/>
        <v>#DIV/0!</v>
      </c>
      <c r="M3109" s="2"/>
    </row>
    <row r="3110" spans="1:13" ht="12.75" hidden="1">
      <c r="A3110" s="19"/>
      <c r="F3110" s="49"/>
      <c r="G3110" s="49"/>
      <c r="H3110" s="6">
        <f t="shared" si="243"/>
        <v>0</v>
      </c>
      <c r="I3110" s="26" t="e">
        <f t="shared" si="242"/>
        <v>#DIV/0!</v>
      </c>
      <c r="M3110" s="2"/>
    </row>
    <row r="3111" spans="1:13" ht="12.75" hidden="1">
      <c r="A3111" s="19"/>
      <c r="F3111" s="49"/>
      <c r="G3111" s="49"/>
      <c r="H3111" s="6">
        <f t="shared" si="243"/>
        <v>0</v>
      </c>
      <c r="I3111" s="26" t="e">
        <f t="shared" si="242"/>
        <v>#DIV/0!</v>
      </c>
      <c r="M3111" s="2"/>
    </row>
    <row r="3112" spans="1:13" ht="12.75" hidden="1">
      <c r="A3112" s="19"/>
      <c r="F3112" s="49"/>
      <c r="G3112" s="49"/>
      <c r="H3112" s="6">
        <f t="shared" si="243"/>
        <v>0</v>
      </c>
      <c r="I3112" s="26" t="e">
        <f t="shared" si="242"/>
        <v>#DIV/0!</v>
      </c>
      <c r="M3112" s="2"/>
    </row>
    <row r="3113" spans="1:13" ht="12.75" hidden="1">
      <c r="A3113" s="19"/>
      <c r="F3113" s="49"/>
      <c r="G3113" s="49"/>
      <c r="H3113" s="6">
        <f t="shared" si="243"/>
        <v>0</v>
      </c>
      <c r="I3113" s="26" t="e">
        <f t="shared" si="242"/>
        <v>#DIV/0!</v>
      </c>
      <c r="M3113" s="2"/>
    </row>
    <row r="3114" spans="1:13" ht="12.75" hidden="1">
      <c r="A3114" s="19"/>
      <c r="F3114" s="49"/>
      <c r="G3114" s="49"/>
      <c r="H3114" s="6">
        <f t="shared" si="243"/>
        <v>0</v>
      </c>
      <c r="I3114" s="26" t="e">
        <f t="shared" si="242"/>
        <v>#DIV/0!</v>
      </c>
      <c r="M3114" s="2"/>
    </row>
    <row r="3115" spans="1:13" ht="12.75" hidden="1">
      <c r="A3115" s="19"/>
      <c r="F3115" s="49"/>
      <c r="G3115" s="49"/>
      <c r="H3115" s="6">
        <f t="shared" si="243"/>
        <v>0</v>
      </c>
      <c r="I3115" s="26" t="e">
        <f t="shared" si="242"/>
        <v>#DIV/0!</v>
      </c>
      <c r="M3115" s="2"/>
    </row>
    <row r="3116" spans="1:13" ht="12.75" hidden="1">
      <c r="A3116" s="19"/>
      <c r="F3116" s="49"/>
      <c r="G3116" s="49"/>
      <c r="H3116" s="6">
        <f t="shared" si="243"/>
        <v>0</v>
      </c>
      <c r="I3116" s="26" t="e">
        <f t="shared" si="242"/>
        <v>#DIV/0!</v>
      </c>
      <c r="M3116" s="2"/>
    </row>
    <row r="3117" spans="1:13" ht="12.75" hidden="1">
      <c r="A3117" s="19"/>
      <c r="F3117" s="49"/>
      <c r="G3117" s="49"/>
      <c r="H3117" s="6">
        <f t="shared" si="243"/>
        <v>0</v>
      </c>
      <c r="I3117" s="26" t="e">
        <f t="shared" si="242"/>
        <v>#DIV/0!</v>
      </c>
      <c r="M3117" s="2"/>
    </row>
    <row r="3118" spans="1:13" ht="12.75" hidden="1">
      <c r="A3118" s="19"/>
      <c r="F3118" s="49"/>
      <c r="G3118" s="49"/>
      <c r="H3118" s="6">
        <f t="shared" si="243"/>
        <v>0</v>
      </c>
      <c r="I3118" s="26" t="e">
        <f t="shared" si="242"/>
        <v>#DIV/0!</v>
      </c>
      <c r="M3118" s="2"/>
    </row>
    <row r="3119" spans="1:13" ht="12.75" hidden="1">
      <c r="A3119" s="19"/>
      <c r="F3119" s="49"/>
      <c r="G3119" s="49"/>
      <c r="H3119" s="6">
        <f t="shared" si="243"/>
        <v>0</v>
      </c>
      <c r="I3119" s="26" t="e">
        <f t="shared" si="242"/>
        <v>#DIV/0!</v>
      </c>
      <c r="M3119" s="2"/>
    </row>
    <row r="3120" spans="1:13" ht="12.75" hidden="1">
      <c r="A3120" s="19"/>
      <c r="F3120" s="49"/>
      <c r="G3120" s="49"/>
      <c r="H3120" s="6">
        <f t="shared" si="243"/>
        <v>0</v>
      </c>
      <c r="I3120" s="26" t="e">
        <f t="shared" si="242"/>
        <v>#DIV/0!</v>
      </c>
      <c r="M3120" s="2"/>
    </row>
    <row r="3121" spans="1:13" ht="12.75" hidden="1">
      <c r="A3121" s="19"/>
      <c r="F3121" s="49"/>
      <c r="G3121" s="49"/>
      <c r="H3121" s="6">
        <f t="shared" si="243"/>
        <v>0</v>
      </c>
      <c r="I3121" s="26" t="e">
        <f t="shared" si="242"/>
        <v>#DIV/0!</v>
      </c>
      <c r="M3121" s="2"/>
    </row>
    <row r="3122" spans="1:13" ht="12.75" hidden="1">
      <c r="A3122" s="19"/>
      <c r="F3122" s="49"/>
      <c r="G3122" s="49"/>
      <c r="H3122" s="6">
        <f t="shared" si="243"/>
        <v>0</v>
      </c>
      <c r="I3122" s="26" t="e">
        <f t="shared" si="242"/>
        <v>#DIV/0!</v>
      </c>
      <c r="M3122" s="2"/>
    </row>
    <row r="3123" spans="1:13" ht="12.75" hidden="1">
      <c r="A3123" s="19"/>
      <c r="F3123" s="49"/>
      <c r="G3123" s="49"/>
      <c r="H3123" s="6">
        <f t="shared" si="243"/>
        <v>0</v>
      </c>
      <c r="I3123" s="26" t="e">
        <f t="shared" si="242"/>
        <v>#DIV/0!</v>
      </c>
      <c r="M3123" s="2"/>
    </row>
    <row r="3124" spans="1:13" ht="12.75" hidden="1">
      <c r="A3124" s="19"/>
      <c r="F3124" s="49"/>
      <c r="G3124" s="49"/>
      <c r="H3124" s="6">
        <f t="shared" si="243"/>
        <v>0</v>
      </c>
      <c r="I3124" s="26" t="e">
        <f t="shared" si="242"/>
        <v>#DIV/0!</v>
      </c>
      <c r="M3124" s="2"/>
    </row>
    <row r="3125" spans="1:13" ht="12.75" hidden="1">
      <c r="A3125" s="19"/>
      <c r="F3125" s="49"/>
      <c r="G3125" s="49"/>
      <c r="H3125" s="6">
        <f t="shared" si="243"/>
        <v>0</v>
      </c>
      <c r="I3125" s="26" t="e">
        <f t="shared" si="242"/>
        <v>#DIV/0!</v>
      </c>
      <c r="M3125" s="2"/>
    </row>
    <row r="3126" spans="1:13" ht="12.75" hidden="1">
      <c r="A3126" s="19"/>
      <c r="F3126" s="49"/>
      <c r="G3126" s="49"/>
      <c r="H3126" s="6">
        <f t="shared" si="243"/>
        <v>0</v>
      </c>
      <c r="I3126" s="26" t="e">
        <f t="shared" si="242"/>
        <v>#DIV/0!</v>
      </c>
      <c r="M3126" s="2"/>
    </row>
    <row r="3127" spans="1:13" ht="12.75" hidden="1">
      <c r="A3127" s="19"/>
      <c r="F3127" s="49"/>
      <c r="G3127" s="49"/>
      <c r="H3127" s="6">
        <f t="shared" si="243"/>
        <v>0</v>
      </c>
      <c r="I3127" s="26" t="e">
        <f t="shared" si="242"/>
        <v>#DIV/0!</v>
      </c>
      <c r="M3127" s="2"/>
    </row>
    <row r="3128" spans="1:13" ht="12.75" hidden="1">
      <c r="A3128" s="19"/>
      <c r="F3128" s="49"/>
      <c r="G3128" s="49"/>
      <c r="H3128" s="6">
        <f t="shared" si="243"/>
        <v>0</v>
      </c>
      <c r="I3128" s="26" t="e">
        <f t="shared" si="242"/>
        <v>#DIV/0!</v>
      </c>
      <c r="M3128" s="2"/>
    </row>
    <row r="3129" spans="1:13" ht="12.75" hidden="1">
      <c r="A3129" s="19"/>
      <c r="F3129" s="49"/>
      <c r="G3129" s="49"/>
      <c r="H3129" s="6">
        <f t="shared" si="243"/>
        <v>0</v>
      </c>
      <c r="I3129" s="26" t="e">
        <f t="shared" si="242"/>
        <v>#DIV/0!</v>
      </c>
      <c r="M3129" s="2"/>
    </row>
    <row r="3130" spans="1:13" ht="12.75" hidden="1">
      <c r="A3130" s="19"/>
      <c r="F3130" s="49"/>
      <c r="G3130" s="49"/>
      <c r="H3130" s="6">
        <f t="shared" si="243"/>
        <v>0</v>
      </c>
      <c r="I3130" s="26" t="e">
        <f t="shared" si="242"/>
        <v>#DIV/0!</v>
      </c>
      <c r="M3130" s="2"/>
    </row>
    <row r="3131" spans="1:13" ht="12.75" hidden="1">
      <c r="A3131" s="19"/>
      <c r="F3131" s="49"/>
      <c r="G3131" s="49"/>
      <c r="H3131" s="6">
        <f t="shared" si="243"/>
        <v>0</v>
      </c>
      <c r="I3131" s="26" t="e">
        <f t="shared" si="242"/>
        <v>#DIV/0!</v>
      </c>
      <c r="M3131" s="2"/>
    </row>
    <row r="3132" spans="1:13" ht="12.75" hidden="1">
      <c r="A3132" s="19"/>
      <c r="F3132" s="49"/>
      <c r="G3132" s="49"/>
      <c r="H3132" s="6">
        <f t="shared" si="243"/>
        <v>0</v>
      </c>
      <c r="I3132" s="26" t="e">
        <f t="shared" si="242"/>
        <v>#DIV/0!</v>
      </c>
      <c r="M3132" s="2"/>
    </row>
    <row r="3133" spans="1:13" ht="12.75" hidden="1">
      <c r="A3133" s="19"/>
      <c r="F3133" s="49"/>
      <c r="G3133" s="49"/>
      <c r="H3133" s="6">
        <f t="shared" si="243"/>
        <v>0</v>
      </c>
      <c r="I3133" s="26" t="e">
        <f t="shared" si="242"/>
        <v>#DIV/0!</v>
      </c>
      <c r="M3133" s="2"/>
    </row>
    <row r="3134" spans="1:13" ht="12.75" hidden="1">
      <c r="A3134" s="19"/>
      <c r="F3134" s="49"/>
      <c r="G3134" s="49"/>
      <c r="H3134" s="6">
        <f t="shared" si="243"/>
        <v>0</v>
      </c>
      <c r="I3134" s="26" t="e">
        <f t="shared" si="242"/>
        <v>#DIV/0!</v>
      </c>
      <c r="M3134" s="2"/>
    </row>
    <row r="3135" spans="1:13" ht="12.75" hidden="1">
      <c r="A3135" s="19"/>
      <c r="F3135" s="49"/>
      <c r="G3135" s="49"/>
      <c r="I3135" s="307"/>
      <c r="M3135" s="2"/>
    </row>
    <row r="3136" spans="1:13" ht="12.75" hidden="1">
      <c r="A3136" s="19"/>
      <c r="F3136" s="49"/>
      <c r="G3136" s="49"/>
      <c r="I3136" s="307"/>
      <c r="M3136" s="2"/>
    </row>
    <row r="3137" spans="1:13" ht="12.75" hidden="1">
      <c r="A3137" s="19"/>
      <c r="F3137" s="49"/>
      <c r="G3137" s="49"/>
      <c r="I3137" s="307"/>
      <c r="M3137" s="2"/>
    </row>
    <row r="3138" spans="1:13" ht="12.75" hidden="1">
      <c r="A3138" s="19"/>
      <c r="F3138" s="49"/>
      <c r="G3138" s="49"/>
      <c r="I3138" s="307"/>
      <c r="M3138" s="2"/>
    </row>
    <row r="3139" spans="1:13" ht="12.75" hidden="1">
      <c r="A3139" s="19"/>
      <c r="F3139" s="49"/>
      <c r="G3139" s="49"/>
      <c r="I3139" s="307"/>
      <c r="M3139" s="2"/>
    </row>
    <row r="3140" spans="1:13" ht="12.75" hidden="1">
      <c r="A3140" s="19"/>
      <c r="F3140" s="49"/>
      <c r="G3140" s="49"/>
      <c r="I3140" s="307"/>
      <c r="M3140" s="2"/>
    </row>
    <row r="3141" spans="1:13" ht="12.75" hidden="1">
      <c r="A3141" s="19"/>
      <c r="F3141" s="49"/>
      <c r="G3141" s="49"/>
      <c r="I3141" s="307"/>
      <c r="M3141" s="2"/>
    </row>
    <row r="3142" spans="1:13" ht="12.75" hidden="1">
      <c r="A3142" s="19"/>
      <c r="F3142" s="49"/>
      <c r="G3142" s="49"/>
      <c r="I3142" s="307"/>
      <c r="M3142" s="2"/>
    </row>
    <row r="3143" spans="1:13" ht="12.75" hidden="1">
      <c r="A3143" s="19"/>
      <c r="F3143" s="49"/>
      <c r="G3143" s="49"/>
      <c r="I3143" s="307"/>
      <c r="M3143" s="2"/>
    </row>
    <row r="3144" spans="1:13" ht="12.75" hidden="1">
      <c r="A3144" s="19"/>
      <c r="F3144" s="49"/>
      <c r="G3144" s="49"/>
      <c r="I3144" s="307"/>
      <c r="M3144" s="2"/>
    </row>
    <row r="3145" spans="1:13" ht="12.75" hidden="1">
      <c r="A3145" s="19"/>
      <c r="F3145" s="49"/>
      <c r="G3145" s="49"/>
      <c r="I3145" s="307"/>
      <c r="M3145" s="2"/>
    </row>
    <row r="3146" spans="1:13" ht="12.75" hidden="1">
      <c r="A3146" s="19"/>
      <c r="F3146" s="49"/>
      <c r="G3146" s="49"/>
      <c r="I3146" s="307"/>
      <c r="M3146" s="2"/>
    </row>
    <row r="3147" spans="1:13" ht="12.75" hidden="1">
      <c r="A3147" s="19"/>
      <c r="F3147" s="49"/>
      <c r="G3147" s="49"/>
      <c r="I3147" s="307"/>
      <c r="M3147" s="2"/>
    </row>
    <row r="3148" spans="1:13" ht="12.75" hidden="1">
      <c r="A3148" s="19"/>
      <c r="F3148" s="49"/>
      <c r="G3148" s="49"/>
      <c r="I3148" s="307"/>
      <c r="M3148" s="2"/>
    </row>
    <row r="3149" spans="1:13" ht="12.75" hidden="1">
      <c r="A3149" s="19"/>
      <c r="F3149" s="49"/>
      <c r="G3149" s="49"/>
      <c r="I3149" s="307"/>
      <c r="M3149" s="2"/>
    </row>
    <row r="3150" spans="1:13" ht="12.75" hidden="1">
      <c r="A3150" s="19"/>
      <c r="F3150" s="49"/>
      <c r="G3150" s="49"/>
      <c r="I3150" s="307"/>
      <c r="M3150" s="2"/>
    </row>
    <row r="3151" spans="1:13" ht="12.75" hidden="1">
      <c r="A3151" s="19"/>
      <c r="F3151" s="49"/>
      <c r="G3151" s="49"/>
      <c r="I3151" s="307"/>
      <c r="M3151" s="2"/>
    </row>
    <row r="3152" spans="1:13" ht="12.75" hidden="1">
      <c r="A3152" s="19"/>
      <c r="F3152" s="49"/>
      <c r="G3152" s="49"/>
      <c r="I3152" s="307"/>
      <c r="M3152" s="2"/>
    </row>
    <row r="3153" spans="1:13" ht="12.75" hidden="1">
      <c r="A3153" s="19"/>
      <c r="F3153" s="49"/>
      <c r="G3153" s="49"/>
      <c r="I3153" s="307"/>
      <c r="M3153" s="2"/>
    </row>
    <row r="3154" spans="1:13" ht="12.75" hidden="1">
      <c r="A3154" s="19"/>
      <c r="F3154" s="49"/>
      <c r="G3154" s="49"/>
      <c r="I3154" s="307"/>
      <c r="M3154" s="2"/>
    </row>
    <row r="3155" spans="1:13" ht="12.75" hidden="1">
      <c r="A3155" s="19"/>
      <c r="F3155" s="49"/>
      <c r="G3155" s="49"/>
      <c r="I3155" s="307"/>
      <c r="M3155" s="2"/>
    </row>
    <row r="3156" spans="1:13" ht="12.75" hidden="1">
      <c r="A3156" s="19"/>
      <c r="F3156" s="49"/>
      <c r="G3156" s="49"/>
      <c r="I3156" s="307"/>
      <c r="M3156" s="2"/>
    </row>
    <row r="3157" spans="1:13" ht="12.75" hidden="1">
      <c r="A3157" s="19"/>
      <c r="F3157" s="49"/>
      <c r="G3157" s="49"/>
      <c r="I3157" s="307"/>
      <c r="M3157" s="2"/>
    </row>
    <row r="3158" spans="1:13" ht="12.75" hidden="1">
      <c r="A3158" s="19"/>
      <c r="F3158" s="49"/>
      <c r="G3158" s="49"/>
      <c r="I3158" s="307"/>
      <c r="M3158" s="2"/>
    </row>
    <row r="3159" spans="1:13" ht="12.75" hidden="1">
      <c r="A3159" s="19"/>
      <c r="F3159" s="49"/>
      <c r="G3159" s="49"/>
      <c r="I3159" s="307"/>
      <c r="M3159" s="2"/>
    </row>
    <row r="3160" spans="1:13" ht="12.75" hidden="1">
      <c r="A3160" s="19"/>
      <c r="F3160" s="49"/>
      <c r="G3160" s="49"/>
      <c r="I3160" s="307"/>
      <c r="M3160" s="2"/>
    </row>
    <row r="3161" spans="1:13" ht="12.75" hidden="1">
      <c r="A3161" s="19"/>
      <c r="F3161" s="49"/>
      <c r="G3161" s="49"/>
      <c r="I3161" s="307"/>
      <c r="M3161" s="2"/>
    </row>
    <row r="3162" spans="1:13" ht="12.75" hidden="1">
      <c r="A3162" s="19"/>
      <c r="F3162" s="49"/>
      <c r="G3162" s="49"/>
      <c r="I3162" s="307"/>
      <c r="M3162" s="2"/>
    </row>
    <row r="3163" spans="1:13" ht="12.75" hidden="1">
      <c r="A3163" s="19"/>
      <c r="F3163" s="49"/>
      <c r="G3163" s="49"/>
      <c r="I3163" s="307"/>
      <c r="M3163" s="2"/>
    </row>
    <row r="3164" spans="1:13" ht="12.75" hidden="1">
      <c r="A3164" s="19"/>
      <c r="F3164" s="49"/>
      <c r="G3164" s="49"/>
      <c r="I3164" s="307"/>
      <c r="M3164" s="2"/>
    </row>
    <row r="3165" spans="1:13" ht="12.75" hidden="1">
      <c r="A3165" s="19"/>
      <c r="F3165" s="49"/>
      <c r="G3165" s="49"/>
      <c r="I3165" s="307"/>
      <c r="M3165" s="2"/>
    </row>
    <row r="3166" spans="1:13" ht="12.75" hidden="1">
      <c r="A3166" s="19"/>
      <c r="F3166" s="49"/>
      <c r="G3166" s="49"/>
      <c r="I3166" s="307"/>
      <c r="M3166" s="2"/>
    </row>
    <row r="3167" spans="1:13" ht="12.75" hidden="1">
      <c r="A3167" s="19"/>
      <c r="F3167" s="49"/>
      <c r="G3167" s="49"/>
      <c r="I3167" s="307"/>
      <c r="M3167" s="2"/>
    </row>
    <row r="3168" spans="1:13" ht="12.75" hidden="1">
      <c r="A3168" s="19"/>
      <c r="F3168" s="49"/>
      <c r="G3168" s="49"/>
      <c r="I3168" s="307"/>
      <c r="M3168" s="2"/>
    </row>
    <row r="3169" spans="1:13" ht="12.75" hidden="1">
      <c r="A3169" s="19"/>
      <c r="F3169" s="49"/>
      <c r="G3169" s="49"/>
      <c r="I3169" s="307"/>
      <c r="M3169" s="2"/>
    </row>
    <row r="3170" spans="1:13" ht="12.75" hidden="1">
      <c r="A3170" s="19"/>
      <c r="F3170" s="49"/>
      <c r="G3170" s="49"/>
      <c r="I3170" s="307"/>
      <c r="M3170" s="2"/>
    </row>
    <row r="3171" spans="1:13" ht="12.75" hidden="1">
      <c r="A3171" s="19"/>
      <c r="F3171" s="49"/>
      <c r="G3171" s="49"/>
      <c r="I3171" s="307"/>
      <c r="M3171" s="2"/>
    </row>
    <row r="3172" spans="1:13" ht="12.75" hidden="1">
      <c r="A3172" s="19"/>
      <c r="F3172" s="49"/>
      <c r="G3172" s="49"/>
      <c r="I3172" s="307"/>
      <c r="M3172" s="2"/>
    </row>
    <row r="3173" spans="1:13" ht="12.75" hidden="1">
      <c r="A3173" s="19"/>
      <c r="F3173" s="49"/>
      <c r="G3173" s="49"/>
      <c r="I3173" s="307"/>
      <c r="M3173" s="2"/>
    </row>
    <row r="3174" spans="1:13" ht="12.75" hidden="1">
      <c r="A3174" s="19"/>
      <c r="F3174" s="49"/>
      <c r="G3174" s="49"/>
      <c r="I3174" s="307"/>
      <c r="M3174" s="2"/>
    </row>
    <row r="3175" spans="1:13" ht="12.75" hidden="1">
      <c r="A3175" s="19"/>
      <c r="F3175" s="49"/>
      <c r="G3175" s="49"/>
      <c r="I3175" s="307"/>
      <c r="M3175" s="2"/>
    </row>
    <row r="3176" spans="1:13" ht="12.75" hidden="1">
      <c r="A3176" s="19"/>
      <c r="F3176" s="49"/>
      <c r="G3176" s="49"/>
      <c r="I3176" s="307"/>
      <c r="M3176" s="2"/>
    </row>
    <row r="3177" spans="1:13" ht="12.75" hidden="1">
      <c r="A3177" s="19"/>
      <c r="F3177" s="49"/>
      <c r="G3177" s="49"/>
      <c r="I3177" s="307"/>
      <c r="M3177" s="2"/>
    </row>
    <row r="3178" spans="1:13" ht="12.75" hidden="1">
      <c r="A3178" s="19"/>
      <c r="F3178" s="49"/>
      <c r="G3178" s="49"/>
      <c r="I3178" s="307"/>
      <c r="M3178" s="2"/>
    </row>
    <row r="3179" spans="1:13" ht="12.75" hidden="1">
      <c r="A3179" s="19"/>
      <c r="F3179" s="49"/>
      <c r="G3179" s="49"/>
      <c r="I3179" s="307"/>
      <c r="M3179" s="2"/>
    </row>
    <row r="3180" spans="1:13" ht="12.75" hidden="1">
      <c r="A3180" s="19"/>
      <c r="F3180" s="49"/>
      <c r="G3180" s="49"/>
      <c r="I3180" s="307"/>
      <c r="M3180" s="2"/>
    </row>
    <row r="3181" spans="1:13" ht="12.75" hidden="1">
      <c r="A3181" s="19"/>
      <c r="F3181" s="49"/>
      <c r="G3181" s="49"/>
      <c r="I3181" s="307"/>
      <c r="M3181" s="2"/>
    </row>
    <row r="3182" spans="1:13" ht="12.75" hidden="1">
      <c r="A3182" s="19"/>
      <c r="F3182" s="49"/>
      <c r="G3182" s="49"/>
      <c r="I3182" s="307"/>
      <c r="M3182" s="2"/>
    </row>
    <row r="3183" spans="1:13" ht="12.75" hidden="1">
      <c r="A3183" s="19"/>
      <c r="F3183" s="49"/>
      <c r="G3183" s="49"/>
      <c r="I3183" s="307"/>
      <c r="M3183" s="2"/>
    </row>
    <row r="3184" spans="1:13" ht="12.75" hidden="1">
      <c r="A3184" s="19"/>
      <c r="F3184" s="49"/>
      <c r="G3184" s="49"/>
      <c r="I3184" s="307"/>
      <c r="M3184" s="2"/>
    </row>
    <row r="3185" spans="1:13" ht="12.75" hidden="1">
      <c r="A3185" s="19"/>
      <c r="F3185" s="49"/>
      <c r="G3185" s="49"/>
      <c r="I3185" s="307"/>
      <c r="M3185" s="2"/>
    </row>
    <row r="3186" spans="1:13" ht="12.75" hidden="1">
      <c r="A3186" s="19"/>
      <c r="F3186" s="49"/>
      <c r="G3186" s="49"/>
      <c r="I3186" s="307"/>
      <c r="M3186" s="2"/>
    </row>
    <row r="3187" spans="1:13" ht="12.75" hidden="1">
      <c r="A3187" s="19"/>
      <c r="F3187" s="49"/>
      <c r="G3187" s="49"/>
      <c r="I3187" s="307"/>
      <c r="M3187" s="2"/>
    </row>
    <row r="3188" spans="1:13" ht="12.75" hidden="1">
      <c r="A3188" s="19"/>
      <c r="F3188" s="49"/>
      <c r="G3188" s="49"/>
      <c r="I3188" s="307"/>
      <c r="M3188" s="2"/>
    </row>
    <row r="3189" spans="1:13" ht="12.75" hidden="1">
      <c r="A3189" s="19"/>
      <c r="F3189" s="49"/>
      <c r="G3189" s="49"/>
      <c r="I3189" s="307"/>
      <c r="M3189" s="2"/>
    </row>
    <row r="3190" spans="1:13" ht="12.75" hidden="1">
      <c r="A3190" s="19"/>
      <c r="F3190" s="49"/>
      <c r="G3190" s="49"/>
      <c r="I3190" s="307"/>
      <c r="M3190" s="2"/>
    </row>
    <row r="3191" spans="1:13" ht="12.75" hidden="1">
      <c r="A3191" s="19"/>
      <c r="F3191" s="49"/>
      <c r="G3191" s="49"/>
      <c r="I3191" s="307"/>
      <c r="M3191" s="2"/>
    </row>
    <row r="3192" spans="1:13" ht="12.75" hidden="1">
      <c r="A3192" s="19"/>
      <c r="F3192" s="49"/>
      <c r="G3192" s="49"/>
      <c r="I3192" s="307"/>
      <c r="M3192" s="2"/>
    </row>
    <row r="3193" spans="1:13" ht="12.75" hidden="1">
      <c r="A3193" s="19"/>
      <c r="F3193" s="49"/>
      <c r="G3193" s="49"/>
      <c r="I3193" s="307"/>
      <c r="M3193" s="2"/>
    </row>
    <row r="3194" spans="1:13" ht="12.75" hidden="1">
      <c r="A3194" s="19"/>
      <c r="F3194" s="49"/>
      <c r="G3194" s="49"/>
      <c r="I3194" s="307"/>
      <c r="M3194" s="2"/>
    </row>
    <row r="3195" spans="1:13" ht="12.75" hidden="1">
      <c r="A3195" s="19"/>
      <c r="F3195" s="49"/>
      <c r="G3195" s="49"/>
      <c r="I3195" s="307"/>
      <c r="M3195" s="2"/>
    </row>
    <row r="3196" spans="1:13" ht="12.75" hidden="1">
      <c r="A3196" s="19"/>
      <c r="F3196" s="49"/>
      <c r="G3196" s="49"/>
      <c r="I3196" s="307"/>
      <c r="M3196" s="2"/>
    </row>
    <row r="3197" spans="1:13" ht="12.75" hidden="1">
      <c r="A3197" s="19"/>
      <c r="F3197" s="49"/>
      <c r="G3197" s="49"/>
      <c r="I3197" s="307"/>
      <c r="M3197" s="2"/>
    </row>
    <row r="3198" spans="1:13" ht="12.75" hidden="1">
      <c r="A3198" s="19"/>
      <c r="F3198" s="49"/>
      <c r="G3198" s="49"/>
      <c r="I3198" s="307"/>
      <c r="M3198" s="2"/>
    </row>
    <row r="3199" spans="1:13" ht="12.75" hidden="1">
      <c r="A3199" s="19"/>
      <c r="F3199" s="49"/>
      <c r="G3199" s="49"/>
      <c r="I3199" s="307"/>
      <c r="M3199" s="2"/>
    </row>
    <row r="3200" spans="1:13" ht="12.75" hidden="1">
      <c r="A3200" s="19"/>
      <c r="F3200" s="49"/>
      <c r="G3200" s="49"/>
      <c r="I3200" s="307"/>
      <c r="M3200" s="2"/>
    </row>
    <row r="3201" spans="1:13" ht="12.75" hidden="1">
      <c r="A3201" s="19"/>
      <c r="F3201" s="49"/>
      <c r="G3201" s="49"/>
      <c r="I3201" s="307"/>
      <c r="M3201" s="2"/>
    </row>
    <row r="3202" spans="1:13" ht="12.75" hidden="1">
      <c r="A3202" s="19"/>
      <c r="F3202" s="49"/>
      <c r="G3202" s="49"/>
      <c r="I3202" s="307"/>
      <c r="M3202" s="2"/>
    </row>
    <row r="3203" spans="1:13" ht="12.75" hidden="1">
      <c r="A3203" s="19"/>
      <c r="F3203" s="49"/>
      <c r="G3203" s="49"/>
      <c r="I3203" s="307"/>
      <c r="M3203" s="2"/>
    </row>
    <row r="3204" spans="1:13" s="313" customFormat="1" ht="12.75" hidden="1">
      <c r="A3204" s="308"/>
      <c r="B3204" s="309"/>
      <c r="C3204" s="308"/>
      <c r="D3204" s="308"/>
      <c r="E3204" s="308"/>
      <c r="F3204" s="310"/>
      <c r="G3204" s="310"/>
      <c r="H3204" s="309"/>
      <c r="I3204" s="290"/>
      <c r="K3204" s="43"/>
      <c r="L3204" s="21"/>
      <c r="M3204" s="2"/>
    </row>
    <row r="3205" spans="1:13" s="313" customFormat="1" ht="12.75" hidden="1">
      <c r="A3205" s="308"/>
      <c r="B3205" s="309"/>
      <c r="C3205" s="308"/>
      <c r="D3205" s="308"/>
      <c r="E3205" s="308"/>
      <c r="F3205" s="310"/>
      <c r="G3205" s="310"/>
      <c r="H3205" s="309"/>
      <c r="I3205" s="290"/>
      <c r="K3205" s="43"/>
      <c r="L3205" s="21"/>
      <c r="M3205" s="2"/>
    </row>
    <row r="3206" spans="2:13" ht="12.75" hidden="1">
      <c r="B3206" s="9"/>
      <c r="F3206" s="49"/>
      <c r="G3206" s="49"/>
      <c r="H3206" s="309"/>
      <c r="I3206" s="26" t="e">
        <f aca="true" t="shared" si="244" ref="I3206:I3269">+B3206/M3206</f>
        <v>#DIV/0!</v>
      </c>
      <c r="M3206" s="2"/>
    </row>
    <row r="3207" spans="2:13" ht="12.75" hidden="1">
      <c r="B3207" s="9"/>
      <c r="F3207" s="49"/>
      <c r="G3207" s="49"/>
      <c r="H3207" s="309"/>
      <c r="I3207" s="26" t="e">
        <f t="shared" si="244"/>
        <v>#DIV/0!</v>
      </c>
      <c r="M3207" s="2"/>
    </row>
    <row r="3208" spans="2:13" ht="12.75" hidden="1">
      <c r="B3208" s="9"/>
      <c r="F3208" s="49"/>
      <c r="G3208" s="49"/>
      <c r="H3208" s="6">
        <f aca="true" t="shared" si="245" ref="H3208:H3271">H3207-B3208</f>
        <v>0</v>
      </c>
      <c r="I3208" s="26" t="e">
        <f t="shared" si="244"/>
        <v>#DIV/0!</v>
      </c>
      <c r="M3208" s="2"/>
    </row>
    <row r="3209" spans="2:13" ht="12.75" hidden="1">
      <c r="B3209" s="9"/>
      <c r="F3209" s="49"/>
      <c r="G3209" s="49"/>
      <c r="H3209" s="6">
        <f t="shared" si="245"/>
        <v>0</v>
      </c>
      <c r="I3209" s="26" t="e">
        <f t="shared" si="244"/>
        <v>#DIV/0!</v>
      </c>
      <c r="M3209" s="2"/>
    </row>
    <row r="3210" spans="2:13" ht="12.75" hidden="1">
      <c r="B3210" s="9"/>
      <c r="F3210" s="49"/>
      <c r="G3210" s="49"/>
      <c r="H3210" s="6">
        <f t="shared" si="245"/>
        <v>0</v>
      </c>
      <c r="I3210" s="26" t="e">
        <f t="shared" si="244"/>
        <v>#DIV/0!</v>
      </c>
      <c r="M3210" s="2"/>
    </row>
    <row r="3211" spans="2:13" ht="12.75" hidden="1">
      <c r="B3211" s="9"/>
      <c r="F3211" s="49"/>
      <c r="G3211" s="49"/>
      <c r="H3211" s="6">
        <f t="shared" si="245"/>
        <v>0</v>
      </c>
      <c r="I3211" s="26" t="e">
        <f t="shared" si="244"/>
        <v>#DIV/0!</v>
      </c>
      <c r="M3211" s="2"/>
    </row>
    <row r="3212" spans="2:13" ht="12.75" hidden="1">
      <c r="B3212" s="9"/>
      <c r="F3212" s="49"/>
      <c r="G3212" s="49"/>
      <c r="H3212" s="6">
        <f t="shared" si="245"/>
        <v>0</v>
      </c>
      <c r="I3212" s="26" t="e">
        <f t="shared" si="244"/>
        <v>#DIV/0!</v>
      </c>
      <c r="M3212" s="2"/>
    </row>
    <row r="3213" spans="2:13" ht="12.75" hidden="1">
      <c r="B3213" s="9"/>
      <c r="F3213" s="49"/>
      <c r="G3213" s="49"/>
      <c r="H3213" s="6">
        <f t="shared" si="245"/>
        <v>0</v>
      </c>
      <c r="I3213" s="26" t="e">
        <f t="shared" si="244"/>
        <v>#DIV/0!</v>
      </c>
      <c r="M3213" s="2"/>
    </row>
    <row r="3214" spans="2:13" ht="12.75" hidden="1">
      <c r="B3214" s="9"/>
      <c r="F3214" s="49"/>
      <c r="G3214" s="49"/>
      <c r="H3214" s="6">
        <f t="shared" si="245"/>
        <v>0</v>
      </c>
      <c r="I3214" s="26" t="e">
        <f t="shared" si="244"/>
        <v>#DIV/0!</v>
      </c>
      <c r="M3214" s="2"/>
    </row>
    <row r="3215" spans="2:13" ht="12.75" hidden="1">
      <c r="B3215" s="9"/>
      <c r="F3215" s="49"/>
      <c r="G3215" s="49"/>
      <c r="H3215" s="6">
        <f t="shared" si="245"/>
        <v>0</v>
      </c>
      <c r="I3215" s="26" t="e">
        <f t="shared" si="244"/>
        <v>#DIV/0!</v>
      </c>
      <c r="M3215" s="2"/>
    </row>
    <row r="3216" spans="2:13" ht="12.75" hidden="1">
      <c r="B3216" s="9"/>
      <c r="F3216" s="49"/>
      <c r="G3216" s="49"/>
      <c r="H3216" s="6">
        <f t="shared" si="245"/>
        <v>0</v>
      </c>
      <c r="I3216" s="26" t="e">
        <f t="shared" si="244"/>
        <v>#DIV/0!</v>
      </c>
      <c r="M3216" s="2"/>
    </row>
    <row r="3217" spans="2:13" ht="12.75" hidden="1">
      <c r="B3217" s="9"/>
      <c r="F3217" s="49"/>
      <c r="G3217" s="49"/>
      <c r="H3217" s="6">
        <f t="shared" si="245"/>
        <v>0</v>
      </c>
      <c r="I3217" s="26" t="e">
        <f t="shared" si="244"/>
        <v>#DIV/0!</v>
      </c>
      <c r="M3217" s="2"/>
    </row>
    <row r="3218" spans="2:13" ht="12.75" hidden="1">
      <c r="B3218" s="9"/>
      <c r="F3218" s="49"/>
      <c r="G3218" s="49"/>
      <c r="H3218" s="6">
        <f t="shared" si="245"/>
        <v>0</v>
      </c>
      <c r="I3218" s="26" t="e">
        <f t="shared" si="244"/>
        <v>#DIV/0!</v>
      </c>
      <c r="M3218" s="2"/>
    </row>
    <row r="3219" spans="2:13" ht="12.75" hidden="1">
      <c r="B3219" s="9"/>
      <c r="F3219" s="49"/>
      <c r="G3219" s="49"/>
      <c r="H3219" s="6">
        <f t="shared" si="245"/>
        <v>0</v>
      </c>
      <c r="I3219" s="26" t="e">
        <f t="shared" si="244"/>
        <v>#DIV/0!</v>
      </c>
      <c r="M3219" s="2"/>
    </row>
    <row r="3220" spans="6:13" ht="12.75" hidden="1">
      <c r="F3220" s="49"/>
      <c r="G3220" s="49"/>
      <c r="H3220" s="6">
        <f t="shared" si="245"/>
        <v>0</v>
      </c>
      <c r="I3220" s="26" t="e">
        <f t="shared" si="244"/>
        <v>#DIV/0!</v>
      </c>
      <c r="M3220" s="2"/>
    </row>
    <row r="3221" spans="2:13" ht="12.75" hidden="1">
      <c r="B3221" s="8"/>
      <c r="F3221" s="49"/>
      <c r="G3221" s="49"/>
      <c r="H3221" s="6">
        <f t="shared" si="245"/>
        <v>0</v>
      </c>
      <c r="I3221" s="26" t="e">
        <f t="shared" si="244"/>
        <v>#DIV/0!</v>
      </c>
      <c r="M3221" s="2"/>
    </row>
    <row r="3222" spans="6:13" ht="12.75" hidden="1">
      <c r="F3222" s="49"/>
      <c r="G3222" s="49"/>
      <c r="H3222" s="6">
        <f t="shared" si="245"/>
        <v>0</v>
      </c>
      <c r="I3222" s="26" t="e">
        <f t="shared" si="244"/>
        <v>#DIV/0!</v>
      </c>
      <c r="M3222" s="2"/>
    </row>
    <row r="3223" spans="6:13" ht="12.75" hidden="1">
      <c r="F3223" s="49"/>
      <c r="G3223" s="49"/>
      <c r="H3223" s="6">
        <f t="shared" si="245"/>
        <v>0</v>
      </c>
      <c r="I3223" s="26" t="e">
        <f t="shared" si="244"/>
        <v>#DIV/0!</v>
      </c>
      <c r="M3223" s="2"/>
    </row>
    <row r="3224" spans="6:13" ht="12.75" hidden="1">
      <c r="F3224" s="49"/>
      <c r="G3224" s="49"/>
      <c r="H3224" s="6">
        <f t="shared" si="245"/>
        <v>0</v>
      </c>
      <c r="I3224" s="26" t="e">
        <f t="shared" si="244"/>
        <v>#DIV/0!</v>
      </c>
      <c r="M3224" s="2"/>
    </row>
    <row r="3225" spans="6:13" ht="12.75" hidden="1">
      <c r="F3225" s="49"/>
      <c r="G3225" s="49"/>
      <c r="H3225" s="6">
        <f t="shared" si="245"/>
        <v>0</v>
      </c>
      <c r="I3225" s="26" t="e">
        <f t="shared" si="244"/>
        <v>#DIV/0!</v>
      </c>
      <c r="M3225" s="2"/>
    </row>
    <row r="3226" spans="6:13" ht="12.75" hidden="1">
      <c r="F3226" s="49"/>
      <c r="G3226" s="49"/>
      <c r="H3226" s="6">
        <f t="shared" si="245"/>
        <v>0</v>
      </c>
      <c r="I3226" s="26" t="e">
        <f t="shared" si="244"/>
        <v>#DIV/0!</v>
      </c>
      <c r="M3226" s="2"/>
    </row>
    <row r="3227" spans="6:13" ht="12.75" hidden="1">
      <c r="F3227" s="49"/>
      <c r="G3227" s="49"/>
      <c r="H3227" s="6">
        <f t="shared" si="245"/>
        <v>0</v>
      </c>
      <c r="I3227" s="26" t="e">
        <f t="shared" si="244"/>
        <v>#DIV/0!</v>
      </c>
      <c r="M3227" s="2"/>
    </row>
    <row r="3228" spans="6:13" ht="12.75" hidden="1">
      <c r="F3228" s="49"/>
      <c r="G3228" s="49"/>
      <c r="H3228" s="6">
        <f t="shared" si="245"/>
        <v>0</v>
      </c>
      <c r="I3228" s="26" t="e">
        <f t="shared" si="244"/>
        <v>#DIV/0!</v>
      </c>
      <c r="M3228" s="2"/>
    </row>
    <row r="3229" spans="6:13" ht="12.75" hidden="1">
      <c r="F3229" s="49"/>
      <c r="G3229" s="49"/>
      <c r="H3229" s="6">
        <f t="shared" si="245"/>
        <v>0</v>
      </c>
      <c r="I3229" s="26" t="e">
        <f t="shared" si="244"/>
        <v>#DIV/0!</v>
      </c>
      <c r="M3229" s="2"/>
    </row>
    <row r="3230" spans="6:13" ht="12.75" hidden="1">
      <c r="F3230" s="49"/>
      <c r="G3230" s="49"/>
      <c r="H3230" s="6">
        <f t="shared" si="245"/>
        <v>0</v>
      </c>
      <c r="I3230" s="26" t="e">
        <f t="shared" si="244"/>
        <v>#DIV/0!</v>
      </c>
      <c r="M3230" s="2"/>
    </row>
    <row r="3231" spans="6:13" ht="12.75" hidden="1">
      <c r="F3231" s="49"/>
      <c r="G3231" s="49"/>
      <c r="H3231" s="6">
        <f t="shared" si="245"/>
        <v>0</v>
      </c>
      <c r="I3231" s="26" t="e">
        <f t="shared" si="244"/>
        <v>#DIV/0!</v>
      </c>
      <c r="M3231" s="2"/>
    </row>
    <row r="3232" spans="6:13" ht="12.75" hidden="1">
      <c r="F3232" s="49"/>
      <c r="G3232" s="49"/>
      <c r="H3232" s="6">
        <f t="shared" si="245"/>
        <v>0</v>
      </c>
      <c r="I3232" s="26" t="e">
        <f t="shared" si="244"/>
        <v>#DIV/0!</v>
      </c>
      <c r="M3232" s="2"/>
    </row>
    <row r="3233" spans="6:13" ht="12.75" hidden="1">
      <c r="F3233" s="49"/>
      <c r="G3233" s="49"/>
      <c r="H3233" s="6">
        <f t="shared" si="245"/>
        <v>0</v>
      </c>
      <c r="I3233" s="26" t="e">
        <f t="shared" si="244"/>
        <v>#DIV/0!</v>
      </c>
      <c r="M3233" s="2"/>
    </row>
    <row r="3234" spans="6:13" ht="12.75" hidden="1">
      <c r="F3234" s="49"/>
      <c r="G3234" s="49"/>
      <c r="H3234" s="6">
        <f t="shared" si="245"/>
        <v>0</v>
      </c>
      <c r="I3234" s="26" t="e">
        <f t="shared" si="244"/>
        <v>#DIV/0!</v>
      </c>
      <c r="M3234" s="2"/>
    </row>
    <row r="3235" spans="6:13" ht="12.75" hidden="1">
      <c r="F3235" s="49"/>
      <c r="G3235" s="49"/>
      <c r="H3235" s="6">
        <f t="shared" si="245"/>
        <v>0</v>
      </c>
      <c r="I3235" s="26" t="e">
        <f t="shared" si="244"/>
        <v>#DIV/0!</v>
      </c>
      <c r="M3235" s="2"/>
    </row>
    <row r="3236" spans="6:13" ht="12.75" hidden="1">
      <c r="F3236" s="49"/>
      <c r="G3236" s="49"/>
      <c r="H3236" s="6">
        <f t="shared" si="245"/>
        <v>0</v>
      </c>
      <c r="I3236" s="26" t="e">
        <f t="shared" si="244"/>
        <v>#DIV/0!</v>
      </c>
      <c r="M3236" s="2"/>
    </row>
    <row r="3237" spans="6:13" ht="12.75" hidden="1">
      <c r="F3237" s="49"/>
      <c r="G3237" s="49"/>
      <c r="H3237" s="6">
        <f t="shared" si="245"/>
        <v>0</v>
      </c>
      <c r="I3237" s="26" t="e">
        <f t="shared" si="244"/>
        <v>#DIV/0!</v>
      </c>
      <c r="M3237" s="2"/>
    </row>
    <row r="3238" spans="6:13" ht="12.75" hidden="1">
      <c r="F3238" s="49"/>
      <c r="G3238" s="49"/>
      <c r="H3238" s="6">
        <f t="shared" si="245"/>
        <v>0</v>
      </c>
      <c r="I3238" s="26" t="e">
        <f t="shared" si="244"/>
        <v>#DIV/0!</v>
      </c>
      <c r="M3238" s="2"/>
    </row>
    <row r="3239" spans="6:13" ht="12.75" hidden="1">
      <c r="F3239" s="49"/>
      <c r="G3239" s="49"/>
      <c r="H3239" s="6">
        <f t="shared" si="245"/>
        <v>0</v>
      </c>
      <c r="I3239" s="26" t="e">
        <f t="shared" si="244"/>
        <v>#DIV/0!</v>
      </c>
      <c r="M3239" s="2"/>
    </row>
    <row r="3240" spans="6:13" ht="12.75" hidden="1">
      <c r="F3240" s="49"/>
      <c r="G3240" s="49"/>
      <c r="H3240" s="6">
        <f t="shared" si="245"/>
        <v>0</v>
      </c>
      <c r="I3240" s="26" t="e">
        <f t="shared" si="244"/>
        <v>#DIV/0!</v>
      </c>
      <c r="M3240" s="2"/>
    </row>
    <row r="3241" spans="6:13" ht="12.75" hidden="1">
      <c r="F3241" s="49"/>
      <c r="G3241" s="49"/>
      <c r="H3241" s="6">
        <f t="shared" si="245"/>
        <v>0</v>
      </c>
      <c r="I3241" s="26" t="e">
        <f t="shared" si="244"/>
        <v>#DIV/0!</v>
      </c>
      <c r="M3241" s="2"/>
    </row>
    <row r="3242" spans="6:13" ht="12.75" hidden="1">
      <c r="F3242" s="49"/>
      <c r="G3242" s="49"/>
      <c r="H3242" s="6">
        <f t="shared" si="245"/>
        <v>0</v>
      </c>
      <c r="I3242" s="26" t="e">
        <f t="shared" si="244"/>
        <v>#DIV/0!</v>
      </c>
      <c r="M3242" s="2"/>
    </row>
    <row r="3243" spans="6:13" ht="12.75" hidden="1">
      <c r="F3243" s="49"/>
      <c r="G3243" s="49"/>
      <c r="H3243" s="6">
        <f t="shared" si="245"/>
        <v>0</v>
      </c>
      <c r="I3243" s="26" t="e">
        <f t="shared" si="244"/>
        <v>#DIV/0!</v>
      </c>
      <c r="M3243" s="2"/>
    </row>
    <row r="3244" spans="6:13" ht="12.75" hidden="1">
      <c r="F3244" s="49"/>
      <c r="G3244" s="49"/>
      <c r="H3244" s="6">
        <f t="shared" si="245"/>
        <v>0</v>
      </c>
      <c r="I3244" s="26" t="e">
        <f t="shared" si="244"/>
        <v>#DIV/0!</v>
      </c>
      <c r="M3244" s="2"/>
    </row>
    <row r="3245" spans="6:13" ht="12.75" hidden="1">
      <c r="F3245" s="49"/>
      <c r="G3245" s="49"/>
      <c r="H3245" s="6">
        <f t="shared" si="245"/>
        <v>0</v>
      </c>
      <c r="I3245" s="26" t="e">
        <f t="shared" si="244"/>
        <v>#DIV/0!</v>
      </c>
      <c r="M3245" s="2"/>
    </row>
    <row r="3246" spans="6:13" ht="12.75" hidden="1">
      <c r="F3246" s="49"/>
      <c r="G3246" s="49"/>
      <c r="H3246" s="6">
        <f t="shared" si="245"/>
        <v>0</v>
      </c>
      <c r="I3246" s="26" t="e">
        <f t="shared" si="244"/>
        <v>#DIV/0!</v>
      </c>
      <c r="M3246" s="2"/>
    </row>
    <row r="3247" spans="6:13" ht="12.75" hidden="1">
      <c r="F3247" s="49"/>
      <c r="G3247" s="49"/>
      <c r="H3247" s="6">
        <f t="shared" si="245"/>
        <v>0</v>
      </c>
      <c r="I3247" s="26" t="e">
        <f t="shared" si="244"/>
        <v>#DIV/0!</v>
      </c>
      <c r="M3247" s="2"/>
    </row>
    <row r="3248" spans="6:13" ht="12.75" hidden="1">
      <c r="F3248" s="49"/>
      <c r="G3248" s="49"/>
      <c r="H3248" s="6">
        <f t="shared" si="245"/>
        <v>0</v>
      </c>
      <c r="I3248" s="26" t="e">
        <f t="shared" si="244"/>
        <v>#DIV/0!</v>
      </c>
      <c r="M3248" s="2"/>
    </row>
    <row r="3249" spans="6:13" ht="12.75" hidden="1">
      <c r="F3249" s="49"/>
      <c r="G3249" s="49"/>
      <c r="H3249" s="6">
        <f t="shared" si="245"/>
        <v>0</v>
      </c>
      <c r="I3249" s="26" t="e">
        <f t="shared" si="244"/>
        <v>#DIV/0!</v>
      </c>
      <c r="M3249" s="2"/>
    </row>
    <row r="3250" spans="6:13" ht="12.75" hidden="1">
      <c r="F3250" s="49"/>
      <c r="G3250" s="49"/>
      <c r="H3250" s="6">
        <f t="shared" si="245"/>
        <v>0</v>
      </c>
      <c r="I3250" s="26" t="e">
        <f t="shared" si="244"/>
        <v>#DIV/0!</v>
      </c>
      <c r="M3250" s="2"/>
    </row>
    <row r="3251" spans="6:13" ht="12.75" hidden="1">
      <c r="F3251" s="49"/>
      <c r="G3251" s="49"/>
      <c r="H3251" s="6">
        <f t="shared" si="245"/>
        <v>0</v>
      </c>
      <c r="I3251" s="26" t="e">
        <f t="shared" si="244"/>
        <v>#DIV/0!</v>
      </c>
      <c r="M3251" s="2"/>
    </row>
    <row r="3252" spans="6:13" ht="12.75" hidden="1">
      <c r="F3252" s="49"/>
      <c r="G3252" s="49"/>
      <c r="H3252" s="6">
        <f t="shared" si="245"/>
        <v>0</v>
      </c>
      <c r="I3252" s="26" t="e">
        <f t="shared" si="244"/>
        <v>#DIV/0!</v>
      </c>
      <c r="M3252" s="2"/>
    </row>
    <row r="3253" spans="6:13" ht="12.75" hidden="1">
      <c r="F3253" s="49"/>
      <c r="G3253" s="49"/>
      <c r="H3253" s="6">
        <f t="shared" si="245"/>
        <v>0</v>
      </c>
      <c r="I3253" s="26" t="e">
        <f t="shared" si="244"/>
        <v>#DIV/0!</v>
      </c>
      <c r="M3253" s="2"/>
    </row>
    <row r="3254" spans="6:13" ht="12.75" hidden="1">
      <c r="F3254" s="49"/>
      <c r="G3254" s="49"/>
      <c r="H3254" s="6">
        <f t="shared" si="245"/>
        <v>0</v>
      </c>
      <c r="I3254" s="26" t="e">
        <f t="shared" si="244"/>
        <v>#DIV/0!</v>
      </c>
      <c r="M3254" s="2"/>
    </row>
    <row r="3255" spans="6:13" ht="12.75" hidden="1">
      <c r="F3255" s="49"/>
      <c r="G3255" s="49"/>
      <c r="H3255" s="6">
        <f t="shared" si="245"/>
        <v>0</v>
      </c>
      <c r="I3255" s="26" t="e">
        <f t="shared" si="244"/>
        <v>#DIV/0!</v>
      </c>
      <c r="M3255" s="2"/>
    </row>
    <row r="3256" spans="6:13" ht="12.75" hidden="1">
      <c r="F3256" s="49"/>
      <c r="G3256" s="49"/>
      <c r="H3256" s="6">
        <f t="shared" si="245"/>
        <v>0</v>
      </c>
      <c r="I3256" s="26" t="e">
        <f t="shared" si="244"/>
        <v>#DIV/0!</v>
      </c>
      <c r="M3256" s="2"/>
    </row>
    <row r="3257" spans="6:13" ht="12.75" hidden="1">
      <c r="F3257" s="49"/>
      <c r="G3257" s="49"/>
      <c r="H3257" s="6">
        <f t="shared" si="245"/>
        <v>0</v>
      </c>
      <c r="I3257" s="26" t="e">
        <f t="shared" si="244"/>
        <v>#DIV/0!</v>
      </c>
      <c r="M3257" s="2"/>
    </row>
    <row r="3258" spans="6:13" ht="12.75" hidden="1">
      <c r="F3258" s="49"/>
      <c r="G3258" s="49"/>
      <c r="H3258" s="6">
        <f t="shared" si="245"/>
        <v>0</v>
      </c>
      <c r="I3258" s="26" t="e">
        <f t="shared" si="244"/>
        <v>#DIV/0!</v>
      </c>
      <c r="M3258" s="2"/>
    </row>
    <row r="3259" spans="6:13" ht="12.75" hidden="1">
      <c r="F3259" s="49"/>
      <c r="G3259" s="49"/>
      <c r="H3259" s="6">
        <f t="shared" si="245"/>
        <v>0</v>
      </c>
      <c r="I3259" s="26" t="e">
        <f t="shared" si="244"/>
        <v>#DIV/0!</v>
      </c>
      <c r="M3259" s="2"/>
    </row>
    <row r="3260" spans="6:13" ht="12.75" hidden="1">
      <c r="F3260" s="49"/>
      <c r="G3260" s="49"/>
      <c r="H3260" s="6">
        <f t="shared" si="245"/>
        <v>0</v>
      </c>
      <c r="I3260" s="26" t="e">
        <f t="shared" si="244"/>
        <v>#DIV/0!</v>
      </c>
      <c r="M3260" s="2"/>
    </row>
    <row r="3261" spans="6:13" ht="12.75" hidden="1">
      <c r="F3261" s="49"/>
      <c r="G3261" s="49"/>
      <c r="H3261" s="6">
        <f t="shared" si="245"/>
        <v>0</v>
      </c>
      <c r="I3261" s="26" t="e">
        <f t="shared" si="244"/>
        <v>#DIV/0!</v>
      </c>
      <c r="M3261" s="2"/>
    </row>
    <row r="3262" spans="6:13" ht="12.75" hidden="1">
      <c r="F3262" s="49"/>
      <c r="G3262" s="49"/>
      <c r="H3262" s="6">
        <f t="shared" si="245"/>
        <v>0</v>
      </c>
      <c r="I3262" s="26" t="e">
        <f t="shared" si="244"/>
        <v>#DIV/0!</v>
      </c>
      <c r="M3262" s="2"/>
    </row>
    <row r="3263" spans="6:13" ht="12.75" hidden="1">
      <c r="F3263" s="49"/>
      <c r="G3263" s="49"/>
      <c r="H3263" s="6">
        <f t="shared" si="245"/>
        <v>0</v>
      </c>
      <c r="I3263" s="26" t="e">
        <f t="shared" si="244"/>
        <v>#DIV/0!</v>
      </c>
      <c r="M3263" s="2"/>
    </row>
    <row r="3264" spans="6:13" ht="12.75" hidden="1">
      <c r="F3264" s="49"/>
      <c r="G3264" s="49"/>
      <c r="H3264" s="6">
        <f t="shared" si="245"/>
        <v>0</v>
      </c>
      <c r="I3264" s="26" t="e">
        <f t="shared" si="244"/>
        <v>#DIV/0!</v>
      </c>
      <c r="M3264" s="2"/>
    </row>
    <row r="3265" spans="6:13" ht="12.75" hidden="1">
      <c r="F3265" s="49"/>
      <c r="G3265" s="49"/>
      <c r="H3265" s="6">
        <f t="shared" si="245"/>
        <v>0</v>
      </c>
      <c r="I3265" s="26" t="e">
        <f t="shared" si="244"/>
        <v>#DIV/0!</v>
      </c>
      <c r="M3265" s="2"/>
    </row>
    <row r="3266" spans="6:13" ht="12.75" hidden="1">
      <c r="F3266" s="49"/>
      <c r="G3266" s="49"/>
      <c r="H3266" s="6">
        <f t="shared" si="245"/>
        <v>0</v>
      </c>
      <c r="I3266" s="26" t="e">
        <f t="shared" si="244"/>
        <v>#DIV/0!</v>
      </c>
      <c r="M3266" s="2"/>
    </row>
    <row r="3267" spans="6:13" ht="12.75" hidden="1">
      <c r="F3267" s="49"/>
      <c r="G3267" s="49"/>
      <c r="H3267" s="6">
        <f t="shared" si="245"/>
        <v>0</v>
      </c>
      <c r="I3267" s="26" t="e">
        <f t="shared" si="244"/>
        <v>#DIV/0!</v>
      </c>
      <c r="M3267" s="2"/>
    </row>
    <row r="3268" spans="6:13" ht="12.75" hidden="1">
      <c r="F3268" s="49"/>
      <c r="G3268" s="49"/>
      <c r="H3268" s="6">
        <f t="shared" si="245"/>
        <v>0</v>
      </c>
      <c r="I3268" s="26" t="e">
        <f t="shared" si="244"/>
        <v>#DIV/0!</v>
      </c>
      <c r="M3268" s="2"/>
    </row>
    <row r="3269" spans="6:13" ht="12.75" hidden="1">
      <c r="F3269" s="49"/>
      <c r="G3269" s="49"/>
      <c r="H3269" s="6">
        <f t="shared" si="245"/>
        <v>0</v>
      </c>
      <c r="I3269" s="26" t="e">
        <f t="shared" si="244"/>
        <v>#DIV/0!</v>
      </c>
      <c r="M3269" s="2"/>
    </row>
    <row r="3270" spans="6:13" ht="12.75" hidden="1">
      <c r="F3270" s="49"/>
      <c r="G3270" s="49"/>
      <c r="H3270" s="6">
        <f t="shared" si="245"/>
        <v>0</v>
      </c>
      <c r="I3270" s="26" t="e">
        <f aca="true" t="shared" si="246" ref="I3270:I3333">+B3270/M3270</f>
        <v>#DIV/0!</v>
      </c>
      <c r="M3270" s="2"/>
    </row>
    <row r="3271" spans="6:13" ht="12.75" hidden="1">
      <c r="F3271" s="49"/>
      <c r="G3271" s="49"/>
      <c r="H3271" s="6">
        <f t="shared" si="245"/>
        <v>0</v>
      </c>
      <c r="I3271" s="26" t="e">
        <f t="shared" si="246"/>
        <v>#DIV/0!</v>
      </c>
      <c r="M3271" s="2"/>
    </row>
    <row r="3272" spans="6:13" ht="12.75" hidden="1">
      <c r="F3272" s="49"/>
      <c r="G3272" s="49"/>
      <c r="H3272" s="6">
        <f aca="true" t="shared" si="247" ref="H3272:H3335">H3271-B3272</f>
        <v>0</v>
      </c>
      <c r="I3272" s="26" t="e">
        <f t="shared" si="246"/>
        <v>#DIV/0!</v>
      </c>
      <c r="M3272" s="2"/>
    </row>
    <row r="3273" spans="6:13" ht="12.75" hidden="1">
      <c r="F3273" s="49"/>
      <c r="G3273" s="49"/>
      <c r="H3273" s="6">
        <f t="shared" si="247"/>
        <v>0</v>
      </c>
      <c r="I3273" s="26" t="e">
        <f t="shared" si="246"/>
        <v>#DIV/0!</v>
      </c>
      <c r="M3273" s="2"/>
    </row>
    <row r="3274" spans="6:13" ht="12.75" hidden="1">
      <c r="F3274" s="49"/>
      <c r="G3274" s="49"/>
      <c r="H3274" s="6">
        <f t="shared" si="247"/>
        <v>0</v>
      </c>
      <c r="I3274" s="26" t="e">
        <f t="shared" si="246"/>
        <v>#DIV/0!</v>
      </c>
      <c r="M3274" s="2"/>
    </row>
    <row r="3275" spans="6:13" ht="12.75" hidden="1">
      <c r="F3275" s="49"/>
      <c r="G3275" s="49"/>
      <c r="H3275" s="6">
        <f t="shared" si="247"/>
        <v>0</v>
      </c>
      <c r="I3275" s="26" t="e">
        <f t="shared" si="246"/>
        <v>#DIV/0!</v>
      </c>
      <c r="M3275" s="2"/>
    </row>
    <row r="3276" spans="6:13" ht="12.75" hidden="1">
      <c r="F3276" s="49"/>
      <c r="G3276" s="49"/>
      <c r="H3276" s="6">
        <f t="shared" si="247"/>
        <v>0</v>
      </c>
      <c r="I3276" s="26" t="e">
        <f t="shared" si="246"/>
        <v>#DIV/0!</v>
      </c>
      <c r="M3276" s="2"/>
    </row>
    <row r="3277" spans="6:13" ht="12.75" hidden="1">
      <c r="F3277" s="49"/>
      <c r="G3277" s="49"/>
      <c r="H3277" s="6">
        <f t="shared" si="247"/>
        <v>0</v>
      </c>
      <c r="I3277" s="26" t="e">
        <f t="shared" si="246"/>
        <v>#DIV/0!</v>
      </c>
      <c r="M3277" s="2"/>
    </row>
    <row r="3278" spans="6:13" ht="12.75" hidden="1">
      <c r="F3278" s="49"/>
      <c r="G3278" s="49"/>
      <c r="H3278" s="6">
        <f t="shared" si="247"/>
        <v>0</v>
      </c>
      <c r="I3278" s="26" t="e">
        <f t="shared" si="246"/>
        <v>#DIV/0!</v>
      </c>
      <c r="M3278" s="2"/>
    </row>
    <row r="3279" spans="6:13" ht="12.75" hidden="1">
      <c r="F3279" s="49"/>
      <c r="G3279" s="49"/>
      <c r="H3279" s="6">
        <f t="shared" si="247"/>
        <v>0</v>
      </c>
      <c r="I3279" s="26" t="e">
        <f t="shared" si="246"/>
        <v>#DIV/0!</v>
      </c>
      <c r="M3279" s="2"/>
    </row>
    <row r="3280" spans="6:13" ht="12.75" hidden="1">
      <c r="F3280" s="49"/>
      <c r="G3280" s="49"/>
      <c r="H3280" s="6">
        <f t="shared" si="247"/>
        <v>0</v>
      </c>
      <c r="I3280" s="26" t="e">
        <f t="shared" si="246"/>
        <v>#DIV/0!</v>
      </c>
      <c r="M3280" s="2"/>
    </row>
    <row r="3281" spans="6:13" ht="12.75" hidden="1">
      <c r="F3281" s="49"/>
      <c r="G3281" s="49"/>
      <c r="H3281" s="6">
        <f t="shared" si="247"/>
        <v>0</v>
      </c>
      <c r="I3281" s="26" t="e">
        <f t="shared" si="246"/>
        <v>#DIV/0!</v>
      </c>
      <c r="M3281" s="2"/>
    </row>
    <row r="3282" spans="6:13" ht="12.75" hidden="1">
      <c r="F3282" s="49"/>
      <c r="G3282" s="49"/>
      <c r="H3282" s="6">
        <f t="shared" si="247"/>
        <v>0</v>
      </c>
      <c r="I3282" s="26" t="e">
        <f t="shared" si="246"/>
        <v>#DIV/0!</v>
      </c>
      <c r="M3282" s="2"/>
    </row>
    <row r="3283" spans="6:13" ht="12.75" hidden="1">
      <c r="F3283" s="49"/>
      <c r="G3283" s="49"/>
      <c r="H3283" s="6">
        <f t="shared" si="247"/>
        <v>0</v>
      </c>
      <c r="I3283" s="26" t="e">
        <f t="shared" si="246"/>
        <v>#DIV/0!</v>
      </c>
      <c r="M3283" s="2"/>
    </row>
    <row r="3284" spans="6:13" ht="12.75" hidden="1">
      <c r="F3284" s="49"/>
      <c r="G3284" s="49"/>
      <c r="H3284" s="6">
        <f t="shared" si="247"/>
        <v>0</v>
      </c>
      <c r="I3284" s="26" t="e">
        <f t="shared" si="246"/>
        <v>#DIV/0!</v>
      </c>
      <c r="M3284" s="2"/>
    </row>
    <row r="3285" spans="6:13" ht="12.75" hidden="1">
      <c r="F3285" s="49"/>
      <c r="G3285" s="49"/>
      <c r="H3285" s="6">
        <f t="shared" si="247"/>
        <v>0</v>
      </c>
      <c r="I3285" s="26" t="e">
        <f t="shared" si="246"/>
        <v>#DIV/0!</v>
      </c>
      <c r="M3285" s="2"/>
    </row>
    <row r="3286" spans="6:13" ht="12.75" hidden="1">
      <c r="F3286" s="49"/>
      <c r="G3286" s="49"/>
      <c r="H3286" s="6">
        <f t="shared" si="247"/>
        <v>0</v>
      </c>
      <c r="I3286" s="26" t="e">
        <f t="shared" si="246"/>
        <v>#DIV/0!</v>
      </c>
      <c r="M3286" s="2"/>
    </row>
    <row r="3287" spans="6:13" ht="12.75" hidden="1">
      <c r="F3287" s="49"/>
      <c r="G3287" s="49"/>
      <c r="H3287" s="6">
        <f t="shared" si="247"/>
        <v>0</v>
      </c>
      <c r="I3287" s="26" t="e">
        <f t="shared" si="246"/>
        <v>#DIV/0!</v>
      </c>
      <c r="M3287" s="2"/>
    </row>
    <row r="3288" spans="6:13" ht="12.75" hidden="1">
      <c r="F3288" s="49"/>
      <c r="G3288" s="49"/>
      <c r="H3288" s="6">
        <f t="shared" si="247"/>
        <v>0</v>
      </c>
      <c r="I3288" s="26" t="e">
        <f t="shared" si="246"/>
        <v>#DIV/0!</v>
      </c>
      <c r="M3288" s="2"/>
    </row>
    <row r="3289" spans="6:13" ht="12.75" hidden="1">
      <c r="F3289" s="49"/>
      <c r="G3289" s="49"/>
      <c r="H3289" s="6">
        <f t="shared" si="247"/>
        <v>0</v>
      </c>
      <c r="I3289" s="26" t="e">
        <f t="shared" si="246"/>
        <v>#DIV/0!</v>
      </c>
      <c r="M3289" s="2"/>
    </row>
    <row r="3290" spans="6:13" ht="12.75" hidden="1">
      <c r="F3290" s="49"/>
      <c r="G3290" s="49"/>
      <c r="H3290" s="6">
        <f t="shared" si="247"/>
        <v>0</v>
      </c>
      <c r="I3290" s="26" t="e">
        <f t="shared" si="246"/>
        <v>#DIV/0!</v>
      </c>
      <c r="M3290" s="2"/>
    </row>
    <row r="3291" spans="6:13" ht="12.75" hidden="1">
      <c r="F3291" s="49"/>
      <c r="G3291" s="49"/>
      <c r="H3291" s="6">
        <f t="shared" si="247"/>
        <v>0</v>
      </c>
      <c r="I3291" s="26" t="e">
        <f t="shared" si="246"/>
        <v>#DIV/0!</v>
      </c>
      <c r="M3291" s="2"/>
    </row>
    <row r="3292" spans="6:13" ht="12.75" hidden="1">
      <c r="F3292" s="49"/>
      <c r="G3292" s="49"/>
      <c r="H3292" s="6">
        <f t="shared" si="247"/>
        <v>0</v>
      </c>
      <c r="I3292" s="26" t="e">
        <f t="shared" si="246"/>
        <v>#DIV/0!</v>
      </c>
      <c r="M3292" s="2"/>
    </row>
    <row r="3293" spans="6:13" ht="12.75" hidden="1">
      <c r="F3293" s="49"/>
      <c r="G3293" s="49"/>
      <c r="H3293" s="6">
        <f t="shared" si="247"/>
        <v>0</v>
      </c>
      <c r="I3293" s="26" t="e">
        <f t="shared" si="246"/>
        <v>#DIV/0!</v>
      </c>
      <c r="M3293" s="2"/>
    </row>
    <row r="3294" spans="6:13" ht="12.75" hidden="1">
      <c r="F3294" s="49"/>
      <c r="G3294" s="49"/>
      <c r="H3294" s="6">
        <f t="shared" si="247"/>
        <v>0</v>
      </c>
      <c r="I3294" s="26" t="e">
        <f t="shared" si="246"/>
        <v>#DIV/0!</v>
      </c>
      <c r="M3294" s="2"/>
    </row>
    <row r="3295" spans="6:13" ht="12.75" hidden="1">
      <c r="F3295" s="49"/>
      <c r="G3295" s="49"/>
      <c r="H3295" s="6">
        <f t="shared" si="247"/>
        <v>0</v>
      </c>
      <c r="I3295" s="26" t="e">
        <f t="shared" si="246"/>
        <v>#DIV/0!</v>
      </c>
      <c r="M3295" s="2"/>
    </row>
    <row r="3296" spans="6:13" ht="12.75" hidden="1">
      <c r="F3296" s="49"/>
      <c r="G3296" s="49"/>
      <c r="H3296" s="6">
        <f t="shared" si="247"/>
        <v>0</v>
      </c>
      <c r="I3296" s="26" t="e">
        <f t="shared" si="246"/>
        <v>#DIV/0!</v>
      </c>
      <c r="M3296" s="2"/>
    </row>
    <row r="3297" spans="6:13" ht="12.75" hidden="1">
      <c r="F3297" s="49"/>
      <c r="G3297" s="49"/>
      <c r="H3297" s="6">
        <f t="shared" si="247"/>
        <v>0</v>
      </c>
      <c r="I3297" s="26" t="e">
        <f t="shared" si="246"/>
        <v>#DIV/0!</v>
      </c>
      <c r="M3297" s="2"/>
    </row>
    <row r="3298" spans="6:13" ht="12.75" hidden="1">
      <c r="F3298" s="49"/>
      <c r="G3298" s="49"/>
      <c r="H3298" s="6">
        <f t="shared" si="247"/>
        <v>0</v>
      </c>
      <c r="I3298" s="26" t="e">
        <f t="shared" si="246"/>
        <v>#DIV/0!</v>
      </c>
      <c r="M3298" s="2"/>
    </row>
    <row r="3299" spans="6:13" ht="12.75" hidden="1">
      <c r="F3299" s="49"/>
      <c r="G3299" s="49"/>
      <c r="H3299" s="6">
        <f t="shared" si="247"/>
        <v>0</v>
      </c>
      <c r="I3299" s="26" t="e">
        <f t="shared" si="246"/>
        <v>#DIV/0!</v>
      </c>
      <c r="M3299" s="2"/>
    </row>
    <row r="3300" spans="6:13" ht="12.75" hidden="1">
      <c r="F3300" s="49"/>
      <c r="G3300" s="49"/>
      <c r="H3300" s="6">
        <f t="shared" si="247"/>
        <v>0</v>
      </c>
      <c r="I3300" s="26" t="e">
        <f t="shared" si="246"/>
        <v>#DIV/0!</v>
      </c>
      <c r="M3300" s="2"/>
    </row>
    <row r="3301" spans="6:13" ht="12.75" hidden="1">
      <c r="F3301" s="49"/>
      <c r="G3301" s="49"/>
      <c r="H3301" s="6">
        <f t="shared" si="247"/>
        <v>0</v>
      </c>
      <c r="I3301" s="26" t="e">
        <f t="shared" si="246"/>
        <v>#DIV/0!</v>
      </c>
      <c r="M3301" s="2"/>
    </row>
    <row r="3302" spans="6:13" ht="12.75" hidden="1">
      <c r="F3302" s="49"/>
      <c r="G3302" s="49"/>
      <c r="H3302" s="6">
        <f t="shared" si="247"/>
        <v>0</v>
      </c>
      <c r="I3302" s="26" t="e">
        <f t="shared" si="246"/>
        <v>#DIV/0!</v>
      </c>
      <c r="M3302" s="2"/>
    </row>
    <row r="3303" spans="6:13" ht="12.75" hidden="1">
      <c r="F3303" s="49"/>
      <c r="G3303" s="49"/>
      <c r="H3303" s="6">
        <f t="shared" si="247"/>
        <v>0</v>
      </c>
      <c r="I3303" s="26" t="e">
        <f t="shared" si="246"/>
        <v>#DIV/0!</v>
      </c>
      <c r="M3303" s="2"/>
    </row>
    <row r="3304" spans="6:13" ht="12.75" hidden="1">
      <c r="F3304" s="49"/>
      <c r="G3304" s="49"/>
      <c r="H3304" s="6">
        <f t="shared" si="247"/>
        <v>0</v>
      </c>
      <c r="I3304" s="26" t="e">
        <f t="shared" si="246"/>
        <v>#DIV/0!</v>
      </c>
      <c r="M3304" s="2"/>
    </row>
    <row r="3305" spans="6:13" ht="12.75" hidden="1">
      <c r="F3305" s="49"/>
      <c r="G3305" s="49"/>
      <c r="H3305" s="6">
        <f t="shared" si="247"/>
        <v>0</v>
      </c>
      <c r="I3305" s="26" t="e">
        <f t="shared" si="246"/>
        <v>#DIV/0!</v>
      </c>
      <c r="M3305" s="2"/>
    </row>
    <row r="3306" spans="6:13" ht="12.75" hidden="1">
      <c r="F3306" s="49"/>
      <c r="G3306" s="49"/>
      <c r="H3306" s="6">
        <f t="shared" si="247"/>
        <v>0</v>
      </c>
      <c r="I3306" s="26" t="e">
        <f t="shared" si="246"/>
        <v>#DIV/0!</v>
      </c>
      <c r="M3306" s="2"/>
    </row>
    <row r="3307" spans="6:13" ht="12.75" hidden="1">
      <c r="F3307" s="49"/>
      <c r="G3307" s="49"/>
      <c r="H3307" s="6">
        <f t="shared" si="247"/>
        <v>0</v>
      </c>
      <c r="I3307" s="26" t="e">
        <f t="shared" si="246"/>
        <v>#DIV/0!</v>
      </c>
      <c r="M3307" s="2"/>
    </row>
    <row r="3308" spans="6:13" ht="12.75" hidden="1">
      <c r="F3308" s="49"/>
      <c r="G3308" s="49"/>
      <c r="H3308" s="6">
        <f t="shared" si="247"/>
        <v>0</v>
      </c>
      <c r="I3308" s="26" t="e">
        <f t="shared" si="246"/>
        <v>#DIV/0!</v>
      </c>
      <c r="M3308" s="2"/>
    </row>
    <row r="3309" spans="6:13" ht="12.75" hidden="1">
      <c r="F3309" s="49"/>
      <c r="G3309" s="49"/>
      <c r="H3309" s="6">
        <f t="shared" si="247"/>
        <v>0</v>
      </c>
      <c r="I3309" s="26" t="e">
        <f t="shared" si="246"/>
        <v>#DIV/0!</v>
      </c>
      <c r="M3309" s="2"/>
    </row>
    <row r="3310" spans="6:13" ht="12.75" hidden="1">
      <c r="F3310" s="49"/>
      <c r="G3310" s="49"/>
      <c r="H3310" s="6">
        <f t="shared" si="247"/>
        <v>0</v>
      </c>
      <c r="I3310" s="26" t="e">
        <f t="shared" si="246"/>
        <v>#DIV/0!</v>
      </c>
      <c r="M3310" s="2"/>
    </row>
    <row r="3311" spans="6:13" ht="12.75" hidden="1">
      <c r="F3311" s="49"/>
      <c r="G3311" s="49"/>
      <c r="H3311" s="6">
        <f t="shared" si="247"/>
        <v>0</v>
      </c>
      <c r="I3311" s="26" t="e">
        <f t="shared" si="246"/>
        <v>#DIV/0!</v>
      </c>
      <c r="M3311" s="2"/>
    </row>
    <row r="3312" spans="6:13" ht="12.75" hidden="1">
      <c r="F3312" s="49"/>
      <c r="G3312" s="49"/>
      <c r="H3312" s="6">
        <f t="shared" si="247"/>
        <v>0</v>
      </c>
      <c r="I3312" s="26" t="e">
        <f t="shared" si="246"/>
        <v>#DIV/0!</v>
      </c>
      <c r="M3312" s="2"/>
    </row>
    <row r="3313" spans="6:13" ht="12.75" hidden="1">
      <c r="F3313" s="49"/>
      <c r="G3313" s="49"/>
      <c r="H3313" s="6">
        <f t="shared" si="247"/>
        <v>0</v>
      </c>
      <c r="I3313" s="26" t="e">
        <f t="shared" si="246"/>
        <v>#DIV/0!</v>
      </c>
      <c r="M3313" s="2"/>
    </row>
    <row r="3314" spans="6:13" ht="12.75" hidden="1">
      <c r="F3314" s="49"/>
      <c r="G3314" s="49"/>
      <c r="H3314" s="6">
        <f t="shared" si="247"/>
        <v>0</v>
      </c>
      <c r="I3314" s="26" t="e">
        <f t="shared" si="246"/>
        <v>#DIV/0!</v>
      </c>
      <c r="M3314" s="2"/>
    </row>
    <row r="3315" spans="6:13" ht="12.75" hidden="1">
      <c r="F3315" s="49"/>
      <c r="G3315" s="49"/>
      <c r="H3315" s="6">
        <f t="shared" si="247"/>
        <v>0</v>
      </c>
      <c r="I3315" s="26" t="e">
        <f t="shared" si="246"/>
        <v>#DIV/0!</v>
      </c>
      <c r="M3315" s="2"/>
    </row>
    <row r="3316" spans="6:13" ht="12.75" hidden="1">
      <c r="F3316" s="49"/>
      <c r="G3316" s="49"/>
      <c r="H3316" s="6">
        <f t="shared" si="247"/>
        <v>0</v>
      </c>
      <c r="I3316" s="26" t="e">
        <f t="shared" si="246"/>
        <v>#DIV/0!</v>
      </c>
      <c r="M3316" s="2"/>
    </row>
    <row r="3317" spans="6:13" ht="12.75" hidden="1">
      <c r="F3317" s="49"/>
      <c r="G3317" s="49"/>
      <c r="H3317" s="6">
        <f t="shared" si="247"/>
        <v>0</v>
      </c>
      <c r="I3317" s="26" t="e">
        <f t="shared" si="246"/>
        <v>#DIV/0!</v>
      </c>
      <c r="M3317" s="2"/>
    </row>
    <row r="3318" spans="6:13" ht="12.75" hidden="1">
      <c r="F3318" s="49"/>
      <c r="G3318" s="49"/>
      <c r="H3318" s="6">
        <f t="shared" si="247"/>
        <v>0</v>
      </c>
      <c r="I3318" s="26" t="e">
        <f t="shared" si="246"/>
        <v>#DIV/0!</v>
      </c>
      <c r="M3318" s="2"/>
    </row>
    <row r="3319" spans="6:13" ht="12.75" hidden="1">
      <c r="F3319" s="49"/>
      <c r="G3319" s="49"/>
      <c r="H3319" s="6">
        <f t="shared" si="247"/>
        <v>0</v>
      </c>
      <c r="I3319" s="26" t="e">
        <f t="shared" si="246"/>
        <v>#DIV/0!</v>
      </c>
      <c r="M3319" s="2"/>
    </row>
    <row r="3320" spans="6:13" ht="12.75" hidden="1">
      <c r="F3320" s="49"/>
      <c r="G3320" s="49"/>
      <c r="H3320" s="6">
        <f t="shared" si="247"/>
        <v>0</v>
      </c>
      <c r="I3320" s="26" t="e">
        <f t="shared" si="246"/>
        <v>#DIV/0!</v>
      </c>
      <c r="M3320" s="2"/>
    </row>
    <row r="3321" spans="6:13" ht="12.75" hidden="1">
      <c r="F3321" s="49"/>
      <c r="G3321" s="49"/>
      <c r="H3321" s="6">
        <f t="shared" si="247"/>
        <v>0</v>
      </c>
      <c r="I3321" s="26" t="e">
        <f t="shared" si="246"/>
        <v>#DIV/0!</v>
      </c>
      <c r="M3321" s="2"/>
    </row>
    <row r="3322" spans="6:13" ht="12.75" hidden="1">
      <c r="F3322" s="49"/>
      <c r="G3322" s="49"/>
      <c r="H3322" s="6">
        <f t="shared" si="247"/>
        <v>0</v>
      </c>
      <c r="I3322" s="26" t="e">
        <f t="shared" si="246"/>
        <v>#DIV/0!</v>
      </c>
      <c r="M3322" s="2"/>
    </row>
    <row r="3323" spans="6:13" ht="12.75" hidden="1">
      <c r="F3323" s="49"/>
      <c r="G3323" s="49"/>
      <c r="H3323" s="6">
        <f t="shared" si="247"/>
        <v>0</v>
      </c>
      <c r="I3323" s="26" t="e">
        <f t="shared" si="246"/>
        <v>#DIV/0!</v>
      </c>
      <c r="M3323" s="2"/>
    </row>
    <row r="3324" spans="6:13" ht="12.75" hidden="1">
      <c r="F3324" s="49"/>
      <c r="G3324" s="49"/>
      <c r="H3324" s="6">
        <f t="shared" si="247"/>
        <v>0</v>
      </c>
      <c r="I3324" s="26" t="e">
        <f t="shared" si="246"/>
        <v>#DIV/0!</v>
      </c>
      <c r="M3324" s="2"/>
    </row>
    <row r="3325" spans="6:13" ht="12.75" hidden="1">
      <c r="F3325" s="49"/>
      <c r="G3325" s="49"/>
      <c r="H3325" s="6">
        <f t="shared" si="247"/>
        <v>0</v>
      </c>
      <c r="I3325" s="26" t="e">
        <f t="shared" si="246"/>
        <v>#DIV/0!</v>
      </c>
      <c r="M3325" s="2"/>
    </row>
    <row r="3326" spans="6:13" ht="12.75" hidden="1">
      <c r="F3326" s="49"/>
      <c r="G3326" s="49"/>
      <c r="H3326" s="6">
        <f t="shared" si="247"/>
        <v>0</v>
      </c>
      <c r="I3326" s="26" t="e">
        <f t="shared" si="246"/>
        <v>#DIV/0!</v>
      </c>
      <c r="M3326" s="2"/>
    </row>
    <row r="3327" spans="6:13" ht="12.75" hidden="1">
      <c r="F3327" s="49"/>
      <c r="G3327" s="49"/>
      <c r="H3327" s="6">
        <f t="shared" si="247"/>
        <v>0</v>
      </c>
      <c r="I3327" s="26" t="e">
        <f t="shared" si="246"/>
        <v>#DIV/0!</v>
      </c>
      <c r="M3327" s="2"/>
    </row>
    <row r="3328" spans="6:13" ht="12.75" hidden="1">
      <c r="F3328" s="49"/>
      <c r="G3328" s="49"/>
      <c r="H3328" s="6">
        <f t="shared" si="247"/>
        <v>0</v>
      </c>
      <c r="I3328" s="26" t="e">
        <f t="shared" si="246"/>
        <v>#DIV/0!</v>
      </c>
      <c r="M3328" s="2"/>
    </row>
    <row r="3329" spans="6:13" ht="12.75" hidden="1">
      <c r="F3329" s="49"/>
      <c r="G3329" s="49"/>
      <c r="H3329" s="6">
        <f t="shared" si="247"/>
        <v>0</v>
      </c>
      <c r="I3329" s="26" t="e">
        <f t="shared" si="246"/>
        <v>#DIV/0!</v>
      </c>
      <c r="M3329" s="2"/>
    </row>
    <row r="3330" spans="6:13" ht="12.75" hidden="1">
      <c r="F3330" s="49"/>
      <c r="G3330" s="49"/>
      <c r="H3330" s="6">
        <f t="shared" si="247"/>
        <v>0</v>
      </c>
      <c r="I3330" s="26" t="e">
        <f t="shared" si="246"/>
        <v>#DIV/0!</v>
      </c>
      <c r="M3330" s="2"/>
    </row>
    <row r="3331" spans="6:13" ht="12.75" hidden="1">
      <c r="F3331" s="49"/>
      <c r="G3331" s="49"/>
      <c r="H3331" s="6">
        <f t="shared" si="247"/>
        <v>0</v>
      </c>
      <c r="I3331" s="26" t="e">
        <f t="shared" si="246"/>
        <v>#DIV/0!</v>
      </c>
      <c r="M3331" s="2"/>
    </row>
    <row r="3332" spans="6:13" ht="12.75" hidden="1">
      <c r="F3332" s="49"/>
      <c r="G3332" s="49"/>
      <c r="H3332" s="6">
        <f t="shared" si="247"/>
        <v>0</v>
      </c>
      <c r="I3332" s="26" t="e">
        <f t="shared" si="246"/>
        <v>#DIV/0!</v>
      </c>
      <c r="M3332" s="2"/>
    </row>
    <row r="3333" spans="6:13" ht="12.75" hidden="1">
      <c r="F3333" s="49"/>
      <c r="G3333" s="49"/>
      <c r="H3333" s="6">
        <f t="shared" si="247"/>
        <v>0</v>
      </c>
      <c r="I3333" s="26" t="e">
        <f t="shared" si="246"/>
        <v>#DIV/0!</v>
      </c>
      <c r="M3333" s="2"/>
    </row>
    <row r="3334" spans="6:13" ht="12.75" hidden="1">
      <c r="F3334" s="49"/>
      <c r="G3334" s="49"/>
      <c r="H3334" s="6">
        <f t="shared" si="247"/>
        <v>0</v>
      </c>
      <c r="I3334" s="26" t="e">
        <f aca="true" t="shared" si="248" ref="I3334:I3388">+B3334/M3334</f>
        <v>#DIV/0!</v>
      </c>
      <c r="M3334" s="2"/>
    </row>
    <row r="3335" spans="6:13" ht="12.75" hidden="1">
      <c r="F3335" s="49"/>
      <c r="G3335" s="49"/>
      <c r="H3335" s="6">
        <f t="shared" si="247"/>
        <v>0</v>
      </c>
      <c r="I3335" s="26" t="e">
        <f t="shared" si="248"/>
        <v>#DIV/0!</v>
      </c>
      <c r="M3335" s="2"/>
    </row>
    <row r="3336" spans="6:13" ht="12.75" hidden="1">
      <c r="F3336" s="49"/>
      <c r="G3336" s="49"/>
      <c r="H3336" s="6">
        <f aca="true" t="shared" si="249" ref="H3336:H3388">H3335-B3336</f>
        <v>0</v>
      </c>
      <c r="I3336" s="26" t="e">
        <f t="shared" si="248"/>
        <v>#DIV/0!</v>
      </c>
      <c r="M3336" s="2"/>
    </row>
    <row r="3337" spans="6:13" ht="12.75" hidden="1">
      <c r="F3337" s="49"/>
      <c r="G3337" s="49"/>
      <c r="H3337" s="6">
        <f t="shared" si="249"/>
        <v>0</v>
      </c>
      <c r="I3337" s="26" t="e">
        <f t="shared" si="248"/>
        <v>#DIV/0!</v>
      </c>
      <c r="M3337" s="2"/>
    </row>
    <row r="3338" spans="6:13" ht="12.75" hidden="1">
      <c r="F3338" s="49"/>
      <c r="G3338" s="49"/>
      <c r="H3338" s="6">
        <f t="shared" si="249"/>
        <v>0</v>
      </c>
      <c r="I3338" s="26" t="e">
        <f t="shared" si="248"/>
        <v>#DIV/0!</v>
      </c>
      <c r="M3338" s="2"/>
    </row>
    <row r="3339" spans="6:13" ht="12.75" hidden="1">
      <c r="F3339" s="49"/>
      <c r="G3339" s="49"/>
      <c r="H3339" s="6">
        <f t="shared" si="249"/>
        <v>0</v>
      </c>
      <c r="I3339" s="26" t="e">
        <f t="shared" si="248"/>
        <v>#DIV/0!</v>
      </c>
      <c r="M3339" s="2"/>
    </row>
    <row r="3340" spans="6:13" ht="12.75" hidden="1">
      <c r="F3340" s="49"/>
      <c r="G3340" s="49"/>
      <c r="H3340" s="6">
        <f t="shared" si="249"/>
        <v>0</v>
      </c>
      <c r="I3340" s="26" t="e">
        <f t="shared" si="248"/>
        <v>#DIV/0!</v>
      </c>
      <c r="M3340" s="2"/>
    </row>
    <row r="3341" spans="6:13" ht="12.75" hidden="1">
      <c r="F3341" s="49"/>
      <c r="G3341" s="49"/>
      <c r="H3341" s="6">
        <f t="shared" si="249"/>
        <v>0</v>
      </c>
      <c r="I3341" s="26" t="e">
        <f t="shared" si="248"/>
        <v>#DIV/0!</v>
      </c>
      <c r="M3341" s="2"/>
    </row>
    <row r="3342" spans="6:13" ht="12.75" hidden="1">
      <c r="F3342" s="49"/>
      <c r="G3342" s="49"/>
      <c r="H3342" s="6">
        <f t="shared" si="249"/>
        <v>0</v>
      </c>
      <c r="I3342" s="26" t="e">
        <f t="shared" si="248"/>
        <v>#DIV/0!</v>
      </c>
      <c r="M3342" s="2"/>
    </row>
    <row r="3343" spans="6:13" ht="12.75" hidden="1">
      <c r="F3343" s="49"/>
      <c r="G3343" s="49"/>
      <c r="H3343" s="6">
        <f t="shared" si="249"/>
        <v>0</v>
      </c>
      <c r="I3343" s="26" t="e">
        <f t="shared" si="248"/>
        <v>#DIV/0!</v>
      </c>
      <c r="M3343" s="2"/>
    </row>
    <row r="3344" spans="6:13" ht="12.75" hidden="1">
      <c r="F3344" s="49"/>
      <c r="G3344" s="49"/>
      <c r="H3344" s="6">
        <f t="shared" si="249"/>
        <v>0</v>
      </c>
      <c r="I3344" s="26" t="e">
        <f t="shared" si="248"/>
        <v>#DIV/0!</v>
      </c>
      <c r="M3344" s="2"/>
    </row>
    <row r="3345" spans="6:13" ht="12.75" hidden="1">
      <c r="F3345" s="49"/>
      <c r="G3345" s="49"/>
      <c r="H3345" s="6">
        <f t="shared" si="249"/>
        <v>0</v>
      </c>
      <c r="I3345" s="26" t="e">
        <f t="shared" si="248"/>
        <v>#DIV/0!</v>
      </c>
      <c r="M3345" s="2"/>
    </row>
    <row r="3346" spans="6:13" ht="12.75" hidden="1">
      <c r="F3346" s="49"/>
      <c r="G3346" s="49"/>
      <c r="H3346" s="6">
        <f t="shared" si="249"/>
        <v>0</v>
      </c>
      <c r="I3346" s="26" t="e">
        <f t="shared" si="248"/>
        <v>#DIV/0!</v>
      </c>
      <c r="M3346" s="2"/>
    </row>
    <row r="3347" spans="6:13" ht="12.75" hidden="1">
      <c r="F3347" s="49"/>
      <c r="G3347" s="49"/>
      <c r="H3347" s="6">
        <f t="shared" si="249"/>
        <v>0</v>
      </c>
      <c r="I3347" s="26" t="e">
        <f t="shared" si="248"/>
        <v>#DIV/0!</v>
      </c>
      <c r="M3347" s="2"/>
    </row>
    <row r="3348" spans="6:13" ht="12.75" hidden="1">
      <c r="F3348" s="49"/>
      <c r="G3348" s="49"/>
      <c r="H3348" s="6">
        <f t="shared" si="249"/>
        <v>0</v>
      </c>
      <c r="I3348" s="26" t="e">
        <f t="shared" si="248"/>
        <v>#DIV/0!</v>
      </c>
      <c r="M3348" s="2"/>
    </row>
    <row r="3349" spans="6:13" ht="12.75" hidden="1">
      <c r="F3349" s="49"/>
      <c r="G3349" s="49"/>
      <c r="H3349" s="6">
        <f t="shared" si="249"/>
        <v>0</v>
      </c>
      <c r="I3349" s="26" t="e">
        <f t="shared" si="248"/>
        <v>#DIV/0!</v>
      </c>
      <c r="M3349" s="2"/>
    </row>
    <row r="3350" spans="6:13" ht="12.75" hidden="1">
      <c r="F3350" s="49"/>
      <c r="G3350" s="49"/>
      <c r="H3350" s="6">
        <f t="shared" si="249"/>
        <v>0</v>
      </c>
      <c r="I3350" s="26" t="e">
        <f t="shared" si="248"/>
        <v>#DIV/0!</v>
      </c>
      <c r="M3350" s="2"/>
    </row>
    <row r="3351" spans="6:13" ht="12.75" hidden="1">
      <c r="F3351" s="49"/>
      <c r="G3351" s="49"/>
      <c r="H3351" s="6">
        <f t="shared" si="249"/>
        <v>0</v>
      </c>
      <c r="I3351" s="26" t="e">
        <f t="shared" si="248"/>
        <v>#DIV/0!</v>
      </c>
      <c r="M3351" s="2"/>
    </row>
    <row r="3352" spans="6:13" ht="12.75" hidden="1">
      <c r="F3352" s="49"/>
      <c r="G3352" s="49"/>
      <c r="H3352" s="6">
        <f t="shared" si="249"/>
        <v>0</v>
      </c>
      <c r="I3352" s="26" t="e">
        <f t="shared" si="248"/>
        <v>#DIV/0!</v>
      </c>
      <c r="M3352" s="2"/>
    </row>
    <row r="3353" spans="6:13" ht="12.75" hidden="1">
      <c r="F3353" s="49"/>
      <c r="G3353" s="49"/>
      <c r="H3353" s="6">
        <f t="shared" si="249"/>
        <v>0</v>
      </c>
      <c r="I3353" s="26" t="e">
        <f t="shared" si="248"/>
        <v>#DIV/0!</v>
      </c>
      <c r="M3353" s="2"/>
    </row>
    <row r="3354" spans="6:13" ht="12.75" hidden="1">
      <c r="F3354" s="49"/>
      <c r="G3354" s="49"/>
      <c r="H3354" s="6">
        <f t="shared" si="249"/>
        <v>0</v>
      </c>
      <c r="I3354" s="26" t="e">
        <f t="shared" si="248"/>
        <v>#DIV/0!</v>
      </c>
      <c r="M3354" s="2"/>
    </row>
    <row r="3355" spans="6:13" ht="12.75" hidden="1">
      <c r="F3355" s="49"/>
      <c r="G3355" s="49"/>
      <c r="H3355" s="6">
        <f t="shared" si="249"/>
        <v>0</v>
      </c>
      <c r="I3355" s="26" t="e">
        <f t="shared" si="248"/>
        <v>#DIV/0!</v>
      </c>
      <c r="M3355" s="2"/>
    </row>
    <row r="3356" spans="6:13" ht="12.75" hidden="1">
      <c r="F3356" s="49"/>
      <c r="G3356" s="49"/>
      <c r="H3356" s="6">
        <f t="shared" si="249"/>
        <v>0</v>
      </c>
      <c r="I3356" s="26" t="e">
        <f t="shared" si="248"/>
        <v>#DIV/0!</v>
      </c>
      <c r="M3356" s="2"/>
    </row>
    <row r="3357" spans="6:13" ht="12.75" hidden="1">
      <c r="F3357" s="49"/>
      <c r="G3357" s="49"/>
      <c r="H3357" s="6">
        <f t="shared" si="249"/>
        <v>0</v>
      </c>
      <c r="I3357" s="26" t="e">
        <f t="shared" si="248"/>
        <v>#DIV/0!</v>
      </c>
      <c r="M3357" s="2"/>
    </row>
    <row r="3358" spans="6:13" ht="12.75" hidden="1">
      <c r="F3358" s="49"/>
      <c r="G3358" s="49"/>
      <c r="H3358" s="6">
        <f t="shared" si="249"/>
        <v>0</v>
      </c>
      <c r="I3358" s="26" t="e">
        <f t="shared" si="248"/>
        <v>#DIV/0!</v>
      </c>
      <c r="M3358" s="2"/>
    </row>
    <row r="3359" spans="6:13" ht="12.75" hidden="1">
      <c r="F3359" s="49"/>
      <c r="G3359" s="49"/>
      <c r="H3359" s="6">
        <f t="shared" si="249"/>
        <v>0</v>
      </c>
      <c r="I3359" s="26" t="e">
        <f t="shared" si="248"/>
        <v>#DIV/0!</v>
      </c>
      <c r="M3359" s="2"/>
    </row>
    <row r="3360" spans="6:13" ht="12.75" hidden="1">
      <c r="F3360" s="49"/>
      <c r="G3360" s="49"/>
      <c r="H3360" s="6">
        <f t="shared" si="249"/>
        <v>0</v>
      </c>
      <c r="I3360" s="26" t="e">
        <f t="shared" si="248"/>
        <v>#DIV/0!</v>
      </c>
      <c r="M3360" s="2"/>
    </row>
    <row r="3361" spans="6:13" ht="12.75" hidden="1">
      <c r="F3361" s="49"/>
      <c r="G3361" s="49"/>
      <c r="H3361" s="6">
        <f t="shared" si="249"/>
        <v>0</v>
      </c>
      <c r="I3361" s="26" t="e">
        <f t="shared" si="248"/>
        <v>#DIV/0!</v>
      </c>
      <c r="M3361" s="2"/>
    </row>
    <row r="3362" spans="6:13" ht="12.75" hidden="1">
      <c r="F3362" s="49"/>
      <c r="G3362" s="49"/>
      <c r="H3362" s="6">
        <f t="shared" si="249"/>
        <v>0</v>
      </c>
      <c r="I3362" s="26" t="e">
        <f t="shared" si="248"/>
        <v>#DIV/0!</v>
      </c>
      <c r="M3362" s="2"/>
    </row>
    <row r="3363" spans="6:13" ht="12.75" hidden="1">
      <c r="F3363" s="49"/>
      <c r="G3363" s="49"/>
      <c r="H3363" s="6">
        <f t="shared" si="249"/>
        <v>0</v>
      </c>
      <c r="I3363" s="26" t="e">
        <f t="shared" si="248"/>
        <v>#DIV/0!</v>
      </c>
      <c r="M3363" s="2"/>
    </row>
    <row r="3364" spans="6:13" ht="12.75" hidden="1">
      <c r="F3364" s="49"/>
      <c r="G3364" s="49"/>
      <c r="H3364" s="6">
        <f t="shared" si="249"/>
        <v>0</v>
      </c>
      <c r="I3364" s="26" t="e">
        <f t="shared" si="248"/>
        <v>#DIV/0!</v>
      </c>
      <c r="M3364" s="2"/>
    </row>
    <row r="3365" spans="6:13" ht="12.75" hidden="1">
      <c r="F3365" s="49"/>
      <c r="G3365" s="49"/>
      <c r="H3365" s="6">
        <f t="shared" si="249"/>
        <v>0</v>
      </c>
      <c r="I3365" s="26" t="e">
        <f t="shared" si="248"/>
        <v>#DIV/0!</v>
      </c>
      <c r="M3365" s="2"/>
    </row>
    <row r="3366" spans="6:13" ht="12.75" hidden="1">
      <c r="F3366" s="49"/>
      <c r="G3366" s="49"/>
      <c r="H3366" s="6">
        <f t="shared" si="249"/>
        <v>0</v>
      </c>
      <c r="I3366" s="26" t="e">
        <f t="shared" si="248"/>
        <v>#DIV/0!</v>
      </c>
      <c r="M3366" s="2"/>
    </row>
    <row r="3367" spans="6:13" ht="12.75" hidden="1">
      <c r="F3367" s="49"/>
      <c r="G3367" s="49"/>
      <c r="H3367" s="6">
        <f t="shared" si="249"/>
        <v>0</v>
      </c>
      <c r="I3367" s="26" t="e">
        <f t="shared" si="248"/>
        <v>#DIV/0!</v>
      </c>
      <c r="M3367" s="2"/>
    </row>
    <row r="3368" spans="6:13" ht="12.75" hidden="1">
      <c r="F3368" s="49"/>
      <c r="G3368" s="49"/>
      <c r="H3368" s="6">
        <f t="shared" si="249"/>
        <v>0</v>
      </c>
      <c r="I3368" s="26" t="e">
        <f t="shared" si="248"/>
        <v>#DIV/0!</v>
      </c>
      <c r="M3368" s="2"/>
    </row>
    <row r="3369" spans="6:13" ht="12.75" hidden="1">
      <c r="F3369" s="49"/>
      <c r="G3369" s="49"/>
      <c r="H3369" s="6">
        <f t="shared" si="249"/>
        <v>0</v>
      </c>
      <c r="I3369" s="26" t="e">
        <f t="shared" si="248"/>
        <v>#DIV/0!</v>
      </c>
      <c r="M3369" s="2"/>
    </row>
    <row r="3370" spans="6:13" ht="12.75" hidden="1">
      <c r="F3370" s="49"/>
      <c r="G3370" s="49"/>
      <c r="H3370" s="6">
        <f t="shared" si="249"/>
        <v>0</v>
      </c>
      <c r="I3370" s="26" t="e">
        <f t="shared" si="248"/>
        <v>#DIV/0!</v>
      </c>
      <c r="M3370" s="2"/>
    </row>
    <row r="3371" spans="6:13" ht="12.75" hidden="1">
      <c r="F3371" s="49"/>
      <c r="G3371" s="49"/>
      <c r="H3371" s="6">
        <f t="shared" si="249"/>
        <v>0</v>
      </c>
      <c r="I3371" s="26" t="e">
        <f t="shared" si="248"/>
        <v>#DIV/0!</v>
      </c>
      <c r="M3371" s="2"/>
    </row>
    <row r="3372" spans="6:13" ht="12.75" hidden="1">
      <c r="F3372" s="49"/>
      <c r="G3372" s="49"/>
      <c r="H3372" s="6">
        <f t="shared" si="249"/>
        <v>0</v>
      </c>
      <c r="I3372" s="26" t="e">
        <f t="shared" si="248"/>
        <v>#DIV/0!</v>
      </c>
      <c r="M3372" s="2"/>
    </row>
    <row r="3373" spans="6:13" ht="12.75" hidden="1">
      <c r="F3373" s="49"/>
      <c r="G3373" s="49"/>
      <c r="H3373" s="6">
        <f t="shared" si="249"/>
        <v>0</v>
      </c>
      <c r="I3373" s="26" t="e">
        <f t="shared" si="248"/>
        <v>#DIV/0!</v>
      </c>
      <c r="M3373" s="2"/>
    </row>
    <row r="3374" spans="6:13" ht="12.75" hidden="1">
      <c r="F3374" s="49"/>
      <c r="G3374" s="49"/>
      <c r="H3374" s="6">
        <f t="shared" si="249"/>
        <v>0</v>
      </c>
      <c r="I3374" s="26" t="e">
        <f t="shared" si="248"/>
        <v>#DIV/0!</v>
      </c>
      <c r="M3374" s="2"/>
    </row>
    <row r="3375" spans="6:13" ht="12.75" hidden="1">
      <c r="F3375" s="49"/>
      <c r="G3375" s="49"/>
      <c r="H3375" s="6">
        <f t="shared" si="249"/>
        <v>0</v>
      </c>
      <c r="I3375" s="26" t="e">
        <f t="shared" si="248"/>
        <v>#DIV/0!</v>
      </c>
      <c r="M3375" s="2"/>
    </row>
    <row r="3376" spans="6:13" ht="12.75" hidden="1">
      <c r="F3376" s="49"/>
      <c r="G3376" s="49"/>
      <c r="H3376" s="6">
        <f t="shared" si="249"/>
        <v>0</v>
      </c>
      <c r="I3376" s="26" t="e">
        <f t="shared" si="248"/>
        <v>#DIV/0!</v>
      </c>
      <c r="M3376" s="2"/>
    </row>
    <row r="3377" spans="6:13" ht="12.75" hidden="1">
      <c r="F3377" s="49"/>
      <c r="G3377" s="49"/>
      <c r="H3377" s="6">
        <f t="shared" si="249"/>
        <v>0</v>
      </c>
      <c r="I3377" s="26" t="e">
        <f t="shared" si="248"/>
        <v>#DIV/0!</v>
      </c>
      <c r="M3377" s="2"/>
    </row>
    <row r="3378" spans="6:13" ht="12.75" hidden="1">
      <c r="F3378" s="49"/>
      <c r="G3378" s="49"/>
      <c r="H3378" s="6">
        <f t="shared" si="249"/>
        <v>0</v>
      </c>
      <c r="I3378" s="26" t="e">
        <f t="shared" si="248"/>
        <v>#DIV/0!</v>
      </c>
      <c r="M3378" s="2"/>
    </row>
    <row r="3379" spans="6:13" ht="12.75" hidden="1">
      <c r="F3379" s="49"/>
      <c r="G3379" s="49"/>
      <c r="H3379" s="6">
        <f t="shared" si="249"/>
        <v>0</v>
      </c>
      <c r="I3379" s="26" t="e">
        <f t="shared" si="248"/>
        <v>#DIV/0!</v>
      </c>
      <c r="M3379" s="2"/>
    </row>
    <row r="3380" spans="6:13" ht="12.75" hidden="1">
      <c r="F3380" s="49"/>
      <c r="G3380" s="49"/>
      <c r="H3380" s="6">
        <f t="shared" si="249"/>
        <v>0</v>
      </c>
      <c r="I3380" s="26" t="e">
        <f t="shared" si="248"/>
        <v>#DIV/0!</v>
      </c>
      <c r="M3380" s="2"/>
    </row>
    <row r="3381" spans="6:13" ht="12.75" hidden="1">
      <c r="F3381" s="49"/>
      <c r="G3381" s="49"/>
      <c r="H3381" s="6">
        <f t="shared" si="249"/>
        <v>0</v>
      </c>
      <c r="I3381" s="26" t="e">
        <f t="shared" si="248"/>
        <v>#DIV/0!</v>
      </c>
      <c r="M3381" s="2"/>
    </row>
    <row r="3382" spans="6:13" ht="12.75" hidden="1">
      <c r="F3382" s="49"/>
      <c r="G3382" s="49"/>
      <c r="H3382" s="6">
        <f t="shared" si="249"/>
        <v>0</v>
      </c>
      <c r="I3382" s="26" t="e">
        <f t="shared" si="248"/>
        <v>#DIV/0!</v>
      </c>
      <c r="M3382" s="2"/>
    </row>
    <row r="3383" spans="6:13" ht="12.75" hidden="1">
      <c r="F3383" s="49"/>
      <c r="G3383" s="49"/>
      <c r="H3383" s="6">
        <f t="shared" si="249"/>
        <v>0</v>
      </c>
      <c r="I3383" s="26" t="e">
        <f t="shared" si="248"/>
        <v>#DIV/0!</v>
      </c>
      <c r="M3383" s="2"/>
    </row>
    <row r="3384" spans="6:13" ht="12.75" hidden="1">
      <c r="F3384" s="49"/>
      <c r="G3384" s="49"/>
      <c r="H3384" s="6">
        <f t="shared" si="249"/>
        <v>0</v>
      </c>
      <c r="I3384" s="26" t="e">
        <f t="shared" si="248"/>
        <v>#DIV/0!</v>
      </c>
      <c r="M3384" s="2"/>
    </row>
    <row r="3385" spans="6:13" ht="12.75" hidden="1">
      <c r="F3385" s="49"/>
      <c r="G3385" s="49"/>
      <c r="H3385" s="6">
        <f t="shared" si="249"/>
        <v>0</v>
      </c>
      <c r="I3385" s="26" t="e">
        <f t="shared" si="248"/>
        <v>#DIV/0!</v>
      </c>
      <c r="M3385" s="2"/>
    </row>
    <row r="3386" spans="6:13" ht="12.75" hidden="1">
      <c r="F3386" s="49"/>
      <c r="G3386" s="49"/>
      <c r="H3386" s="6">
        <f t="shared" si="249"/>
        <v>0</v>
      </c>
      <c r="I3386" s="26" t="e">
        <f t="shared" si="248"/>
        <v>#DIV/0!</v>
      </c>
      <c r="M3386" s="2"/>
    </row>
    <row r="3387" spans="6:13" ht="12.75" hidden="1">
      <c r="F3387" s="49"/>
      <c r="G3387" s="49"/>
      <c r="H3387" s="6">
        <f t="shared" si="249"/>
        <v>0</v>
      </c>
      <c r="I3387" s="26" t="e">
        <f t="shared" si="248"/>
        <v>#DIV/0!</v>
      </c>
      <c r="M3387" s="2"/>
    </row>
    <row r="3388" spans="6:13" ht="12.75" hidden="1">
      <c r="F3388" s="49"/>
      <c r="G3388" s="49"/>
      <c r="H3388" s="6">
        <f t="shared" si="249"/>
        <v>0</v>
      </c>
      <c r="I3388" s="26" t="e">
        <f t="shared" si="248"/>
        <v>#DIV/0!</v>
      </c>
      <c r="M3388" s="2"/>
    </row>
    <row r="3389" spans="6:13" ht="12.75" hidden="1">
      <c r="F3389" s="49"/>
      <c r="G3389" s="49"/>
      <c r="I3389" s="307"/>
      <c r="M3389" s="2"/>
    </row>
    <row r="3390" spans="6:13" ht="12.75" hidden="1">
      <c r="F3390" s="49"/>
      <c r="G3390" s="49"/>
      <c r="I3390" s="307"/>
      <c r="M3390" s="2"/>
    </row>
    <row r="3391" spans="6:13" ht="12.75" hidden="1">
      <c r="F3391" s="49"/>
      <c r="G3391" s="49"/>
      <c r="I3391" s="307"/>
      <c r="M3391" s="2"/>
    </row>
    <row r="3392" spans="6:13" ht="12.75" hidden="1">
      <c r="F3392" s="49"/>
      <c r="G3392" s="49"/>
      <c r="I3392" s="307"/>
      <c r="M3392" s="2"/>
    </row>
    <row r="3393" spans="6:13" ht="12.75" hidden="1">
      <c r="F3393" s="49"/>
      <c r="G3393" s="49"/>
      <c r="I3393" s="307"/>
      <c r="M3393" s="2"/>
    </row>
    <row r="3394" spans="6:13" ht="12.75" hidden="1">
      <c r="F3394" s="49"/>
      <c r="G3394" s="49"/>
      <c r="I3394" s="307"/>
      <c r="M3394" s="2"/>
    </row>
    <row r="3395" spans="6:13" ht="12.75" hidden="1">
      <c r="F3395" s="49"/>
      <c r="G3395" s="49"/>
      <c r="I3395" s="307"/>
      <c r="M3395" s="2"/>
    </row>
    <row r="3396" spans="6:13" ht="12.75" hidden="1">
      <c r="F3396" s="49"/>
      <c r="G3396" s="49"/>
      <c r="I3396" s="307"/>
      <c r="M3396" s="2"/>
    </row>
    <row r="3397" spans="6:13" ht="12.75" hidden="1">
      <c r="F3397" s="49"/>
      <c r="G3397" s="49"/>
      <c r="I3397" s="307"/>
      <c r="M3397" s="2"/>
    </row>
    <row r="3398" spans="6:13" ht="12.75" hidden="1">
      <c r="F3398" s="49"/>
      <c r="G3398" s="49"/>
      <c r="I3398" s="307"/>
      <c r="M3398" s="2"/>
    </row>
    <row r="3399" spans="6:13" ht="12.75" hidden="1">
      <c r="F3399" s="49"/>
      <c r="G3399" s="49"/>
      <c r="I3399" s="307"/>
      <c r="M3399" s="2"/>
    </row>
    <row r="3400" spans="6:13" ht="12.75" hidden="1">
      <c r="F3400" s="49"/>
      <c r="G3400" s="49"/>
      <c r="I3400" s="307"/>
      <c r="M3400" s="2"/>
    </row>
    <row r="3401" spans="6:13" ht="12.75" hidden="1">
      <c r="F3401" s="49"/>
      <c r="G3401" s="49"/>
      <c r="I3401" s="307"/>
      <c r="M3401" s="2"/>
    </row>
    <row r="3402" spans="6:13" ht="12.75" hidden="1">
      <c r="F3402" s="49"/>
      <c r="G3402" s="49"/>
      <c r="I3402" s="307"/>
      <c r="M3402" s="2"/>
    </row>
    <row r="3403" spans="6:13" ht="12.75" hidden="1">
      <c r="F3403" s="49"/>
      <c r="G3403" s="49"/>
      <c r="I3403" s="307"/>
      <c r="M3403" s="2"/>
    </row>
    <row r="3404" spans="6:13" ht="12.75" hidden="1">
      <c r="F3404" s="49"/>
      <c r="G3404" s="49"/>
      <c r="I3404" s="307"/>
      <c r="M3404" s="2"/>
    </row>
    <row r="3405" spans="6:13" ht="12.75" hidden="1">
      <c r="F3405" s="49"/>
      <c r="G3405" s="49"/>
      <c r="I3405" s="307"/>
      <c r="M3405" s="2"/>
    </row>
    <row r="3406" spans="6:13" ht="12.75" hidden="1">
      <c r="F3406" s="49"/>
      <c r="G3406" s="49"/>
      <c r="I3406" s="307"/>
      <c r="M3406" s="2"/>
    </row>
    <row r="3407" spans="6:13" ht="12.75" hidden="1">
      <c r="F3407" s="49"/>
      <c r="G3407" s="49"/>
      <c r="I3407" s="307"/>
      <c r="M3407" s="2"/>
    </row>
    <row r="3408" spans="6:13" ht="12.75" hidden="1">
      <c r="F3408" s="49"/>
      <c r="G3408" s="49"/>
      <c r="I3408" s="307"/>
      <c r="M3408" s="2"/>
    </row>
    <row r="3409" spans="6:13" ht="12.75" hidden="1">
      <c r="F3409" s="49"/>
      <c r="G3409" s="49"/>
      <c r="I3409" s="307"/>
      <c r="M3409" s="2"/>
    </row>
    <row r="3410" spans="6:13" ht="12.75" hidden="1">
      <c r="F3410" s="49"/>
      <c r="G3410" s="49"/>
      <c r="I3410" s="307"/>
      <c r="M3410" s="2"/>
    </row>
    <row r="3411" spans="6:13" ht="12.75" hidden="1">
      <c r="F3411" s="49"/>
      <c r="G3411" s="49"/>
      <c r="I3411" s="307"/>
      <c r="M3411" s="2"/>
    </row>
    <row r="3412" spans="6:13" ht="12.75" hidden="1">
      <c r="F3412" s="49"/>
      <c r="G3412" s="49"/>
      <c r="I3412" s="307"/>
      <c r="M3412" s="2"/>
    </row>
    <row r="3413" spans="6:13" ht="12.75" hidden="1">
      <c r="F3413" s="49"/>
      <c r="G3413" s="49"/>
      <c r="I3413" s="307"/>
      <c r="M3413" s="2"/>
    </row>
    <row r="3414" spans="6:13" ht="12.75" hidden="1">
      <c r="F3414" s="49"/>
      <c r="G3414" s="49"/>
      <c r="I3414" s="307"/>
      <c r="M3414" s="2"/>
    </row>
    <row r="3415" spans="6:13" ht="12.75" hidden="1">
      <c r="F3415" s="49"/>
      <c r="G3415" s="49"/>
      <c r="I3415" s="307"/>
      <c r="M3415" s="2"/>
    </row>
    <row r="3416" spans="6:13" ht="12.75" hidden="1">
      <c r="F3416" s="49"/>
      <c r="G3416" s="49"/>
      <c r="I3416" s="307"/>
      <c r="M3416" s="2"/>
    </row>
    <row r="3417" spans="6:13" ht="12.75" hidden="1">
      <c r="F3417" s="49"/>
      <c r="G3417" s="49"/>
      <c r="I3417" s="307"/>
      <c r="M3417" s="2"/>
    </row>
    <row r="3418" spans="6:13" ht="12.75" hidden="1">
      <c r="F3418" s="49"/>
      <c r="G3418" s="49"/>
      <c r="I3418" s="307"/>
      <c r="M3418" s="2"/>
    </row>
    <row r="3419" spans="6:13" ht="12.75" hidden="1">
      <c r="F3419" s="49"/>
      <c r="G3419" s="49"/>
      <c r="I3419" s="307"/>
      <c r="M3419" s="2"/>
    </row>
    <row r="3420" spans="6:13" ht="12.75" hidden="1">
      <c r="F3420" s="49"/>
      <c r="G3420" s="49"/>
      <c r="I3420" s="307"/>
      <c r="M3420" s="2"/>
    </row>
    <row r="3421" spans="6:13" ht="12.75" hidden="1">
      <c r="F3421" s="49"/>
      <c r="G3421" s="49"/>
      <c r="I3421" s="307"/>
      <c r="M3421" s="2"/>
    </row>
    <row r="3422" spans="6:13" ht="12.75" hidden="1">
      <c r="F3422" s="49"/>
      <c r="G3422" s="49"/>
      <c r="I3422" s="307"/>
      <c r="M3422" s="2"/>
    </row>
    <row r="3423" spans="6:13" ht="12.75" hidden="1">
      <c r="F3423" s="49"/>
      <c r="G3423" s="49"/>
      <c r="I3423" s="307"/>
      <c r="M3423" s="2"/>
    </row>
    <row r="3424" spans="6:13" ht="12.75" hidden="1">
      <c r="F3424" s="49"/>
      <c r="G3424" s="49"/>
      <c r="I3424" s="307"/>
      <c r="M3424" s="2"/>
    </row>
    <row r="3425" spans="6:13" ht="12.75" hidden="1">
      <c r="F3425" s="49"/>
      <c r="G3425" s="49"/>
      <c r="I3425" s="307"/>
      <c r="M3425" s="2"/>
    </row>
    <row r="3426" spans="6:13" ht="12.75" hidden="1">
      <c r="F3426" s="49"/>
      <c r="G3426" s="49"/>
      <c r="I3426" s="307"/>
      <c r="M3426" s="2"/>
    </row>
    <row r="3427" spans="6:13" ht="12.75" hidden="1">
      <c r="F3427" s="49"/>
      <c r="G3427" s="49"/>
      <c r="I3427" s="307"/>
      <c r="M3427" s="2"/>
    </row>
    <row r="3428" spans="6:13" ht="12.75" hidden="1">
      <c r="F3428" s="49"/>
      <c r="G3428" s="49"/>
      <c r="I3428" s="307"/>
      <c r="M3428" s="2"/>
    </row>
    <row r="3429" spans="6:13" ht="12.75" hidden="1">
      <c r="F3429" s="49"/>
      <c r="G3429" s="49"/>
      <c r="I3429" s="307"/>
      <c r="M3429" s="2"/>
    </row>
    <row r="3430" spans="6:13" ht="12.75" hidden="1">
      <c r="F3430" s="49"/>
      <c r="G3430" s="49"/>
      <c r="I3430" s="307"/>
      <c r="M3430" s="2"/>
    </row>
    <row r="3431" spans="6:13" ht="12.75" hidden="1">
      <c r="F3431" s="49"/>
      <c r="G3431" s="49"/>
      <c r="I3431" s="307"/>
      <c r="M3431" s="2"/>
    </row>
    <row r="3432" spans="6:13" ht="12.75" hidden="1">
      <c r="F3432" s="49"/>
      <c r="G3432" s="49"/>
      <c r="I3432" s="307"/>
      <c r="M3432" s="2"/>
    </row>
    <row r="3433" spans="6:13" ht="12.75" hidden="1">
      <c r="F3433" s="49"/>
      <c r="G3433" s="49"/>
      <c r="I3433" s="307"/>
      <c r="M3433" s="2"/>
    </row>
    <row r="3434" spans="6:13" ht="12.75" hidden="1">
      <c r="F3434" s="49"/>
      <c r="G3434" s="49"/>
      <c r="I3434" s="307"/>
      <c r="M3434" s="2"/>
    </row>
    <row r="3435" spans="6:13" ht="12.75" hidden="1">
      <c r="F3435" s="49"/>
      <c r="G3435" s="49"/>
      <c r="I3435" s="307"/>
      <c r="M3435" s="2"/>
    </row>
    <row r="3436" spans="6:13" ht="12.75" hidden="1">
      <c r="F3436" s="49"/>
      <c r="G3436" s="49"/>
      <c r="I3436" s="307"/>
      <c r="M3436" s="2"/>
    </row>
    <row r="3437" spans="6:13" ht="12.75" hidden="1">
      <c r="F3437" s="49"/>
      <c r="G3437" s="49"/>
      <c r="I3437" s="307"/>
      <c r="M3437" s="2"/>
    </row>
    <row r="3438" spans="6:13" ht="12.75" hidden="1">
      <c r="F3438" s="49"/>
      <c r="G3438" s="49"/>
      <c r="I3438" s="307"/>
      <c r="M3438" s="2"/>
    </row>
    <row r="3439" spans="6:13" ht="12.75" hidden="1">
      <c r="F3439" s="49"/>
      <c r="G3439" s="49"/>
      <c r="I3439" s="307"/>
      <c r="M3439" s="2"/>
    </row>
    <row r="3440" spans="6:13" ht="12.75" hidden="1">
      <c r="F3440" s="49"/>
      <c r="G3440" s="49"/>
      <c r="I3440" s="307"/>
      <c r="M3440" s="2"/>
    </row>
    <row r="3441" spans="6:13" ht="12.75" hidden="1">
      <c r="F3441" s="49"/>
      <c r="G3441" s="49"/>
      <c r="I3441" s="307"/>
      <c r="M3441" s="2"/>
    </row>
    <row r="3442" spans="6:13" ht="12.75" hidden="1">
      <c r="F3442" s="49"/>
      <c r="G3442" s="49"/>
      <c r="I3442" s="307"/>
      <c r="M3442" s="2"/>
    </row>
    <row r="3443" spans="6:13" ht="12.75" hidden="1">
      <c r="F3443" s="49"/>
      <c r="G3443" s="49"/>
      <c r="I3443" s="307"/>
      <c r="M3443" s="2"/>
    </row>
    <row r="3444" spans="6:13" ht="12.75" hidden="1">
      <c r="F3444" s="49"/>
      <c r="G3444" s="49"/>
      <c r="I3444" s="307"/>
      <c r="M3444" s="2"/>
    </row>
    <row r="3445" spans="6:13" ht="12.75" hidden="1">
      <c r="F3445" s="49"/>
      <c r="G3445" s="49"/>
      <c r="I3445" s="307"/>
      <c r="M3445" s="2"/>
    </row>
    <row r="3446" spans="6:13" ht="12.75" hidden="1">
      <c r="F3446" s="49"/>
      <c r="G3446" s="49"/>
      <c r="I3446" s="307"/>
      <c r="M3446" s="2"/>
    </row>
    <row r="3447" spans="6:13" ht="12.75" hidden="1">
      <c r="F3447" s="49"/>
      <c r="G3447" s="49"/>
      <c r="I3447" s="307"/>
      <c r="M3447" s="2"/>
    </row>
    <row r="3448" spans="6:13" ht="12.75" hidden="1">
      <c r="F3448" s="49"/>
      <c r="G3448" s="49"/>
      <c r="I3448" s="307"/>
      <c r="M3448" s="2"/>
    </row>
    <row r="3449" spans="6:13" ht="12.75" hidden="1">
      <c r="F3449" s="49"/>
      <c r="G3449" s="49"/>
      <c r="I3449" s="307"/>
      <c r="M3449" s="2"/>
    </row>
    <row r="3450" spans="6:13" ht="12.75" hidden="1">
      <c r="F3450" s="49"/>
      <c r="G3450" s="49"/>
      <c r="I3450" s="307"/>
      <c r="M3450" s="2"/>
    </row>
    <row r="3451" spans="6:13" ht="12.75" hidden="1">
      <c r="F3451" s="49"/>
      <c r="G3451" s="49"/>
      <c r="I3451" s="307"/>
      <c r="M3451" s="2"/>
    </row>
    <row r="3452" spans="6:13" ht="12.75" hidden="1">
      <c r="F3452" s="49"/>
      <c r="G3452" s="49"/>
      <c r="I3452" s="307"/>
      <c r="M3452" s="2"/>
    </row>
    <row r="3453" spans="6:13" ht="12.75" hidden="1">
      <c r="F3453" s="49"/>
      <c r="G3453" s="49"/>
      <c r="I3453" s="307"/>
      <c r="M3453" s="2"/>
    </row>
    <row r="3454" spans="6:13" ht="12.75" hidden="1">
      <c r="F3454" s="49"/>
      <c r="G3454" s="49"/>
      <c r="I3454" s="307"/>
      <c r="M3454" s="2"/>
    </row>
    <row r="3455" spans="6:13" ht="12.75" hidden="1">
      <c r="F3455" s="49"/>
      <c r="G3455" s="49"/>
      <c r="I3455" s="307"/>
      <c r="M3455" s="2"/>
    </row>
    <row r="3456" spans="6:13" ht="12.75" hidden="1">
      <c r="F3456" s="49"/>
      <c r="G3456" s="49"/>
      <c r="I3456" s="307"/>
      <c r="M3456" s="2"/>
    </row>
    <row r="3457" spans="6:13" ht="12.75" hidden="1">
      <c r="F3457" s="49"/>
      <c r="G3457" s="49"/>
      <c r="I3457" s="307"/>
      <c r="M3457" s="2"/>
    </row>
    <row r="3458" spans="6:13" ht="12.75">
      <c r="F3458" s="49"/>
      <c r="G3458" s="49"/>
      <c r="I3458" s="307"/>
      <c r="M3458" s="2"/>
    </row>
    <row r="3459" spans="6:13" ht="12.75" hidden="1">
      <c r="F3459" s="49"/>
      <c r="G3459" s="49"/>
      <c r="I3459" s="307"/>
      <c r="M3459" s="2">
        <v>500</v>
      </c>
    </row>
    <row r="3460" spans="6:13" ht="12.75" hidden="1">
      <c r="F3460" s="49"/>
      <c r="G3460" s="49"/>
      <c r="I3460" s="307"/>
      <c r="M3460" s="2">
        <v>500</v>
      </c>
    </row>
    <row r="3461" spans="6:13" ht="12.75" hidden="1">
      <c r="F3461" s="49"/>
      <c r="G3461" s="49"/>
      <c r="I3461" s="307"/>
      <c r="M3461" s="2">
        <v>500</v>
      </c>
    </row>
    <row r="3462" spans="6:13" ht="12.75" hidden="1">
      <c r="F3462" s="49"/>
      <c r="G3462" s="49"/>
      <c r="I3462" s="307"/>
      <c r="M3462" s="2">
        <v>500</v>
      </c>
    </row>
    <row r="3463" spans="6:13" ht="12.75" hidden="1">
      <c r="F3463" s="49"/>
      <c r="G3463" s="49"/>
      <c r="I3463" s="307"/>
      <c r="M3463" s="2">
        <v>500</v>
      </c>
    </row>
    <row r="3464" spans="6:13" ht="12.75" hidden="1">
      <c r="F3464" s="49"/>
      <c r="G3464" s="49"/>
      <c r="I3464" s="307"/>
      <c r="M3464" s="2">
        <v>500</v>
      </c>
    </row>
    <row r="3465" spans="6:13" ht="12.75" hidden="1">
      <c r="F3465" s="49"/>
      <c r="G3465" s="49"/>
      <c r="I3465" s="307"/>
      <c r="M3465" s="2">
        <v>500</v>
      </c>
    </row>
    <row r="3466" spans="6:13" ht="12.75" hidden="1">
      <c r="F3466" s="49"/>
      <c r="G3466" s="49"/>
      <c r="I3466" s="307"/>
      <c r="M3466" s="2">
        <v>500</v>
      </c>
    </row>
    <row r="3467" spans="6:13" ht="12.75" hidden="1">
      <c r="F3467" s="49"/>
      <c r="G3467" s="49"/>
      <c r="I3467" s="307"/>
      <c r="M3467" s="2">
        <v>500</v>
      </c>
    </row>
    <row r="3468" spans="6:13" ht="12.75" hidden="1">
      <c r="F3468" s="49"/>
      <c r="G3468" s="49"/>
      <c r="I3468" s="307"/>
      <c r="M3468" s="2">
        <v>500</v>
      </c>
    </row>
    <row r="3469" spans="6:13" ht="12.75" hidden="1">
      <c r="F3469" s="49"/>
      <c r="G3469" s="49"/>
      <c r="I3469" s="307"/>
      <c r="M3469" s="2">
        <v>500</v>
      </c>
    </row>
    <row r="3470" spans="6:13" ht="12.75" hidden="1">
      <c r="F3470" s="49"/>
      <c r="G3470" s="49"/>
      <c r="I3470" s="307"/>
      <c r="M3470" s="2">
        <v>500</v>
      </c>
    </row>
    <row r="3471" spans="6:13" ht="12.75" hidden="1">
      <c r="F3471" s="49"/>
      <c r="G3471" s="49"/>
      <c r="I3471" s="307"/>
      <c r="M3471" s="2">
        <v>500</v>
      </c>
    </row>
    <row r="3472" spans="6:13" ht="12.75" hidden="1">
      <c r="F3472" s="49"/>
      <c r="G3472" s="49"/>
      <c r="I3472" s="307"/>
      <c r="M3472" s="2">
        <v>500</v>
      </c>
    </row>
    <row r="3473" spans="1:13" s="323" customFormat="1" ht="12.75">
      <c r="A3473" s="318"/>
      <c r="B3473" s="319">
        <v>-6784493</v>
      </c>
      <c r="C3473" s="320" t="s">
        <v>1143</v>
      </c>
      <c r="D3473" s="318" t="s">
        <v>1144</v>
      </c>
      <c r="E3473" s="318"/>
      <c r="F3473" s="321"/>
      <c r="G3473" s="321"/>
      <c r="H3473" s="319">
        <f>H3457-B3473</f>
        <v>6784493</v>
      </c>
      <c r="I3473" s="322">
        <f>+B3473/M3473</f>
        <v>-13568.986</v>
      </c>
      <c r="K3473" s="312"/>
      <c r="L3473" s="313"/>
      <c r="M3473" s="2">
        <v>500</v>
      </c>
    </row>
    <row r="3474" spans="1:13" s="323" customFormat="1" ht="12.75">
      <c r="A3474" s="318"/>
      <c r="B3474" s="319">
        <v>0</v>
      </c>
      <c r="C3474" s="320" t="s">
        <v>1143</v>
      </c>
      <c r="D3474" s="318" t="s">
        <v>1142</v>
      </c>
      <c r="E3474" s="318"/>
      <c r="F3474" s="321"/>
      <c r="G3474" s="321"/>
      <c r="H3474" s="319">
        <f>H3458-B3474</f>
        <v>0</v>
      </c>
      <c r="I3474" s="322">
        <f>+B3474/M3474</f>
        <v>0</v>
      </c>
      <c r="K3474" s="312"/>
      <c r="L3474" s="313"/>
      <c r="M3474" s="2">
        <v>490</v>
      </c>
    </row>
    <row r="3475" spans="1:13" s="323" customFormat="1" ht="12.75">
      <c r="A3475" s="318"/>
      <c r="B3475" s="319">
        <f>+B2928</f>
        <v>5946571</v>
      </c>
      <c r="C3475" s="320" t="s">
        <v>1143</v>
      </c>
      <c r="D3475" s="318" t="s">
        <v>1165</v>
      </c>
      <c r="E3475" s="318"/>
      <c r="F3475" s="321"/>
      <c r="G3475" s="321"/>
      <c r="H3475" s="319">
        <f>H3459-B3475</f>
        <v>-5946571</v>
      </c>
      <c r="I3475" s="322">
        <f>+B3475/M3475</f>
        <v>12086.526422764227</v>
      </c>
      <c r="K3475" s="312"/>
      <c r="L3475" s="313"/>
      <c r="M3475" s="43">
        <v>492</v>
      </c>
    </row>
    <row r="3476" spans="1:13" s="328" customFormat="1" ht="12.75">
      <c r="A3476" s="324"/>
      <c r="B3476" s="325">
        <f>SUM(B3473:B3475)</f>
        <v>-837922</v>
      </c>
      <c r="C3476" s="324" t="s">
        <v>1143</v>
      </c>
      <c r="D3476" s="324" t="s">
        <v>1166</v>
      </c>
      <c r="E3476" s="324"/>
      <c r="F3476" s="326"/>
      <c r="G3476" s="326"/>
      <c r="H3476" s="325">
        <f>H3459-B3476</f>
        <v>837922</v>
      </c>
      <c r="I3476" s="327">
        <f>+B3476/M3476</f>
        <v>-1710.0448979591836</v>
      </c>
      <c r="K3476" s="317"/>
      <c r="L3476" s="317"/>
      <c r="M3476" s="98">
        <v>490</v>
      </c>
    </row>
    <row r="3477" spans="2:13" ht="12.75">
      <c r="B3477" s="44"/>
      <c r="F3477" s="82"/>
      <c r="G3477" s="49"/>
      <c r="I3477" s="307"/>
      <c r="M3477" s="2"/>
    </row>
    <row r="3478" spans="1:13" s="313" customFormat="1" ht="12.75" hidden="1">
      <c r="A3478" s="308"/>
      <c r="B3478" s="309"/>
      <c r="C3478" s="308"/>
      <c r="D3478" s="308"/>
      <c r="E3478" s="308"/>
      <c r="F3478" s="310"/>
      <c r="G3478" s="310"/>
      <c r="H3478" s="309"/>
      <c r="I3478" s="290"/>
      <c r="K3478" s="43"/>
      <c r="L3478" s="21"/>
      <c r="M3478" s="2"/>
    </row>
    <row r="3479" spans="1:13" s="313" customFormat="1" ht="12.75" hidden="1">
      <c r="A3479" s="308"/>
      <c r="B3479" s="309"/>
      <c r="C3479" s="308"/>
      <c r="D3479" s="308"/>
      <c r="E3479" s="308"/>
      <c r="F3479" s="310"/>
      <c r="G3479" s="310"/>
      <c r="H3479" s="309"/>
      <c r="I3479" s="290"/>
      <c r="K3479" s="43"/>
      <c r="L3479" s="21"/>
      <c r="M3479" s="2"/>
    </row>
    <row r="3480" spans="1:13" ht="12.75" hidden="1">
      <c r="A3480" s="19"/>
      <c r="B3480" s="9"/>
      <c r="F3480" s="49"/>
      <c r="G3480" s="49"/>
      <c r="H3480" s="309"/>
      <c r="I3480" s="26" t="e">
        <f aca="true" t="shared" si="250" ref="I3480:I3543">+B3480/M3480</f>
        <v>#DIV/0!</v>
      </c>
      <c r="M3480" s="2"/>
    </row>
    <row r="3481" spans="1:13" ht="12.75" hidden="1">
      <c r="A3481" s="19"/>
      <c r="B3481" s="9"/>
      <c r="F3481" s="49"/>
      <c r="G3481" s="49"/>
      <c r="H3481" s="309"/>
      <c r="I3481" s="26" t="e">
        <f t="shared" si="250"/>
        <v>#DIV/0!</v>
      </c>
      <c r="M3481" s="2"/>
    </row>
    <row r="3482" spans="1:13" ht="12.75" hidden="1">
      <c r="A3482" s="19"/>
      <c r="B3482" s="9"/>
      <c r="F3482" s="49"/>
      <c r="G3482" s="49"/>
      <c r="H3482" s="6">
        <f aca="true" t="shared" si="251" ref="H3482:H3545">H3481-B3482</f>
        <v>0</v>
      </c>
      <c r="I3482" s="26" t="e">
        <f t="shared" si="250"/>
        <v>#DIV/0!</v>
      </c>
      <c r="M3482" s="2"/>
    </row>
    <row r="3483" spans="1:13" ht="12.75" hidden="1">
      <c r="A3483" s="19"/>
      <c r="B3483" s="9"/>
      <c r="F3483" s="49"/>
      <c r="G3483" s="49"/>
      <c r="H3483" s="6">
        <f t="shared" si="251"/>
        <v>0</v>
      </c>
      <c r="I3483" s="26" t="e">
        <f t="shared" si="250"/>
        <v>#DIV/0!</v>
      </c>
      <c r="M3483" s="2"/>
    </row>
    <row r="3484" spans="1:13" ht="12.75" hidden="1">
      <c r="A3484" s="19"/>
      <c r="B3484" s="9"/>
      <c r="F3484" s="49"/>
      <c r="G3484" s="49"/>
      <c r="H3484" s="6">
        <f t="shared" si="251"/>
        <v>0</v>
      </c>
      <c r="I3484" s="26" t="e">
        <f t="shared" si="250"/>
        <v>#DIV/0!</v>
      </c>
      <c r="M3484" s="2"/>
    </row>
    <row r="3485" spans="1:13" ht="12.75" hidden="1">
      <c r="A3485" s="19"/>
      <c r="B3485" s="9"/>
      <c r="F3485" s="49"/>
      <c r="G3485" s="49"/>
      <c r="H3485" s="6">
        <f t="shared" si="251"/>
        <v>0</v>
      </c>
      <c r="I3485" s="26" t="e">
        <f t="shared" si="250"/>
        <v>#DIV/0!</v>
      </c>
      <c r="M3485" s="2"/>
    </row>
    <row r="3486" spans="1:13" ht="12.75" hidden="1">
      <c r="A3486" s="19"/>
      <c r="B3486" s="9"/>
      <c r="F3486" s="49"/>
      <c r="G3486" s="49"/>
      <c r="H3486" s="6">
        <f t="shared" si="251"/>
        <v>0</v>
      </c>
      <c r="I3486" s="26" t="e">
        <f t="shared" si="250"/>
        <v>#DIV/0!</v>
      </c>
      <c r="M3486" s="2"/>
    </row>
    <row r="3487" spans="1:13" ht="12.75" hidden="1">
      <c r="A3487" s="19"/>
      <c r="B3487" s="9"/>
      <c r="F3487" s="49"/>
      <c r="G3487" s="49"/>
      <c r="H3487" s="6">
        <f t="shared" si="251"/>
        <v>0</v>
      </c>
      <c r="I3487" s="26" t="e">
        <f t="shared" si="250"/>
        <v>#DIV/0!</v>
      </c>
      <c r="M3487" s="2"/>
    </row>
    <row r="3488" spans="1:13" ht="12.75" hidden="1">
      <c r="A3488" s="19"/>
      <c r="B3488" s="9"/>
      <c r="F3488" s="49"/>
      <c r="G3488" s="49"/>
      <c r="H3488" s="6">
        <f t="shared" si="251"/>
        <v>0</v>
      </c>
      <c r="I3488" s="26" t="e">
        <f t="shared" si="250"/>
        <v>#DIV/0!</v>
      </c>
      <c r="M3488" s="2"/>
    </row>
    <row r="3489" spans="1:13" ht="12.75" hidden="1">
      <c r="A3489" s="19"/>
      <c r="B3489" s="9"/>
      <c r="F3489" s="49"/>
      <c r="G3489" s="49"/>
      <c r="H3489" s="6">
        <f t="shared" si="251"/>
        <v>0</v>
      </c>
      <c r="I3489" s="26" t="e">
        <f t="shared" si="250"/>
        <v>#DIV/0!</v>
      </c>
      <c r="M3489" s="2"/>
    </row>
    <row r="3490" spans="1:13" ht="12.75" hidden="1">
      <c r="A3490" s="19"/>
      <c r="B3490" s="9"/>
      <c r="F3490" s="49"/>
      <c r="G3490" s="49"/>
      <c r="H3490" s="6">
        <f t="shared" si="251"/>
        <v>0</v>
      </c>
      <c r="I3490" s="26" t="e">
        <f t="shared" si="250"/>
        <v>#DIV/0!</v>
      </c>
      <c r="M3490" s="2"/>
    </row>
    <row r="3491" spans="1:13" ht="12.75" hidden="1">
      <c r="A3491" s="19"/>
      <c r="B3491" s="9"/>
      <c r="F3491" s="49"/>
      <c r="G3491" s="49"/>
      <c r="H3491" s="6">
        <f t="shared" si="251"/>
        <v>0</v>
      </c>
      <c r="I3491" s="26" t="e">
        <f t="shared" si="250"/>
        <v>#DIV/0!</v>
      </c>
      <c r="M3491" s="2"/>
    </row>
    <row r="3492" spans="1:13" ht="12.75" hidden="1">
      <c r="A3492" s="19"/>
      <c r="B3492" s="9"/>
      <c r="F3492" s="49"/>
      <c r="G3492" s="49"/>
      <c r="H3492" s="6">
        <f t="shared" si="251"/>
        <v>0</v>
      </c>
      <c r="I3492" s="26" t="e">
        <f t="shared" si="250"/>
        <v>#DIV/0!</v>
      </c>
      <c r="M3492" s="2"/>
    </row>
    <row r="3493" spans="1:13" ht="12.75" hidden="1">
      <c r="A3493" s="19"/>
      <c r="B3493" s="9"/>
      <c r="F3493" s="49"/>
      <c r="G3493" s="49"/>
      <c r="H3493" s="6">
        <f t="shared" si="251"/>
        <v>0</v>
      </c>
      <c r="I3493" s="26" t="e">
        <f t="shared" si="250"/>
        <v>#DIV/0!</v>
      </c>
      <c r="M3493" s="2"/>
    </row>
    <row r="3494" spans="1:13" ht="12.75" hidden="1">
      <c r="A3494" s="19"/>
      <c r="F3494" s="49"/>
      <c r="G3494" s="49"/>
      <c r="H3494" s="6">
        <f t="shared" si="251"/>
        <v>0</v>
      </c>
      <c r="I3494" s="26" t="e">
        <f t="shared" si="250"/>
        <v>#DIV/0!</v>
      </c>
      <c r="M3494" s="2"/>
    </row>
    <row r="3495" spans="1:13" ht="12.75" hidden="1">
      <c r="A3495" s="19"/>
      <c r="B3495" s="8"/>
      <c r="F3495" s="49"/>
      <c r="G3495" s="49"/>
      <c r="H3495" s="6">
        <f t="shared" si="251"/>
        <v>0</v>
      </c>
      <c r="I3495" s="26" t="e">
        <f t="shared" si="250"/>
        <v>#DIV/0!</v>
      </c>
      <c r="M3495" s="2"/>
    </row>
    <row r="3496" spans="1:13" ht="12.75" hidden="1">
      <c r="A3496" s="19"/>
      <c r="F3496" s="49"/>
      <c r="G3496" s="49"/>
      <c r="H3496" s="6">
        <f t="shared" si="251"/>
        <v>0</v>
      </c>
      <c r="I3496" s="26" t="e">
        <f t="shared" si="250"/>
        <v>#DIV/0!</v>
      </c>
      <c r="M3496" s="2"/>
    </row>
    <row r="3497" spans="1:13" ht="12.75" hidden="1">
      <c r="A3497" s="19"/>
      <c r="F3497" s="49"/>
      <c r="G3497" s="49"/>
      <c r="H3497" s="6">
        <f t="shared" si="251"/>
        <v>0</v>
      </c>
      <c r="I3497" s="26" t="e">
        <f t="shared" si="250"/>
        <v>#DIV/0!</v>
      </c>
      <c r="M3497" s="2"/>
    </row>
    <row r="3498" spans="1:13" ht="12.75" hidden="1">
      <c r="A3498" s="19"/>
      <c r="F3498" s="49"/>
      <c r="G3498" s="49"/>
      <c r="H3498" s="6">
        <f t="shared" si="251"/>
        <v>0</v>
      </c>
      <c r="I3498" s="26" t="e">
        <f t="shared" si="250"/>
        <v>#DIV/0!</v>
      </c>
      <c r="M3498" s="2"/>
    </row>
    <row r="3499" spans="1:13" ht="12.75" hidden="1">
      <c r="A3499" s="19"/>
      <c r="F3499" s="49"/>
      <c r="G3499" s="49"/>
      <c r="H3499" s="6">
        <f t="shared" si="251"/>
        <v>0</v>
      </c>
      <c r="I3499" s="26" t="e">
        <f t="shared" si="250"/>
        <v>#DIV/0!</v>
      </c>
      <c r="M3499" s="2"/>
    </row>
    <row r="3500" spans="1:13" ht="12.75" hidden="1">
      <c r="A3500" s="19"/>
      <c r="F3500" s="49"/>
      <c r="G3500" s="49"/>
      <c r="H3500" s="6">
        <f t="shared" si="251"/>
        <v>0</v>
      </c>
      <c r="I3500" s="26" t="e">
        <f t="shared" si="250"/>
        <v>#DIV/0!</v>
      </c>
      <c r="M3500" s="2"/>
    </row>
    <row r="3501" spans="1:13" ht="12.75" hidden="1">
      <c r="A3501" s="19"/>
      <c r="F3501" s="49"/>
      <c r="G3501" s="49"/>
      <c r="H3501" s="6">
        <f t="shared" si="251"/>
        <v>0</v>
      </c>
      <c r="I3501" s="26" t="e">
        <f t="shared" si="250"/>
        <v>#DIV/0!</v>
      </c>
      <c r="M3501" s="2"/>
    </row>
    <row r="3502" spans="1:13" ht="12.75" hidden="1">
      <c r="A3502" s="19"/>
      <c r="F3502" s="49"/>
      <c r="G3502" s="49"/>
      <c r="H3502" s="6">
        <f t="shared" si="251"/>
        <v>0</v>
      </c>
      <c r="I3502" s="26" t="e">
        <f t="shared" si="250"/>
        <v>#DIV/0!</v>
      </c>
      <c r="M3502" s="2"/>
    </row>
    <row r="3503" spans="1:13" ht="12.75" hidden="1">
      <c r="A3503" s="19"/>
      <c r="F3503" s="49"/>
      <c r="G3503" s="49"/>
      <c r="H3503" s="6">
        <f t="shared" si="251"/>
        <v>0</v>
      </c>
      <c r="I3503" s="26" t="e">
        <f t="shared" si="250"/>
        <v>#DIV/0!</v>
      </c>
      <c r="M3503" s="2"/>
    </row>
    <row r="3504" spans="1:13" ht="12.75" hidden="1">
      <c r="A3504" s="19"/>
      <c r="F3504" s="49"/>
      <c r="G3504" s="49"/>
      <c r="H3504" s="6">
        <f t="shared" si="251"/>
        <v>0</v>
      </c>
      <c r="I3504" s="26" t="e">
        <f t="shared" si="250"/>
        <v>#DIV/0!</v>
      </c>
      <c r="M3504" s="2"/>
    </row>
    <row r="3505" spans="1:13" ht="12.75" hidden="1">
      <c r="A3505" s="19"/>
      <c r="F3505" s="49"/>
      <c r="G3505" s="49"/>
      <c r="H3505" s="6">
        <f t="shared" si="251"/>
        <v>0</v>
      </c>
      <c r="I3505" s="26" t="e">
        <f t="shared" si="250"/>
        <v>#DIV/0!</v>
      </c>
      <c r="M3505" s="2"/>
    </row>
    <row r="3506" spans="1:13" ht="12.75" hidden="1">
      <c r="A3506" s="19"/>
      <c r="F3506" s="49"/>
      <c r="G3506" s="49"/>
      <c r="H3506" s="6">
        <f t="shared" si="251"/>
        <v>0</v>
      </c>
      <c r="I3506" s="26" t="e">
        <f t="shared" si="250"/>
        <v>#DIV/0!</v>
      </c>
      <c r="M3506" s="2"/>
    </row>
    <row r="3507" spans="1:13" ht="12.75" hidden="1">
      <c r="A3507" s="19"/>
      <c r="F3507" s="49"/>
      <c r="G3507" s="49"/>
      <c r="H3507" s="6">
        <f t="shared" si="251"/>
        <v>0</v>
      </c>
      <c r="I3507" s="26" t="e">
        <f t="shared" si="250"/>
        <v>#DIV/0!</v>
      </c>
      <c r="M3507" s="2"/>
    </row>
    <row r="3508" spans="1:13" ht="12.75" hidden="1">
      <c r="A3508" s="19"/>
      <c r="F3508" s="49"/>
      <c r="G3508" s="49"/>
      <c r="H3508" s="6">
        <f t="shared" si="251"/>
        <v>0</v>
      </c>
      <c r="I3508" s="26" t="e">
        <f t="shared" si="250"/>
        <v>#DIV/0!</v>
      </c>
      <c r="M3508" s="2"/>
    </row>
    <row r="3509" spans="1:13" ht="12.75" hidden="1">
      <c r="A3509" s="19"/>
      <c r="F3509" s="49"/>
      <c r="G3509" s="49"/>
      <c r="H3509" s="6">
        <f t="shared" si="251"/>
        <v>0</v>
      </c>
      <c r="I3509" s="26" t="e">
        <f t="shared" si="250"/>
        <v>#DIV/0!</v>
      </c>
      <c r="M3509" s="2"/>
    </row>
    <row r="3510" spans="1:13" ht="12.75" hidden="1">
      <c r="A3510" s="19"/>
      <c r="F3510" s="49"/>
      <c r="G3510" s="49"/>
      <c r="H3510" s="6">
        <f t="shared" si="251"/>
        <v>0</v>
      </c>
      <c r="I3510" s="26" t="e">
        <f t="shared" si="250"/>
        <v>#DIV/0!</v>
      </c>
      <c r="M3510" s="2"/>
    </row>
    <row r="3511" spans="1:13" ht="12.75" hidden="1">
      <c r="A3511" s="19"/>
      <c r="F3511" s="49"/>
      <c r="G3511" s="49"/>
      <c r="H3511" s="6">
        <f t="shared" si="251"/>
        <v>0</v>
      </c>
      <c r="I3511" s="26" t="e">
        <f t="shared" si="250"/>
        <v>#DIV/0!</v>
      </c>
      <c r="M3511" s="2"/>
    </row>
    <row r="3512" spans="1:13" ht="12.75" hidden="1">
      <c r="A3512" s="19"/>
      <c r="F3512" s="49"/>
      <c r="G3512" s="49"/>
      <c r="H3512" s="6">
        <f t="shared" si="251"/>
        <v>0</v>
      </c>
      <c r="I3512" s="26" t="e">
        <f t="shared" si="250"/>
        <v>#DIV/0!</v>
      </c>
      <c r="M3512" s="2"/>
    </row>
    <row r="3513" spans="1:13" ht="12.75" hidden="1">
      <c r="A3513" s="19"/>
      <c r="F3513" s="49"/>
      <c r="G3513" s="49"/>
      <c r="H3513" s="6">
        <f t="shared" si="251"/>
        <v>0</v>
      </c>
      <c r="I3513" s="26" t="e">
        <f t="shared" si="250"/>
        <v>#DIV/0!</v>
      </c>
      <c r="M3513" s="2"/>
    </row>
    <row r="3514" spans="1:13" ht="12.75" hidden="1">
      <c r="A3514" s="19"/>
      <c r="F3514" s="49"/>
      <c r="G3514" s="49"/>
      <c r="H3514" s="6">
        <f t="shared" si="251"/>
        <v>0</v>
      </c>
      <c r="I3514" s="26" t="e">
        <f t="shared" si="250"/>
        <v>#DIV/0!</v>
      </c>
      <c r="M3514" s="2"/>
    </row>
    <row r="3515" spans="1:13" ht="12.75" hidden="1">
      <c r="A3515" s="19"/>
      <c r="F3515" s="49"/>
      <c r="G3515" s="49"/>
      <c r="H3515" s="6">
        <f t="shared" si="251"/>
        <v>0</v>
      </c>
      <c r="I3515" s="26" t="e">
        <f t="shared" si="250"/>
        <v>#DIV/0!</v>
      </c>
      <c r="M3515" s="2"/>
    </row>
    <row r="3516" spans="1:13" ht="12.75" hidden="1">
      <c r="A3516" s="19"/>
      <c r="F3516" s="49"/>
      <c r="G3516" s="49"/>
      <c r="H3516" s="6">
        <f t="shared" si="251"/>
        <v>0</v>
      </c>
      <c r="I3516" s="26" t="e">
        <f t="shared" si="250"/>
        <v>#DIV/0!</v>
      </c>
      <c r="M3516" s="2"/>
    </row>
    <row r="3517" spans="1:13" ht="12.75" hidden="1">
      <c r="A3517" s="19"/>
      <c r="F3517" s="49"/>
      <c r="G3517" s="49"/>
      <c r="H3517" s="6">
        <f t="shared" si="251"/>
        <v>0</v>
      </c>
      <c r="I3517" s="26" t="e">
        <f t="shared" si="250"/>
        <v>#DIV/0!</v>
      </c>
      <c r="M3517" s="2"/>
    </row>
    <row r="3518" spans="1:13" ht="12.75" hidden="1">
      <c r="A3518" s="19"/>
      <c r="F3518" s="49"/>
      <c r="G3518" s="49"/>
      <c r="H3518" s="6">
        <f t="shared" si="251"/>
        <v>0</v>
      </c>
      <c r="I3518" s="26" t="e">
        <f t="shared" si="250"/>
        <v>#DIV/0!</v>
      </c>
      <c r="M3518" s="2"/>
    </row>
    <row r="3519" spans="1:13" ht="12.75" hidden="1">
      <c r="A3519" s="19"/>
      <c r="F3519" s="49"/>
      <c r="G3519" s="49"/>
      <c r="H3519" s="6">
        <f t="shared" si="251"/>
        <v>0</v>
      </c>
      <c r="I3519" s="26" t="e">
        <f t="shared" si="250"/>
        <v>#DIV/0!</v>
      </c>
      <c r="M3519" s="2"/>
    </row>
    <row r="3520" spans="1:13" ht="12.75" hidden="1">
      <c r="A3520" s="19"/>
      <c r="F3520" s="49"/>
      <c r="G3520" s="49"/>
      <c r="H3520" s="6">
        <f t="shared" si="251"/>
        <v>0</v>
      </c>
      <c r="I3520" s="26" t="e">
        <f t="shared" si="250"/>
        <v>#DIV/0!</v>
      </c>
      <c r="M3520" s="2"/>
    </row>
    <row r="3521" spans="1:13" ht="12.75" hidden="1">
      <c r="A3521" s="19"/>
      <c r="F3521" s="49"/>
      <c r="G3521" s="49"/>
      <c r="H3521" s="6">
        <f t="shared" si="251"/>
        <v>0</v>
      </c>
      <c r="I3521" s="26" t="e">
        <f t="shared" si="250"/>
        <v>#DIV/0!</v>
      </c>
      <c r="M3521" s="2"/>
    </row>
    <row r="3522" spans="1:13" ht="12.75" hidden="1">
      <c r="A3522" s="19"/>
      <c r="F3522" s="49"/>
      <c r="G3522" s="49"/>
      <c r="H3522" s="6">
        <f t="shared" si="251"/>
        <v>0</v>
      </c>
      <c r="I3522" s="26" t="e">
        <f t="shared" si="250"/>
        <v>#DIV/0!</v>
      </c>
      <c r="M3522" s="2"/>
    </row>
    <row r="3523" spans="1:13" ht="12.75" hidden="1">
      <c r="A3523" s="19"/>
      <c r="F3523" s="49"/>
      <c r="G3523" s="49"/>
      <c r="H3523" s="6">
        <f t="shared" si="251"/>
        <v>0</v>
      </c>
      <c r="I3523" s="26" t="e">
        <f t="shared" si="250"/>
        <v>#DIV/0!</v>
      </c>
      <c r="M3523" s="2"/>
    </row>
    <row r="3524" spans="1:13" ht="12.75" hidden="1">
      <c r="A3524" s="19"/>
      <c r="F3524" s="49"/>
      <c r="G3524" s="49"/>
      <c r="H3524" s="6">
        <f t="shared" si="251"/>
        <v>0</v>
      </c>
      <c r="I3524" s="26" t="e">
        <f t="shared" si="250"/>
        <v>#DIV/0!</v>
      </c>
      <c r="M3524" s="2"/>
    </row>
    <row r="3525" spans="1:13" ht="12.75" hidden="1">
      <c r="A3525" s="19"/>
      <c r="F3525" s="49"/>
      <c r="G3525" s="49"/>
      <c r="H3525" s="6">
        <f t="shared" si="251"/>
        <v>0</v>
      </c>
      <c r="I3525" s="26" t="e">
        <f t="shared" si="250"/>
        <v>#DIV/0!</v>
      </c>
      <c r="M3525" s="2"/>
    </row>
    <row r="3526" spans="1:13" ht="12.75" hidden="1">
      <c r="A3526" s="19"/>
      <c r="F3526" s="49"/>
      <c r="G3526" s="49"/>
      <c r="H3526" s="6">
        <f t="shared" si="251"/>
        <v>0</v>
      </c>
      <c r="I3526" s="26" t="e">
        <f t="shared" si="250"/>
        <v>#DIV/0!</v>
      </c>
      <c r="M3526" s="2"/>
    </row>
    <row r="3527" spans="1:13" ht="12.75" hidden="1">
      <c r="A3527" s="19"/>
      <c r="F3527" s="49"/>
      <c r="G3527" s="49"/>
      <c r="H3527" s="6">
        <f t="shared" si="251"/>
        <v>0</v>
      </c>
      <c r="I3527" s="26" t="e">
        <f t="shared" si="250"/>
        <v>#DIV/0!</v>
      </c>
      <c r="M3527" s="2"/>
    </row>
    <row r="3528" spans="1:13" ht="12.75" hidden="1">
      <c r="A3528" s="19"/>
      <c r="F3528" s="49"/>
      <c r="G3528" s="49"/>
      <c r="H3528" s="6">
        <f t="shared" si="251"/>
        <v>0</v>
      </c>
      <c r="I3528" s="26" t="e">
        <f t="shared" si="250"/>
        <v>#DIV/0!</v>
      </c>
      <c r="M3528" s="2"/>
    </row>
    <row r="3529" spans="1:13" ht="12.75" hidden="1">
      <c r="A3529" s="19"/>
      <c r="F3529" s="49"/>
      <c r="G3529" s="49"/>
      <c r="H3529" s="6">
        <f t="shared" si="251"/>
        <v>0</v>
      </c>
      <c r="I3529" s="26" t="e">
        <f t="shared" si="250"/>
        <v>#DIV/0!</v>
      </c>
      <c r="M3529" s="2"/>
    </row>
    <row r="3530" spans="1:13" ht="12.75" hidden="1">
      <c r="A3530" s="19"/>
      <c r="F3530" s="49"/>
      <c r="G3530" s="49"/>
      <c r="H3530" s="6">
        <f t="shared" si="251"/>
        <v>0</v>
      </c>
      <c r="I3530" s="26" t="e">
        <f t="shared" si="250"/>
        <v>#DIV/0!</v>
      </c>
      <c r="M3530" s="2"/>
    </row>
    <row r="3531" spans="1:13" ht="12.75" hidden="1">
      <c r="A3531" s="19"/>
      <c r="F3531" s="49"/>
      <c r="G3531" s="49"/>
      <c r="H3531" s="6">
        <f t="shared" si="251"/>
        <v>0</v>
      </c>
      <c r="I3531" s="26" t="e">
        <f t="shared" si="250"/>
        <v>#DIV/0!</v>
      </c>
      <c r="M3531" s="2"/>
    </row>
    <row r="3532" spans="1:13" ht="12.75" hidden="1">
      <c r="A3532" s="19"/>
      <c r="F3532" s="49"/>
      <c r="G3532" s="49"/>
      <c r="H3532" s="6">
        <f t="shared" si="251"/>
        <v>0</v>
      </c>
      <c r="I3532" s="26" t="e">
        <f t="shared" si="250"/>
        <v>#DIV/0!</v>
      </c>
      <c r="M3532" s="2"/>
    </row>
    <row r="3533" spans="1:13" ht="12.75" hidden="1">
      <c r="A3533" s="19"/>
      <c r="F3533" s="49"/>
      <c r="G3533" s="49"/>
      <c r="H3533" s="6">
        <f t="shared" si="251"/>
        <v>0</v>
      </c>
      <c r="I3533" s="26" t="e">
        <f t="shared" si="250"/>
        <v>#DIV/0!</v>
      </c>
      <c r="M3533" s="2"/>
    </row>
    <row r="3534" spans="1:13" ht="12.75" hidden="1">
      <c r="A3534" s="19"/>
      <c r="F3534" s="49"/>
      <c r="G3534" s="49"/>
      <c r="H3534" s="6">
        <f t="shared" si="251"/>
        <v>0</v>
      </c>
      <c r="I3534" s="26" t="e">
        <f t="shared" si="250"/>
        <v>#DIV/0!</v>
      </c>
      <c r="M3534" s="2"/>
    </row>
    <row r="3535" spans="1:13" ht="12.75" hidden="1">
      <c r="A3535" s="19"/>
      <c r="F3535" s="49"/>
      <c r="G3535" s="49"/>
      <c r="H3535" s="6">
        <f t="shared" si="251"/>
        <v>0</v>
      </c>
      <c r="I3535" s="26" t="e">
        <f t="shared" si="250"/>
        <v>#DIV/0!</v>
      </c>
      <c r="M3535" s="2"/>
    </row>
    <row r="3536" spans="1:13" ht="12.75" hidden="1">
      <c r="A3536" s="19"/>
      <c r="F3536" s="49"/>
      <c r="G3536" s="49"/>
      <c r="H3536" s="6">
        <f t="shared" si="251"/>
        <v>0</v>
      </c>
      <c r="I3536" s="26" t="e">
        <f t="shared" si="250"/>
        <v>#DIV/0!</v>
      </c>
      <c r="M3536" s="2"/>
    </row>
    <row r="3537" spans="1:13" ht="12.75" hidden="1">
      <c r="A3537" s="19"/>
      <c r="F3537" s="49"/>
      <c r="G3537" s="49"/>
      <c r="H3537" s="6">
        <f t="shared" si="251"/>
        <v>0</v>
      </c>
      <c r="I3537" s="26" t="e">
        <f t="shared" si="250"/>
        <v>#DIV/0!</v>
      </c>
      <c r="M3537" s="2"/>
    </row>
    <row r="3538" spans="1:13" ht="12.75" hidden="1">
      <c r="A3538" s="19"/>
      <c r="F3538" s="49"/>
      <c r="G3538" s="49"/>
      <c r="H3538" s="6">
        <f t="shared" si="251"/>
        <v>0</v>
      </c>
      <c r="I3538" s="26" t="e">
        <f t="shared" si="250"/>
        <v>#DIV/0!</v>
      </c>
      <c r="M3538" s="2"/>
    </row>
    <row r="3539" spans="1:13" ht="12.75" hidden="1">
      <c r="A3539" s="19"/>
      <c r="F3539" s="49"/>
      <c r="G3539" s="49"/>
      <c r="H3539" s="6">
        <f t="shared" si="251"/>
        <v>0</v>
      </c>
      <c r="I3539" s="26" t="e">
        <f t="shared" si="250"/>
        <v>#DIV/0!</v>
      </c>
      <c r="M3539" s="2"/>
    </row>
    <row r="3540" spans="1:13" ht="12.75" hidden="1">
      <c r="A3540" s="19"/>
      <c r="F3540" s="49"/>
      <c r="G3540" s="49"/>
      <c r="H3540" s="6">
        <f t="shared" si="251"/>
        <v>0</v>
      </c>
      <c r="I3540" s="26" t="e">
        <f t="shared" si="250"/>
        <v>#DIV/0!</v>
      </c>
      <c r="M3540" s="2"/>
    </row>
    <row r="3541" spans="1:13" ht="12.75" hidden="1">
      <c r="A3541" s="19"/>
      <c r="F3541" s="49"/>
      <c r="G3541" s="49"/>
      <c r="H3541" s="6">
        <f t="shared" si="251"/>
        <v>0</v>
      </c>
      <c r="I3541" s="26" t="e">
        <f t="shared" si="250"/>
        <v>#DIV/0!</v>
      </c>
      <c r="M3541" s="2"/>
    </row>
    <row r="3542" spans="1:13" ht="12.75" hidden="1">
      <c r="A3542" s="19"/>
      <c r="F3542" s="49"/>
      <c r="G3542" s="49"/>
      <c r="H3542" s="6">
        <f t="shared" si="251"/>
        <v>0</v>
      </c>
      <c r="I3542" s="26" t="e">
        <f t="shared" si="250"/>
        <v>#DIV/0!</v>
      </c>
      <c r="M3542" s="2"/>
    </row>
    <row r="3543" spans="1:13" ht="12.75" hidden="1">
      <c r="A3543" s="19"/>
      <c r="F3543" s="49"/>
      <c r="G3543" s="49"/>
      <c r="H3543" s="6">
        <f t="shared" si="251"/>
        <v>0</v>
      </c>
      <c r="I3543" s="26" t="e">
        <f t="shared" si="250"/>
        <v>#DIV/0!</v>
      </c>
      <c r="M3543" s="2"/>
    </row>
    <row r="3544" spans="1:13" ht="12.75" hidden="1">
      <c r="A3544" s="19"/>
      <c r="F3544" s="49"/>
      <c r="G3544" s="49"/>
      <c r="H3544" s="6">
        <f t="shared" si="251"/>
        <v>0</v>
      </c>
      <c r="I3544" s="26" t="e">
        <f aca="true" t="shared" si="252" ref="I3544:I3607">+B3544/M3544</f>
        <v>#DIV/0!</v>
      </c>
      <c r="M3544" s="2"/>
    </row>
    <row r="3545" spans="1:13" ht="12.75" hidden="1">
      <c r="A3545" s="19"/>
      <c r="F3545" s="49"/>
      <c r="G3545" s="49"/>
      <c r="H3545" s="6">
        <f t="shared" si="251"/>
        <v>0</v>
      </c>
      <c r="I3545" s="26" t="e">
        <f t="shared" si="252"/>
        <v>#DIV/0!</v>
      </c>
      <c r="M3545" s="2"/>
    </row>
    <row r="3546" spans="1:13" ht="12.75" hidden="1">
      <c r="A3546" s="19"/>
      <c r="F3546" s="49"/>
      <c r="G3546" s="49"/>
      <c r="H3546" s="6">
        <f aca="true" t="shared" si="253" ref="H3546:H3609">H3545-B3546</f>
        <v>0</v>
      </c>
      <c r="I3546" s="26" t="e">
        <f t="shared" si="252"/>
        <v>#DIV/0!</v>
      </c>
      <c r="M3546" s="2"/>
    </row>
    <row r="3547" spans="1:13" ht="12.75" hidden="1">
      <c r="A3547" s="19"/>
      <c r="F3547" s="49"/>
      <c r="G3547" s="49"/>
      <c r="H3547" s="6">
        <f t="shared" si="253"/>
        <v>0</v>
      </c>
      <c r="I3547" s="26" t="e">
        <f t="shared" si="252"/>
        <v>#DIV/0!</v>
      </c>
      <c r="M3547" s="2"/>
    </row>
    <row r="3548" spans="1:13" ht="12.75" hidden="1">
      <c r="A3548" s="19"/>
      <c r="F3548" s="49"/>
      <c r="G3548" s="49"/>
      <c r="H3548" s="6">
        <f t="shared" si="253"/>
        <v>0</v>
      </c>
      <c r="I3548" s="26" t="e">
        <f t="shared" si="252"/>
        <v>#DIV/0!</v>
      </c>
      <c r="M3548" s="2"/>
    </row>
    <row r="3549" spans="1:13" ht="12.75" hidden="1">
      <c r="A3549" s="19"/>
      <c r="F3549" s="49"/>
      <c r="G3549" s="49"/>
      <c r="H3549" s="6">
        <f t="shared" si="253"/>
        <v>0</v>
      </c>
      <c r="I3549" s="26" t="e">
        <f t="shared" si="252"/>
        <v>#DIV/0!</v>
      </c>
      <c r="M3549" s="2"/>
    </row>
    <row r="3550" spans="1:13" ht="12.75" hidden="1">
      <c r="A3550" s="19"/>
      <c r="F3550" s="49"/>
      <c r="G3550" s="49"/>
      <c r="H3550" s="6">
        <f t="shared" si="253"/>
        <v>0</v>
      </c>
      <c r="I3550" s="26" t="e">
        <f t="shared" si="252"/>
        <v>#DIV/0!</v>
      </c>
      <c r="M3550" s="2"/>
    </row>
    <row r="3551" spans="1:13" ht="12.75" hidden="1">
      <c r="A3551" s="19"/>
      <c r="F3551" s="49"/>
      <c r="G3551" s="49"/>
      <c r="H3551" s="6">
        <f t="shared" si="253"/>
        <v>0</v>
      </c>
      <c r="I3551" s="26" t="e">
        <f t="shared" si="252"/>
        <v>#DIV/0!</v>
      </c>
      <c r="M3551" s="2"/>
    </row>
    <row r="3552" spans="1:13" ht="12.75" hidden="1">
      <c r="A3552" s="19"/>
      <c r="F3552" s="49"/>
      <c r="G3552" s="49"/>
      <c r="H3552" s="6">
        <f t="shared" si="253"/>
        <v>0</v>
      </c>
      <c r="I3552" s="26" t="e">
        <f t="shared" si="252"/>
        <v>#DIV/0!</v>
      </c>
      <c r="M3552" s="2"/>
    </row>
    <row r="3553" spans="1:13" ht="12.75" hidden="1">
      <c r="A3553" s="19"/>
      <c r="F3553" s="49"/>
      <c r="G3553" s="49"/>
      <c r="H3553" s="6">
        <f t="shared" si="253"/>
        <v>0</v>
      </c>
      <c r="I3553" s="26" t="e">
        <f t="shared" si="252"/>
        <v>#DIV/0!</v>
      </c>
      <c r="M3553" s="2"/>
    </row>
    <row r="3554" spans="1:13" ht="12.75" hidden="1">
      <c r="A3554" s="19"/>
      <c r="F3554" s="49"/>
      <c r="G3554" s="49"/>
      <c r="H3554" s="6">
        <f t="shared" si="253"/>
        <v>0</v>
      </c>
      <c r="I3554" s="26" t="e">
        <f t="shared" si="252"/>
        <v>#DIV/0!</v>
      </c>
      <c r="M3554" s="2"/>
    </row>
    <row r="3555" spans="1:13" ht="12.75" hidden="1">
      <c r="A3555" s="19"/>
      <c r="F3555" s="49"/>
      <c r="G3555" s="49"/>
      <c r="H3555" s="6">
        <f t="shared" si="253"/>
        <v>0</v>
      </c>
      <c r="I3555" s="26" t="e">
        <f t="shared" si="252"/>
        <v>#DIV/0!</v>
      </c>
      <c r="M3555" s="2"/>
    </row>
    <row r="3556" spans="1:13" ht="12.75" hidden="1">
      <c r="A3556" s="19"/>
      <c r="F3556" s="49"/>
      <c r="G3556" s="49"/>
      <c r="H3556" s="6">
        <f t="shared" si="253"/>
        <v>0</v>
      </c>
      <c r="I3556" s="26" t="e">
        <f t="shared" si="252"/>
        <v>#DIV/0!</v>
      </c>
      <c r="M3556" s="2"/>
    </row>
    <row r="3557" spans="1:13" ht="12.75" hidden="1">
      <c r="A3557" s="19"/>
      <c r="F3557" s="49"/>
      <c r="G3557" s="49"/>
      <c r="H3557" s="6">
        <f t="shared" si="253"/>
        <v>0</v>
      </c>
      <c r="I3557" s="26" t="e">
        <f t="shared" si="252"/>
        <v>#DIV/0!</v>
      </c>
      <c r="M3557" s="2"/>
    </row>
    <row r="3558" spans="1:13" ht="12.75" hidden="1">
      <c r="A3558" s="19"/>
      <c r="F3558" s="49"/>
      <c r="G3558" s="49"/>
      <c r="H3558" s="6">
        <f t="shared" si="253"/>
        <v>0</v>
      </c>
      <c r="I3558" s="26" t="e">
        <f t="shared" si="252"/>
        <v>#DIV/0!</v>
      </c>
      <c r="M3558" s="2"/>
    </row>
    <row r="3559" spans="1:13" ht="12.75" hidden="1">
      <c r="A3559" s="19"/>
      <c r="F3559" s="49"/>
      <c r="G3559" s="49"/>
      <c r="H3559" s="6">
        <f t="shared" si="253"/>
        <v>0</v>
      </c>
      <c r="I3559" s="26" t="e">
        <f t="shared" si="252"/>
        <v>#DIV/0!</v>
      </c>
      <c r="M3559" s="2"/>
    </row>
    <row r="3560" spans="1:13" ht="12.75" hidden="1">
      <c r="A3560" s="19"/>
      <c r="F3560" s="49"/>
      <c r="G3560" s="49"/>
      <c r="H3560" s="6">
        <f t="shared" si="253"/>
        <v>0</v>
      </c>
      <c r="I3560" s="26" t="e">
        <f t="shared" si="252"/>
        <v>#DIV/0!</v>
      </c>
      <c r="M3560" s="2"/>
    </row>
    <row r="3561" spans="1:13" ht="12.75" hidden="1">
      <c r="A3561" s="19"/>
      <c r="F3561" s="49"/>
      <c r="G3561" s="49"/>
      <c r="H3561" s="6">
        <f t="shared" si="253"/>
        <v>0</v>
      </c>
      <c r="I3561" s="26" t="e">
        <f t="shared" si="252"/>
        <v>#DIV/0!</v>
      </c>
      <c r="M3561" s="2"/>
    </row>
    <row r="3562" spans="1:13" ht="12.75" hidden="1">
      <c r="A3562" s="19"/>
      <c r="F3562" s="49"/>
      <c r="G3562" s="49"/>
      <c r="H3562" s="6">
        <f t="shared" si="253"/>
        <v>0</v>
      </c>
      <c r="I3562" s="26" t="e">
        <f t="shared" si="252"/>
        <v>#DIV/0!</v>
      </c>
      <c r="M3562" s="2"/>
    </row>
    <row r="3563" spans="1:13" ht="12.75" hidden="1">
      <c r="A3563" s="19"/>
      <c r="F3563" s="49"/>
      <c r="G3563" s="49"/>
      <c r="H3563" s="6">
        <f t="shared" si="253"/>
        <v>0</v>
      </c>
      <c r="I3563" s="26" t="e">
        <f t="shared" si="252"/>
        <v>#DIV/0!</v>
      </c>
      <c r="M3563" s="2"/>
    </row>
    <row r="3564" spans="1:13" ht="12.75" hidden="1">
      <c r="A3564" s="19"/>
      <c r="F3564" s="49"/>
      <c r="G3564" s="49"/>
      <c r="H3564" s="6">
        <f t="shared" si="253"/>
        <v>0</v>
      </c>
      <c r="I3564" s="26" t="e">
        <f t="shared" si="252"/>
        <v>#DIV/0!</v>
      </c>
      <c r="M3564" s="2"/>
    </row>
    <row r="3565" spans="1:13" ht="12.75" hidden="1">
      <c r="A3565" s="19"/>
      <c r="F3565" s="49"/>
      <c r="G3565" s="49"/>
      <c r="H3565" s="6">
        <f t="shared" si="253"/>
        <v>0</v>
      </c>
      <c r="I3565" s="26" t="e">
        <f t="shared" si="252"/>
        <v>#DIV/0!</v>
      </c>
      <c r="M3565" s="2"/>
    </row>
    <row r="3566" spans="1:13" ht="12.75" hidden="1">
      <c r="A3566" s="19"/>
      <c r="F3566" s="49"/>
      <c r="G3566" s="49"/>
      <c r="H3566" s="6">
        <f t="shared" si="253"/>
        <v>0</v>
      </c>
      <c r="I3566" s="26" t="e">
        <f t="shared" si="252"/>
        <v>#DIV/0!</v>
      </c>
      <c r="M3566" s="2"/>
    </row>
    <row r="3567" spans="1:13" ht="12.75" hidden="1">
      <c r="A3567" s="19"/>
      <c r="F3567" s="49"/>
      <c r="G3567" s="49"/>
      <c r="H3567" s="6">
        <f t="shared" si="253"/>
        <v>0</v>
      </c>
      <c r="I3567" s="26" t="e">
        <f t="shared" si="252"/>
        <v>#DIV/0!</v>
      </c>
      <c r="M3567" s="2"/>
    </row>
    <row r="3568" spans="1:13" ht="12.75" hidden="1">
      <c r="A3568" s="19"/>
      <c r="F3568" s="49"/>
      <c r="G3568" s="49"/>
      <c r="H3568" s="6">
        <f t="shared" si="253"/>
        <v>0</v>
      </c>
      <c r="I3568" s="26" t="e">
        <f t="shared" si="252"/>
        <v>#DIV/0!</v>
      </c>
      <c r="M3568" s="2"/>
    </row>
    <row r="3569" spans="1:13" ht="12.75" hidden="1">
      <c r="A3569" s="19"/>
      <c r="F3569" s="49"/>
      <c r="G3569" s="49"/>
      <c r="H3569" s="6">
        <f t="shared" si="253"/>
        <v>0</v>
      </c>
      <c r="I3569" s="26" t="e">
        <f t="shared" si="252"/>
        <v>#DIV/0!</v>
      </c>
      <c r="M3569" s="2"/>
    </row>
    <row r="3570" spans="1:13" ht="12.75" hidden="1">
      <c r="A3570" s="19"/>
      <c r="F3570" s="49"/>
      <c r="G3570" s="49"/>
      <c r="H3570" s="6">
        <f t="shared" si="253"/>
        <v>0</v>
      </c>
      <c r="I3570" s="26" t="e">
        <f t="shared" si="252"/>
        <v>#DIV/0!</v>
      </c>
      <c r="M3570" s="2"/>
    </row>
    <row r="3571" spans="1:13" ht="12.75" hidden="1">
      <c r="A3571" s="19"/>
      <c r="F3571" s="49"/>
      <c r="G3571" s="49"/>
      <c r="H3571" s="6">
        <f t="shared" si="253"/>
        <v>0</v>
      </c>
      <c r="I3571" s="26" t="e">
        <f t="shared" si="252"/>
        <v>#DIV/0!</v>
      </c>
      <c r="M3571" s="2"/>
    </row>
    <row r="3572" spans="1:13" ht="12.75" hidden="1">
      <c r="A3572" s="19"/>
      <c r="F3572" s="49"/>
      <c r="G3572" s="49"/>
      <c r="H3572" s="6">
        <f t="shared" si="253"/>
        <v>0</v>
      </c>
      <c r="I3572" s="26" t="e">
        <f t="shared" si="252"/>
        <v>#DIV/0!</v>
      </c>
      <c r="M3572" s="2"/>
    </row>
    <row r="3573" spans="1:13" ht="12.75" hidden="1">
      <c r="A3573" s="19"/>
      <c r="F3573" s="49"/>
      <c r="G3573" s="49"/>
      <c r="H3573" s="6">
        <f t="shared" si="253"/>
        <v>0</v>
      </c>
      <c r="I3573" s="26" t="e">
        <f t="shared" si="252"/>
        <v>#DIV/0!</v>
      </c>
      <c r="M3573" s="2"/>
    </row>
    <row r="3574" spans="1:13" ht="12.75" hidden="1">
      <c r="A3574" s="19"/>
      <c r="F3574" s="49"/>
      <c r="G3574" s="49"/>
      <c r="H3574" s="6">
        <f t="shared" si="253"/>
        <v>0</v>
      </c>
      <c r="I3574" s="26" t="e">
        <f t="shared" si="252"/>
        <v>#DIV/0!</v>
      </c>
      <c r="M3574" s="2"/>
    </row>
    <row r="3575" spans="1:13" ht="12.75" hidden="1">
      <c r="A3575" s="19"/>
      <c r="F3575" s="49"/>
      <c r="G3575" s="49"/>
      <c r="H3575" s="6">
        <f t="shared" si="253"/>
        <v>0</v>
      </c>
      <c r="I3575" s="26" t="e">
        <f t="shared" si="252"/>
        <v>#DIV/0!</v>
      </c>
      <c r="M3575" s="2"/>
    </row>
    <row r="3576" spans="1:13" ht="12.75" hidden="1">
      <c r="A3576" s="19"/>
      <c r="F3576" s="49"/>
      <c r="G3576" s="49"/>
      <c r="H3576" s="6">
        <f t="shared" si="253"/>
        <v>0</v>
      </c>
      <c r="I3576" s="26" t="e">
        <f t="shared" si="252"/>
        <v>#DIV/0!</v>
      </c>
      <c r="M3576" s="2"/>
    </row>
    <row r="3577" spans="1:13" ht="12.75" hidden="1">
      <c r="A3577" s="19"/>
      <c r="F3577" s="49"/>
      <c r="G3577" s="49"/>
      <c r="H3577" s="6">
        <f t="shared" si="253"/>
        <v>0</v>
      </c>
      <c r="I3577" s="26" t="e">
        <f t="shared" si="252"/>
        <v>#DIV/0!</v>
      </c>
      <c r="M3577" s="2"/>
    </row>
    <row r="3578" spans="1:13" ht="12.75" hidden="1">
      <c r="A3578" s="19"/>
      <c r="F3578" s="49"/>
      <c r="G3578" s="49"/>
      <c r="H3578" s="6">
        <f t="shared" si="253"/>
        <v>0</v>
      </c>
      <c r="I3578" s="26" t="e">
        <f t="shared" si="252"/>
        <v>#DIV/0!</v>
      </c>
      <c r="M3578" s="2"/>
    </row>
    <row r="3579" spans="1:13" ht="12.75" hidden="1">
      <c r="A3579" s="19"/>
      <c r="F3579" s="49"/>
      <c r="G3579" s="49"/>
      <c r="H3579" s="6">
        <f t="shared" si="253"/>
        <v>0</v>
      </c>
      <c r="I3579" s="26" t="e">
        <f t="shared" si="252"/>
        <v>#DIV/0!</v>
      </c>
      <c r="M3579" s="2"/>
    </row>
    <row r="3580" spans="1:13" ht="12.75" hidden="1">
      <c r="A3580" s="19"/>
      <c r="F3580" s="49"/>
      <c r="G3580" s="49"/>
      <c r="H3580" s="6">
        <f t="shared" si="253"/>
        <v>0</v>
      </c>
      <c r="I3580" s="26" t="e">
        <f t="shared" si="252"/>
        <v>#DIV/0!</v>
      </c>
      <c r="M3580" s="2"/>
    </row>
    <row r="3581" spans="1:13" ht="12.75" hidden="1">
      <c r="A3581" s="19"/>
      <c r="F3581" s="49"/>
      <c r="G3581" s="49"/>
      <c r="H3581" s="6">
        <f t="shared" si="253"/>
        <v>0</v>
      </c>
      <c r="I3581" s="26" t="e">
        <f t="shared" si="252"/>
        <v>#DIV/0!</v>
      </c>
      <c r="M3581" s="2"/>
    </row>
    <row r="3582" spans="1:13" ht="12.75" hidden="1">
      <c r="A3582" s="19"/>
      <c r="F3582" s="49"/>
      <c r="G3582" s="49"/>
      <c r="H3582" s="6">
        <f t="shared" si="253"/>
        <v>0</v>
      </c>
      <c r="I3582" s="26" t="e">
        <f t="shared" si="252"/>
        <v>#DIV/0!</v>
      </c>
      <c r="M3582" s="2"/>
    </row>
    <row r="3583" spans="1:13" ht="12.75" hidden="1">
      <c r="A3583" s="19"/>
      <c r="F3583" s="49"/>
      <c r="G3583" s="49"/>
      <c r="H3583" s="6">
        <f t="shared" si="253"/>
        <v>0</v>
      </c>
      <c r="I3583" s="26" t="e">
        <f t="shared" si="252"/>
        <v>#DIV/0!</v>
      </c>
      <c r="M3583" s="2"/>
    </row>
    <row r="3584" spans="1:13" ht="12.75" hidden="1">
      <c r="A3584" s="19"/>
      <c r="F3584" s="49"/>
      <c r="G3584" s="49"/>
      <c r="H3584" s="6">
        <f t="shared" si="253"/>
        <v>0</v>
      </c>
      <c r="I3584" s="26" t="e">
        <f t="shared" si="252"/>
        <v>#DIV/0!</v>
      </c>
      <c r="M3584" s="2"/>
    </row>
    <row r="3585" spans="1:13" ht="12.75" hidden="1">
      <c r="A3585" s="19"/>
      <c r="F3585" s="49"/>
      <c r="G3585" s="49"/>
      <c r="H3585" s="6">
        <f t="shared" si="253"/>
        <v>0</v>
      </c>
      <c r="I3585" s="26" t="e">
        <f t="shared" si="252"/>
        <v>#DIV/0!</v>
      </c>
      <c r="M3585" s="2"/>
    </row>
    <row r="3586" spans="1:13" ht="12.75" hidden="1">
      <c r="A3586" s="19"/>
      <c r="F3586" s="49"/>
      <c r="G3586" s="49"/>
      <c r="H3586" s="6">
        <f t="shared" si="253"/>
        <v>0</v>
      </c>
      <c r="I3586" s="26" t="e">
        <f t="shared" si="252"/>
        <v>#DIV/0!</v>
      </c>
      <c r="M3586" s="2"/>
    </row>
    <row r="3587" spans="1:13" ht="12.75" hidden="1">
      <c r="A3587" s="19"/>
      <c r="F3587" s="49"/>
      <c r="G3587" s="49"/>
      <c r="H3587" s="6">
        <f t="shared" si="253"/>
        <v>0</v>
      </c>
      <c r="I3587" s="26" t="e">
        <f t="shared" si="252"/>
        <v>#DIV/0!</v>
      </c>
      <c r="M3587" s="2"/>
    </row>
    <row r="3588" spans="1:13" ht="12.75" hidden="1">
      <c r="A3588" s="19"/>
      <c r="F3588" s="49"/>
      <c r="G3588" s="49"/>
      <c r="H3588" s="6">
        <f t="shared" si="253"/>
        <v>0</v>
      </c>
      <c r="I3588" s="26" t="e">
        <f t="shared" si="252"/>
        <v>#DIV/0!</v>
      </c>
      <c r="M3588" s="2"/>
    </row>
    <row r="3589" spans="1:13" ht="12.75" hidden="1">
      <c r="A3589" s="19"/>
      <c r="F3589" s="49"/>
      <c r="G3589" s="49"/>
      <c r="H3589" s="6">
        <f t="shared" si="253"/>
        <v>0</v>
      </c>
      <c r="I3589" s="26" t="e">
        <f t="shared" si="252"/>
        <v>#DIV/0!</v>
      </c>
      <c r="M3589" s="2"/>
    </row>
    <row r="3590" spans="1:13" ht="12.75" hidden="1">
      <c r="A3590" s="19"/>
      <c r="F3590" s="49"/>
      <c r="G3590" s="49"/>
      <c r="H3590" s="6">
        <f t="shared" si="253"/>
        <v>0</v>
      </c>
      <c r="I3590" s="26" t="e">
        <f t="shared" si="252"/>
        <v>#DIV/0!</v>
      </c>
      <c r="M3590" s="2"/>
    </row>
    <row r="3591" spans="1:13" ht="12.75" hidden="1">
      <c r="A3591" s="19"/>
      <c r="F3591" s="49"/>
      <c r="G3591" s="49"/>
      <c r="H3591" s="6">
        <f t="shared" si="253"/>
        <v>0</v>
      </c>
      <c r="I3591" s="26" t="e">
        <f t="shared" si="252"/>
        <v>#DIV/0!</v>
      </c>
      <c r="M3591" s="2"/>
    </row>
    <row r="3592" spans="1:13" ht="12.75" hidden="1">
      <c r="A3592" s="19"/>
      <c r="F3592" s="49"/>
      <c r="G3592" s="49"/>
      <c r="H3592" s="6">
        <f t="shared" si="253"/>
        <v>0</v>
      </c>
      <c r="I3592" s="26" t="e">
        <f t="shared" si="252"/>
        <v>#DIV/0!</v>
      </c>
      <c r="M3592" s="2"/>
    </row>
    <row r="3593" spans="1:13" ht="12.75" hidden="1">
      <c r="A3593" s="19"/>
      <c r="F3593" s="49"/>
      <c r="G3593" s="49"/>
      <c r="H3593" s="6">
        <f t="shared" si="253"/>
        <v>0</v>
      </c>
      <c r="I3593" s="26" t="e">
        <f t="shared" si="252"/>
        <v>#DIV/0!</v>
      </c>
      <c r="M3593" s="2"/>
    </row>
    <row r="3594" spans="1:13" ht="12.75" hidden="1">
      <c r="A3594" s="19"/>
      <c r="F3594" s="49"/>
      <c r="G3594" s="49"/>
      <c r="H3594" s="6">
        <f t="shared" si="253"/>
        <v>0</v>
      </c>
      <c r="I3594" s="26" t="e">
        <f t="shared" si="252"/>
        <v>#DIV/0!</v>
      </c>
      <c r="M3594" s="2"/>
    </row>
    <row r="3595" spans="1:13" ht="12.75" hidden="1">
      <c r="A3595" s="19"/>
      <c r="F3595" s="49"/>
      <c r="G3595" s="49"/>
      <c r="H3595" s="6">
        <f t="shared" si="253"/>
        <v>0</v>
      </c>
      <c r="I3595" s="26" t="e">
        <f t="shared" si="252"/>
        <v>#DIV/0!</v>
      </c>
      <c r="M3595" s="2"/>
    </row>
    <row r="3596" spans="1:13" ht="12.75" hidden="1">
      <c r="A3596" s="19"/>
      <c r="F3596" s="49"/>
      <c r="G3596" s="49"/>
      <c r="H3596" s="6">
        <f t="shared" si="253"/>
        <v>0</v>
      </c>
      <c r="I3596" s="26" t="e">
        <f t="shared" si="252"/>
        <v>#DIV/0!</v>
      </c>
      <c r="M3596" s="2"/>
    </row>
    <row r="3597" spans="1:13" ht="12.75" hidden="1">
      <c r="A3597" s="19"/>
      <c r="F3597" s="49"/>
      <c r="G3597" s="49"/>
      <c r="H3597" s="6">
        <f t="shared" si="253"/>
        <v>0</v>
      </c>
      <c r="I3597" s="26" t="e">
        <f t="shared" si="252"/>
        <v>#DIV/0!</v>
      </c>
      <c r="M3597" s="2"/>
    </row>
    <row r="3598" spans="1:13" ht="12.75" hidden="1">
      <c r="A3598" s="19"/>
      <c r="F3598" s="49"/>
      <c r="G3598" s="49"/>
      <c r="H3598" s="6">
        <f t="shared" si="253"/>
        <v>0</v>
      </c>
      <c r="I3598" s="26" t="e">
        <f t="shared" si="252"/>
        <v>#DIV/0!</v>
      </c>
      <c r="M3598" s="2"/>
    </row>
    <row r="3599" spans="1:13" ht="12.75" hidden="1">
      <c r="A3599" s="19"/>
      <c r="F3599" s="49"/>
      <c r="G3599" s="49"/>
      <c r="H3599" s="6">
        <f t="shared" si="253"/>
        <v>0</v>
      </c>
      <c r="I3599" s="26" t="e">
        <f t="shared" si="252"/>
        <v>#DIV/0!</v>
      </c>
      <c r="M3599" s="2"/>
    </row>
    <row r="3600" spans="1:13" ht="12.75" hidden="1">
      <c r="A3600" s="19"/>
      <c r="F3600" s="49"/>
      <c r="G3600" s="49"/>
      <c r="H3600" s="6">
        <f t="shared" si="253"/>
        <v>0</v>
      </c>
      <c r="I3600" s="26" t="e">
        <f t="shared" si="252"/>
        <v>#DIV/0!</v>
      </c>
      <c r="M3600" s="2"/>
    </row>
    <row r="3601" spans="1:13" ht="12.75" hidden="1">
      <c r="A3601" s="19"/>
      <c r="F3601" s="49"/>
      <c r="G3601" s="49"/>
      <c r="H3601" s="6">
        <f t="shared" si="253"/>
        <v>0</v>
      </c>
      <c r="I3601" s="26" t="e">
        <f t="shared" si="252"/>
        <v>#DIV/0!</v>
      </c>
      <c r="M3601" s="2"/>
    </row>
    <row r="3602" spans="1:13" ht="12.75" hidden="1">
      <c r="A3602" s="19"/>
      <c r="F3602" s="49"/>
      <c r="G3602" s="49"/>
      <c r="H3602" s="6">
        <f t="shared" si="253"/>
        <v>0</v>
      </c>
      <c r="I3602" s="26" t="e">
        <f t="shared" si="252"/>
        <v>#DIV/0!</v>
      </c>
      <c r="M3602" s="2"/>
    </row>
    <row r="3603" spans="1:13" ht="12.75" hidden="1">
      <c r="A3603" s="19"/>
      <c r="F3603" s="49"/>
      <c r="G3603" s="49"/>
      <c r="H3603" s="6">
        <f t="shared" si="253"/>
        <v>0</v>
      </c>
      <c r="I3603" s="26" t="e">
        <f t="shared" si="252"/>
        <v>#DIV/0!</v>
      </c>
      <c r="M3603" s="2"/>
    </row>
    <row r="3604" spans="1:13" ht="12.75" hidden="1">
      <c r="A3604" s="19"/>
      <c r="F3604" s="49"/>
      <c r="G3604" s="49"/>
      <c r="H3604" s="6">
        <f t="shared" si="253"/>
        <v>0</v>
      </c>
      <c r="I3604" s="26" t="e">
        <f t="shared" si="252"/>
        <v>#DIV/0!</v>
      </c>
      <c r="M3604" s="2"/>
    </row>
    <row r="3605" spans="1:13" ht="12.75" hidden="1">
      <c r="A3605" s="19"/>
      <c r="F3605" s="49"/>
      <c r="G3605" s="49"/>
      <c r="H3605" s="6">
        <f t="shared" si="253"/>
        <v>0</v>
      </c>
      <c r="I3605" s="26" t="e">
        <f t="shared" si="252"/>
        <v>#DIV/0!</v>
      </c>
      <c r="M3605" s="2"/>
    </row>
    <row r="3606" spans="1:13" ht="12.75" hidden="1">
      <c r="A3606" s="19"/>
      <c r="F3606" s="49"/>
      <c r="G3606" s="49"/>
      <c r="H3606" s="6">
        <f t="shared" si="253"/>
        <v>0</v>
      </c>
      <c r="I3606" s="26" t="e">
        <f t="shared" si="252"/>
        <v>#DIV/0!</v>
      </c>
      <c r="M3606" s="2"/>
    </row>
    <row r="3607" spans="1:13" ht="12.75" hidden="1">
      <c r="A3607" s="19"/>
      <c r="F3607" s="49"/>
      <c r="G3607" s="49"/>
      <c r="H3607" s="6">
        <f t="shared" si="253"/>
        <v>0</v>
      </c>
      <c r="I3607" s="26" t="e">
        <f t="shared" si="252"/>
        <v>#DIV/0!</v>
      </c>
      <c r="M3607" s="2"/>
    </row>
    <row r="3608" spans="1:13" ht="12.75" hidden="1">
      <c r="A3608" s="19"/>
      <c r="F3608" s="49"/>
      <c r="G3608" s="49"/>
      <c r="H3608" s="6">
        <f t="shared" si="253"/>
        <v>0</v>
      </c>
      <c r="I3608" s="26" t="e">
        <f aca="true" t="shared" si="254" ref="I3608:I3662">+B3608/M3608</f>
        <v>#DIV/0!</v>
      </c>
      <c r="M3608" s="2"/>
    </row>
    <row r="3609" spans="1:13" ht="12.75" hidden="1">
      <c r="A3609" s="19"/>
      <c r="F3609" s="49"/>
      <c r="G3609" s="49"/>
      <c r="H3609" s="6">
        <f t="shared" si="253"/>
        <v>0</v>
      </c>
      <c r="I3609" s="26" t="e">
        <f t="shared" si="254"/>
        <v>#DIV/0!</v>
      </c>
      <c r="M3609" s="2"/>
    </row>
    <row r="3610" spans="1:13" ht="12.75" hidden="1">
      <c r="A3610" s="19"/>
      <c r="F3610" s="49"/>
      <c r="G3610" s="49"/>
      <c r="H3610" s="6">
        <f aca="true" t="shared" si="255" ref="H3610:H3662">H3609-B3610</f>
        <v>0</v>
      </c>
      <c r="I3610" s="26" t="e">
        <f t="shared" si="254"/>
        <v>#DIV/0!</v>
      </c>
      <c r="M3610" s="2"/>
    </row>
    <row r="3611" spans="1:13" ht="12.75" hidden="1">
      <c r="A3611" s="19"/>
      <c r="F3611" s="49"/>
      <c r="G3611" s="49"/>
      <c r="H3611" s="6">
        <f t="shared" si="255"/>
        <v>0</v>
      </c>
      <c r="I3611" s="26" t="e">
        <f t="shared" si="254"/>
        <v>#DIV/0!</v>
      </c>
      <c r="M3611" s="2"/>
    </row>
    <row r="3612" spans="1:13" ht="12.75" hidden="1">
      <c r="A3612" s="19"/>
      <c r="F3612" s="49"/>
      <c r="G3612" s="49"/>
      <c r="H3612" s="6">
        <f t="shared" si="255"/>
        <v>0</v>
      </c>
      <c r="I3612" s="26" t="e">
        <f t="shared" si="254"/>
        <v>#DIV/0!</v>
      </c>
      <c r="M3612" s="2"/>
    </row>
    <row r="3613" spans="1:13" ht="12.75" hidden="1">
      <c r="A3613" s="19"/>
      <c r="F3613" s="49"/>
      <c r="G3613" s="49"/>
      <c r="H3613" s="6">
        <f t="shared" si="255"/>
        <v>0</v>
      </c>
      <c r="I3613" s="26" t="e">
        <f t="shared" si="254"/>
        <v>#DIV/0!</v>
      </c>
      <c r="M3613" s="2"/>
    </row>
    <row r="3614" spans="1:13" ht="12.75" hidden="1">
      <c r="A3614" s="19"/>
      <c r="F3614" s="49"/>
      <c r="G3614" s="49"/>
      <c r="H3614" s="6">
        <f t="shared" si="255"/>
        <v>0</v>
      </c>
      <c r="I3614" s="26" t="e">
        <f t="shared" si="254"/>
        <v>#DIV/0!</v>
      </c>
      <c r="M3614" s="2"/>
    </row>
    <row r="3615" spans="1:13" ht="12.75" hidden="1">
      <c r="A3615" s="19"/>
      <c r="F3615" s="49"/>
      <c r="G3615" s="49"/>
      <c r="H3615" s="6">
        <f t="shared" si="255"/>
        <v>0</v>
      </c>
      <c r="I3615" s="26" t="e">
        <f t="shared" si="254"/>
        <v>#DIV/0!</v>
      </c>
      <c r="M3615" s="2"/>
    </row>
    <row r="3616" spans="1:13" ht="12.75" hidden="1">
      <c r="A3616" s="19"/>
      <c r="F3616" s="49"/>
      <c r="G3616" s="49"/>
      <c r="H3616" s="6">
        <f t="shared" si="255"/>
        <v>0</v>
      </c>
      <c r="I3616" s="26" t="e">
        <f t="shared" si="254"/>
        <v>#DIV/0!</v>
      </c>
      <c r="M3616" s="2"/>
    </row>
    <row r="3617" spans="1:13" ht="12.75" hidden="1">
      <c r="A3617" s="19"/>
      <c r="F3617" s="49"/>
      <c r="G3617" s="49"/>
      <c r="H3617" s="6">
        <f t="shared" si="255"/>
        <v>0</v>
      </c>
      <c r="I3617" s="26" t="e">
        <f t="shared" si="254"/>
        <v>#DIV/0!</v>
      </c>
      <c r="M3617" s="2"/>
    </row>
    <row r="3618" spans="1:13" ht="12.75" hidden="1">
      <c r="A3618" s="19"/>
      <c r="F3618" s="49"/>
      <c r="G3618" s="49"/>
      <c r="H3618" s="6">
        <f t="shared" si="255"/>
        <v>0</v>
      </c>
      <c r="I3618" s="26" t="e">
        <f t="shared" si="254"/>
        <v>#DIV/0!</v>
      </c>
      <c r="M3618" s="2"/>
    </row>
    <row r="3619" spans="1:13" ht="12.75" hidden="1">
      <c r="A3619" s="19"/>
      <c r="F3619" s="49"/>
      <c r="G3619" s="49"/>
      <c r="H3619" s="6">
        <f t="shared" si="255"/>
        <v>0</v>
      </c>
      <c r="I3619" s="26" t="e">
        <f t="shared" si="254"/>
        <v>#DIV/0!</v>
      </c>
      <c r="M3619" s="2"/>
    </row>
    <row r="3620" spans="1:13" ht="12.75" hidden="1">
      <c r="A3620" s="19"/>
      <c r="F3620" s="49"/>
      <c r="G3620" s="49"/>
      <c r="H3620" s="6">
        <f t="shared" si="255"/>
        <v>0</v>
      </c>
      <c r="I3620" s="26" t="e">
        <f t="shared" si="254"/>
        <v>#DIV/0!</v>
      </c>
      <c r="M3620" s="2"/>
    </row>
    <row r="3621" spans="1:13" ht="12.75" hidden="1">
      <c r="A3621" s="19"/>
      <c r="F3621" s="49"/>
      <c r="G3621" s="49"/>
      <c r="H3621" s="6">
        <f t="shared" si="255"/>
        <v>0</v>
      </c>
      <c r="I3621" s="26" t="e">
        <f t="shared" si="254"/>
        <v>#DIV/0!</v>
      </c>
      <c r="M3621" s="2"/>
    </row>
    <row r="3622" spans="1:13" ht="12.75" hidden="1">
      <c r="A3622" s="19"/>
      <c r="F3622" s="49"/>
      <c r="G3622" s="49"/>
      <c r="H3622" s="6">
        <f t="shared" si="255"/>
        <v>0</v>
      </c>
      <c r="I3622" s="26" t="e">
        <f t="shared" si="254"/>
        <v>#DIV/0!</v>
      </c>
      <c r="M3622" s="2"/>
    </row>
    <row r="3623" spans="1:13" ht="12.75" hidden="1">
      <c r="A3623" s="19"/>
      <c r="F3623" s="49"/>
      <c r="G3623" s="49"/>
      <c r="H3623" s="6">
        <f t="shared" si="255"/>
        <v>0</v>
      </c>
      <c r="I3623" s="26" t="e">
        <f t="shared" si="254"/>
        <v>#DIV/0!</v>
      </c>
      <c r="M3623" s="2"/>
    </row>
    <row r="3624" spans="1:13" ht="12.75" hidden="1">
      <c r="A3624" s="19"/>
      <c r="F3624" s="49"/>
      <c r="G3624" s="49"/>
      <c r="H3624" s="6">
        <f t="shared" si="255"/>
        <v>0</v>
      </c>
      <c r="I3624" s="26" t="e">
        <f t="shared" si="254"/>
        <v>#DIV/0!</v>
      </c>
      <c r="M3624" s="2"/>
    </row>
    <row r="3625" spans="1:13" ht="12.75" hidden="1">
      <c r="A3625" s="19"/>
      <c r="F3625" s="49"/>
      <c r="G3625" s="49"/>
      <c r="H3625" s="6">
        <f t="shared" si="255"/>
        <v>0</v>
      </c>
      <c r="I3625" s="26" t="e">
        <f t="shared" si="254"/>
        <v>#DIV/0!</v>
      </c>
      <c r="M3625" s="2"/>
    </row>
    <row r="3626" spans="1:13" ht="12.75" hidden="1">
      <c r="A3626" s="19"/>
      <c r="F3626" s="49"/>
      <c r="G3626" s="49"/>
      <c r="H3626" s="6">
        <f t="shared" si="255"/>
        <v>0</v>
      </c>
      <c r="I3626" s="26" t="e">
        <f t="shared" si="254"/>
        <v>#DIV/0!</v>
      </c>
      <c r="M3626" s="2"/>
    </row>
    <row r="3627" spans="1:13" ht="12.75" hidden="1">
      <c r="A3627" s="19"/>
      <c r="F3627" s="49"/>
      <c r="G3627" s="49"/>
      <c r="H3627" s="6">
        <f t="shared" si="255"/>
        <v>0</v>
      </c>
      <c r="I3627" s="26" t="e">
        <f t="shared" si="254"/>
        <v>#DIV/0!</v>
      </c>
      <c r="M3627" s="2"/>
    </row>
    <row r="3628" spans="1:13" ht="12.75" hidden="1">
      <c r="A3628" s="19"/>
      <c r="F3628" s="49"/>
      <c r="G3628" s="49"/>
      <c r="H3628" s="6">
        <f t="shared" si="255"/>
        <v>0</v>
      </c>
      <c r="I3628" s="26" t="e">
        <f t="shared" si="254"/>
        <v>#DIV/0!</v>
      </c>
      <c r="M3628" s="2"/>
    </row>
    <row r="3629" spans="1:13" ht="12.75" hidden="1">
      <c r="A3629" s="19"/>
      <c r="F3629" s="49"/>
      <c r="G3629" s="49"/>
      <c r="H3629" s="6">
        <f t="shared" si="255"/>
        <v>0</v>
      </c>
      <c r="I3629" s="26" t="e">
        <f t="shared" si="254"/>
        <v>#DIV/0!</v>
      </c>
      <c r="M3629" s="2"/>
    </row>
    <row r="3630" spans="1:13" ht="12.75" hidden="1">
      <c r="A3630" s="19"/>
      <c r="F3630" s="49"/>
      <c r="G3630" s="49"/>
      <c r="H3630" s="6">
        <f t="shared" si="255"/>
        <v>0</v>
      </c>
      <c r="I3630" s="26" t="e">
        <f t="shared" si="254"/>
        <v>#DIV/0!</v>
      </c>
      <c r="M3630" s="2"/>
    </row>
    <row r="3631" spans="1:13" ht="12.75" hidden="1">
      <c r="A3631" s="19"/>
      <c r="F3631" s="49"/>
      <c r="G3631" s="49"/>
      <c r="H3631" s="6">
        <f t="shared" si="255"/>
        <v>0</v>
      </c>
      <c r="I3631" s="26" t="e">
        <f t="shared" si="254"/>
        <v>#DIV/0!</v>
      </c>
      <c r="M3631" s="2"/>
    </row>
    <row r="3632" spans="1:13" ht="12.75" hidden="1">
      <c r="A3632" s="19"/>
      <c r="F3632" s="49"/>
      <c r="G3632" s="49"/>
      <c r="H3632" s="6">
        <f t="shared" si="255"/>
        <v>0</v>
      </c>
      <c r="I3632" s="26" t="e">
        <f t="shared" si="254"/>
        <v>#DIV/0!</v>
      </c>
      <c r="M3632" s="2"/>
    </row>
    <row r="3633" spans="1:13" ht="12.75" hidden="1">
      <c r="A3633" s="19"/>
      <c r="F3633" s="49"/>
      <c r="G3633" s="49"/>
      <c r="H3633" s="6">
        <f t="shared" si="255"/>
        <v>0</v>
      </c>
      <c r="I3633" s="26" t="e">
        <f t="shared" si="254"/>
        <v>#DIV/0!</v>
      </c>
      <c r="M3633" s="2"/>
    </row>
    <row r="3634" spans="1:13" ht="12.75" hidden="1">
      <c r="A3634" s="19"/>
      <c r="F3634" s="49"/>
      <c r="G3634" s="49"/>
      <c r="H3634" s="6">
        <f t="shared" si="255"/>
        <v>0</v>
      </c>
      <c r="I3634" s="26" t="e">
        <f t="shared" si="254"/>
        <v>#DIV/0!</v>
      </c>
      <c r="M3634" s="2"/>
    </row>
    <row r="3635" spans="1:13" ht="12.75" hidden="1">
      <c r="A3635" s="19"/>
      <c r="F3635" s="49"/>
      <c r="G3635" s="49"/>
      <c r="H3635" s="6">
        <f t="shared" si="255"/>
        <v>0</v>
      </c>
      <c r="I3635" s="26" t="e">
        <f t="shared" si="254"/>
        <v>#DIV/0!</v>
      </c>
      <c r="M3635" s="2"/>
    </row>
    <row r="3636" spans="1:13" ht="12.75" hidden="1">
      <c r="A3636" s="19"/>
      <c r="F3636" s="49"/>
      <c r="G3636" s="49"/>
      <c r="H3636" s="6">
        <f t="shared" si="255"/>
        <v>0</v>
      </c>
      <c r="I3636" s="26" t="e">
        <f t="shared" si="254"/>
        <v>#DIV/0!</v>
      </c>
      <c r="M3636" s="2"/>
    </row>
    <row r="3637" spans="1:13" ht="12.75" hidden="1">
      <c r="A3637" s="19"/>
      <c r="F3637" s="49"/>
      <c r="G3637" s="49"/>
      <c r="H3637" s="6">
        <f t="shared" si="255"/>
        <v>0</v>
      </c>
      <c r="I3637" s="26" t="e">
        <f t="shared" si="254"/>
        <v>#DIV/0!</v>
      </c>
      <c r="M3637" s="2"/>
    </row>
    <row r="3638" spans="1:13" ht="12.75" hidden="1">
      <c r="A3638" s="19"/>
      <c r="F3638" s="49"/>
      <c r="G3638" s="49"/>
      <c r="H3638" s="6">
        <f t="shared" si="255"/>
        <v>0</v>
      </c>
      <c r="I3638" s="26" t="e">
        <f t="shared" si="254"/>
        <v>#DIV/0!</v>
      </c>
      <c r="M3638" s="2"/>
    </row>
    <row r="3639" spans="1:13" ht="12.75" hidden="1">
      <c r="A3639" s="19"/>
      <c r="F3639" s="49"/>
      <c r="G3639" s="49"/>
      <c r="H3639" s="6">
        <f t="shared" si="255"/>
        <v>0</v>
      </c>
      <c r="I3639" s="26" t="e">
        <f t="shared" si="254"/>
        <v>#DIV/0!</v>
      </c>
      <c r="M3639" s="2"/>
    </row>
    <row r="3640" spans="1:13" ht="12.75" hidden="1">
      <c r="A3640" s="19"/>
      <c r="F3640" s="49"/>
      <c r="G3640" s="49"/>
      <c r="H3640" s="6">
        <f t="shared" si="255"/>
        <v>0</v>
      </c>
      <c r="I3640" s="26" t="e">
        <f t="shared" si="254"/>
        <v>#DIV/0!</v>
      </c>
      <c r="M3640" s="2"/>
    </row>
    <row r="3641" spans="1:13" ht="12.75" hidden="1">
      <c r="A3641" s="19"/>
      <c r="F3641" s="49"/>
      <c r="G3641" s="49"/>
      <c r="H3641" s="6">
        <f t="shared" si="255"/>
        <v>0</v>
      </c>
      <c r="I3641" s="26" t="e">
        <f t="shared" si="254"/>
        <v>#DIV/0!</v>
      </c>
      <c r="M3641" s="2"/>
    </row>
    <row r="3642" spans="1:13" ht="12.75" hidden="1">
      <c r="A3642" s="19"/>
      <c r="F3642" s="49"/>
      <c r="G3642" s="49"/>
      <c r="H3642" s="6">
        <f t="shared" si="255"/>
        <v>0</v>
      </c>
      <c r="I3642" s="26" t="e">
        <f t="shared" si="254"/>
        <v>#DIV/0!</v>
      </c>
      <c r="M3642" s="2"/>
    </row>
    <row r="3643" spans="1:13" ht="12.75" hidden="1">
      <c r="A3643" s="19"/>
      <c r="F3643" s="49"/>
      <c r="G3643" s="49"/>
      <c r="H3643" s="6">
        <f t="shared" si="255"/>
        <v>0</v>
      </c>
      <c r="I3643" s="26" t="e">
        <f t="shared" si="254"/>
        <v>#DIV/0!</v>
      </c>
      <c r="M3643" s="2"/>
    </row>
    <row r="3644" spans="1:13" ht="12.75" hidden="1">
      <c r="A3644" s="19"/>
      <c r="F3644" s="49"/>
      <c r="G3644" s="49"/>
      <c r="H3644" s="6">
        <f t="shared" si="255"/>
        <v>0</v>
      </c>
      <c r="I3644" s="26" t="e">
        <f t="shared" si="254"/>
        <v>#DIV/0!</v>
      </c>
      <c r="M3644" s="2"/>
    </row>
    <row r="3645" spans="1:13" ht="12.75" hidden="1">
      <c r="A3645" s="19"/>
      <c r="F3645" s="49"/>
      <c r="G3645" s="49"/>
      <c r="H3645" s="6">
        <f t="shared" si="255"/>
        <v>0</v>
      </c>
      <c r="I3645" s="26" t="e">
        <f t="shared" si="254"/>
        <v>#DIV/0!</v>
      </c>
      <c r="M3645" s="2"/>
    </row>
    <row r="3646" spans="1:13" ht="12.75" hidden="1">
      <c r="A3646" s="19"/>
      <c r="F3646" s="49"/>
      <c r="G3646" s="49"/>
      <c r="H3646" s="6">
        <f t="shared" si="255"/>
        <v>0</v>
      </c>
      <c r="I3646" s="26" t="e">
        <f t="shared" si="254"/>
        <v>#DIV/0!</v>
      </c>
      <c r="M3646" s="2"/>
    </row>
    <row r="3647" spans="1:13" ht="12.75" hidden="1">
      <c r="A3647" s="19"/>
      <c r="F3647" s="49"/>
      <c r="G3647" s="49"/>
      <c r="H3647" s="6">
        <f t="shared" si="255"/>
        <v>0</v>
      </c>
      <c r="I3647" s="26" t="e">
        <f t="shared" si="254"/>
        <v>#DIV/0!</v>
      </c>
      <c r="M3647" s="2"/>
    </row>
    <row r="3648" spans="1:13" ht="12.75" hidden="1">
      <c r="A3648" s="19"/>
      <c r="F3648" s="49"/>
      <c r="G3648" s="49"/>
      <c r="H3648" s="6">
        <f t="shared" si="255"/>
        <v>0</v>
      </c>
      <c r="I3648" s="26" t="e">
        <f t="shared" si="254"/>
        <v>#DIV/0!</v>
      </c>
      <c r="M3648" s="2"/>
    </row>
    <row r="3649" spans="1:13" ht="12.75" hidden="1">
      <c r="A3649" s="19"/>
      <c r="F3649" s="49"/>
      <c r="G3649" s="49"/>
      <c r="H3649" s="6">
        <f t="shared" si="255"/>
        <v>0</v>
      </c>
      <c r="I3649" s="26" t="e">
        <f t="shared" si="254"/>
        <v>#DIV/0!</v>
      </c>
      <c r="M3649" s="2"/>
    </row>
    <row r="3650" spans="1:13" ht="12.75" hidden="1">
      <c r="A3650" s="19"/>
      <c r="F3650" s="49"/>
      <c r="G3650" s="49"/>
      <c r="H3650" s="6">
        <f t="shared" si="255"/>
        <v>0</v>
      </c>
      <c r="I3650" s="26" t="e">
        <f t="shared" si="254"/>
        <v>#DIV/0!</v>
      </c>
      <c r="M3650" s="2"/>
    </row>
    <row r="3651" spans="1:13" ht="12.75" hidden="1">
      <c r="A3651" s="19"/>
      <c r="F3651" s="49"/>
      <c r="G3651" s="49"/>
      <c r="H3651" s="6">
        <f t="shared" si="255"/>
        <v>0</v>
      </c>
      <c r="I3651" s="26" t="e">
        <f t="shared" si="254"/>
        <v>#DIV/0!</v>
      </c>
      <c r="M3651" s="2"/>
    </row>
    <row r="3652" spans="1:13" ht="12.75" hidden="1">
      <c r="A3652" s="19"/>
      <c r="F3652" s="49"/>
      <c r="G3652" s="49"/>
      <c r="H3652" s="6">
        <f t="shared" si="255"/>
        <v>0</v>
      </c>
      <c r="I3652" s="26" t="e">
        <f t="shared" si="254"/>
        <v>#DIV/0!</v>
      </c>
      <c r="M3652" s="2"/>
    </row>
    <row r="3653" spans="1:13" ht="12.75" hidden="1">
      <c r="A3653" s="19"/>
      <c r="F3653" s="49"/>
      <c r="G3653" s="49"/>
      <c r="H3653" s="6">
        <f t="shared" si="255"/>
        <v>0</v>
      </c>
      <c r="I3653" s="26" t="e">
        <f t="shared" si="254"/>
        <v>#DIV/0!</v>
      </c>
      <c r="M3653" s="2"/>
    </row>
    <row r="3654" spans="1:13" ht="12.75" hidden="1">
      <c r="A3654" s="19"/>
      <c r="F3654" s="49"/>
      <c r="G3654" s="49"/>
      <c r="H3654" s="6">
        <f t="shared" si="255"/>
        <v>0</v>
      </c>
      <c r="I3654" s="26" t="e">
        <f t="shared" si="254"/>
        <v>#DIV/0!</v>
      </c>
      <c r="M3654" s="2"/>
    </row>
    <row r="3655" spans="1:13" ht="12.75" hidden="1">
      <c r="A3655" s="19"/>
      <c r="F3655" s="49"/>
      <c r="G3655" s="49"/>
      <c r="H3655" s="6">
        <f t="shared" si="255"/>
        <v>0</v>
      </c>
      <c r="I3655" s="26" t="e">
        <f t="shared" si="254"/>
        <v>#DIV/0!</v>
      </c>
      <c r="M3655" s="2"/>
    </row>
    <row r="3656" spans="1:13" ht="12.75" hidden="1">
      <c r="A3656" s="19"/>
      <c r="F3656" s="49"/>
      <c r="G3656" s="49"/>
      <c r="H3656" s="6">
        <f t="shared" si="255"/>
        <v>0</v>
      </c>
      <c r="I3656" s="26" t="e">
        <f t="shared" si="254"/>
        <v>#DIV/0!</v>
      </c>
      <c r="M3656" s="2"/>
    </row>
    <row r="3657" spans="1:13" ht="12.75" hidden="1">
      <c r="A3657" s="19"/>
      <c r="F3657" s="49"/>
      <c r="G3657" s="49"/>
      <c r="H3657" s="6">
        <f t="shared" si="255"/>
        <v>0</v>
      </c>
      <c r="I3657" s="26" t="e">
        <f t="shared" si="254"/>
        <v>#DIV/0!</v>
      </c>
      <c r="M3657" s="2"/>
    </row>
    <row r="3658" spans="1:13" ht="12.75" hidden="1">
      <c r="A3658" s="19"/>
      <c r="F3658" s="49"/>
      <c r="G3658" s="49"/>
      <c r="H3658" s="6">
        <f t="shared" si="255"/>
        <v>0</v>
      </c>
      <c r="I3658" s="26" t="e">
        <f t="shared" si="254"/>
        <v>#DIV/0!</v>
      </c>
      <c r="M3658" s="2"/>
    </row>
    <row r="3659" spans="1:13" ht="12.75" hidden="1">
      <c r="A3659" s="19"/>
      <c r="F3659" s="49"/>
      <c r="G3659" s="49"/>
      <c r="H3659" s="6">
        <f t="shared" si="255"/>
        <v>0</v>
      </c>
      <c r="I3659" s="26" t="e">
        <f t="shared" si="254"/>
        <v>#DIV/0!</v>
      </c>
      <c r="M3659" s="2"/>
    </row>
    <row r="3660" spans="1:13" ht="12.75" hidden="1">
      <c r="A3660" s="19"/>
      <c r="F3660" s="49"/>
      <c r="G3660" s="49"/>
      <c r="H3660" s="6">
        <f t="shared" si="255"/>
        <v>0</v>
      </c>
      <c r="I3660" s="26" t="e">
        <f t="shared" si="254"/>
        <v>#DIV/0!</v>
      </c>
      <c r="M3660" s="2"/>
    </row>
    <row r="3661" spans="1:13" ht="12.75" hidden="1">
      <c r="A3661" s="19"/>
      <c r="F3661" s="49"/>
      <c r="G3661" s="49"/>
      <c r="H3661" s="6">
        <f t="shared" si="255"/>
        <v>0</v>
      </c>
      <c r="I3661" s="26" t="e">
        <f t="shared" si="254"/>
        <v>#DIV/0!</v>
      </c>
      <c r="M3661" s="2"/>
    </row>
    <row r="3662" spans="1:13" ht="12.75" hidden="1">
      <c r="A3662" s="19"/>
      <c r="F3662" s="49"/>
      <c r="G3662" s="49"/>
      <c r="H3662" s="6">
        <f t="shared" si="255"/>
        <v>0</v>
      </c>
      <c r="I3662" s="26" t="e">
        <f t="shared" si="254"/>
        <v>#DIV/0!</v>
      </c>
      <c r="M3662" s="2"/>
    </row>
    <row r="3663" spans="1:13" ht="12.75" hidden="1">
      <c r="A3663" s="19"/>
      <c r="F3663" s="49"/>
      <c r="G3663" s="49"/>
      <c r="I3663" s="307"/>
      <c r="M3663" s="2"/>
    </row>
    <row r="3664" spans="1:13" ht="12.75" hidden="1">
      <c r="A3664" s="19"/>
      <c r="F3664" s="49"/>
      <c r="G3664" s="49"/>
      <c r="I3664" s="307"/>
      <c r="M3664" s="2"/>
    </row>
    <row r="3665" spans="1:13" ht="12.75" hidden="1">
      <c r="A3665" s="19"/>
      <c r="F3665" s="49"/>
      <c r="G3665" s="49"/>
      <c r="I3665" s="307"/>
      <c r="M3665" s="2"/>
    </row>
    <row r="3666" spans="1:13" ht="12.75" hidden="1">
      <c r="A3666" s="19"/>
      <c r="F3666" s="49"/>
      <c r="G3666" s="49"/>
      <c r="I3666" s="307"/>
      <c r="M3666" s="2"/>
    </row>
    <row r="3667" spans="1:13" ht="12.75" hidden="1">
      <c r="A3667" s="19"/>
      <c r="F3667" s="49"/>
      <c r="G3667" s="49"/>
      <c r="I3667" s="307"/>
      <c r="M3667" s="2"/>
    </row>
    <row r="3668" spans="1:13" ht="12.75" hidden="1">
      <c r="A3668" s="19"/>
      <c r="F3668" s="49"/>
      <c r="G3668" s="49"/>
      <c r="I3668" s="307"/>
      <c r="M3668" s="2"/>
    </row>
    <row r="3669" spans="1:13" ht="12.75" hidden="1">
      <c r="A3669" s="19"/>
      <c r="F3669" s="49"/>
      <c r="G3669" s="49"/>
      <c r="I3669" s="307"/>
      <c r="M3669" s="2"/>
    </row>
    <row r="3670" spans="1:13" ht="12.75" hidden="1">
      <c r="A3670" s="19"/>
      <c r="F3670" s="49"/>
      <c r="G3670" s="49"/>
      <c r="I3670" s="307"/>
      <c r="M3670" s="2"/>
    </row>
    <row r="3671" spans="1:13" ht="12.75" hidden="1">
      <c r="A3671" s="19"/>
      <c r="F3671" s="49"/>
      <c r="G3671" s="49"/>
      <c r="I3671" s="307"/>
      <c r="M3671" s="2"/>
    </row>
    <row r="3672" spans="1:13" ht="12.75" hidden="1">
      <c r="A3672" s="19"/>
      <c r="F3672" s="49"/>
      <c r="G3672" s="49"/>
      <c r="I3672" s="307"/>
      <c r="M3672" s="2"/>
    </row>
    <row r="3673" spans="1:13" ht="12.75" hidden="1">
      <c r="A3673" s="19"/>
      <c r="F3673" s="49"/>
      <c r="G3673" s="49"/>
      <c r="I3673" s="307"/>
      <c r="M3673" s="2"/>
    </row>
    <row r="3674" spans="1:13" ht="12.75" hidden="1">
      <c r="A3674" s="19"/>
      <c r="F3674" s="49"/>
      <c r="G3674" s="49"/>
      <c r="I3674" s="307"/>
      <c r="M3674" s="2"/>
    </row>
    <row r="3675" spans="1:13" ht="12.75" hidden="1">
      <c r="A3675" s="19"/>
      <c r="F3675" s="49"/>
      <c r="G3675" s="49"/>
      <c r="I3675" s="307"/>
      <c r="M3675" s="2"/>
    </row>
    <row r="3676" spans="1:13" ht="12.75" hidden="1">
      <c r="A3676" s="19"/>
      <c r="F3676" s="49"/>
      <c r="G3676" s="49"/>
      <c r="I3676" s="307"/>
      <c r="M3676" s="2"/>
    </row>
    <row r="3677" spans="1:13" ht="12.75" hidden="1">
      <c r="A3677" s="19"/>
      <c r="F3677" s="49"/>
      <c r="G3677" s="49"/>
      <c r="I3677" s="307"/>
      <c r="M3677" s="2"/>
    </row>
    <row r="3678" spans="1:13" ht="12.75" hidden="1">
      <c r="A3678" s="19"/>
      <c r="F3678" s="49"/>
      <c r="G3678" s="49"/>
      <c r="I3678" s="307"/>
      <c r="M3678" s="2"/>
    </row>
    <row r="3679" spans="1:13" ht="12.75" hidden="1">
      <c r="A3679" s="19"/>
      <c r="F3679" s="49"/>
      <c r="G3679" s="49"/>
      <c r="I3679" s="307"/>
      <c r="M3679" s="2"/>
    </row>
    <row r="3680" spans="1:13" ht="12.75" hidden="1">
      <c r="A3680" s="19"/>
      <c r="F3680" s="49"/>
      <c r="G3680" s="49"/>
      <c r="I3680" s="307"/>
      <c r="M3680" s="2"/>
    </row>
    <row r="3681" spans="1:13" ht="12.75" hidden="1">
      <c r="A3681" s="19"/>
      <c r="F3681" s="49"/>
      <c r="G3681" s="49"/>
      <c r="I3681" s="307"/>
      <c r="M3681" s="2"/>
    </row>
    <row r="3682" spans="1:13" ht="12.75" hidden="1">
      <c r="A3682" s="19"/>
      <c r="F3682" s="49"/>
      <c r="G3682" s="49"/>
      <c r="I3682" s="307"/>
      <c r="M3682" s="2"/>
    </row>
    <row r="3683" spans="1:13" ht="12.75" hidden="1">
      <c r="A3683" s="19"/>
      <c r="F3683" s="49"/>
      <c r="G3683" s="49"/>
      <c r="I3683" s="307"/>
      <c r="M3683" s="2"/>
    </row>
    <row r="3684" spans="1:13" ht="12.75" hidden="1">
      <c r="A3684" s="19"/>
      <c r="F3684" s="49"/>
      <c r="G3684" s="49"/>
      <c r="I3684" s="307"/>
      <c r="M3684" s="2"/>
    </row>
    <row r="3685" spans="1:13" ht="12.75" hidden="1">
      <c r="A3685" s="19"/>
      <c r="F3685" s="49"/>
      <c r="G3685" s="49"/>
      <c r="I3685" s="307"/>
      <c r="M3685" s="2"/>
    </row>
    <row r="3686" spans="1:13" ht="12.75" hidden="1">
      <c r="A3686" s="19"/>
      <c r="F3686" s="49"/>
      <c r="G3686" s="49"/>
      <c r="I3686" s="307"/>
      <c r="M3686" s="2"/>
    </row>
    <row r="3687" spans="1:13" ht="12.75" hidden="1">
      <c r="A3687" s="19"/>
      <c r="F3687" s="49"/>
      <c r="G3687" s="49"/>
      <c r="I3687" s="307"/>
      <c r="M3687" s="2"/>
    </row>
    <row r="3688" spans="1:13" ht="12.75" hidden="1">
      <c r="A3688" s="19"/>
      <c r="F3688" s="49"/>
      <c r="G3688" s="49"/>
      <c r="I3688" s="307"/>
      <c r="M3688" s="2"/>
    </row>
    <row r="3689" spans="1:13" ht="12.75" hidden="1">
      <c r="A3689" s="19"/>
      <c r="F3689" s="49"/>
      <c r="G3689" s="49"/>
      <c r="I3689" s="307"/>
      <c r="M3689" s="2"/>
    </row>
    <row r="3690" spans="1:13" ht="12.75" hidden="1">
      <c r="A3690" s="19"/>
      <c r="F3690" s="49"/>
      <c r="G3690" s="49"/>
      <c r="I3690" s="307"/>
      <c r="M3690" s="2"/>
    </row>
    <row r="3691" spans="1:13" ht="12.75" hidden="1">
      <c r="A3691" s="19"/>
      <c r="F3691" s="49"/>
      <c r="G3691" s="49"/>
      <c r="I3691" s="307"/>
      <c r="M3691" s="2"/>
    </row>
    <row r="3692" spans="1:13" ht="12.75" hidden="1">
      <c r="A3692" s="19"/>
      <c r="F3692" s="49"/>
      <c r="G3692" s="49"/>
      <c r="I3692" s="307"/>
      <c r="M3692" s="2"/>
    </row>
    <row r="3693" spans="1:13" ht="12.75" hidden="1">
      <c r="A3693" s="19"/>
      <c r="F3693" s="49"/>
      <c r="G3693" s="49"/>
      <c r="I3693" s="307"/>
      <c r="M3693" s="2"/>
    </row>
    <row r="3694" spans="1:13" ht="12.75" hidden="1">
      <c r="A3694" s="19"/>
      <c r="F3694" s="49"/>
      <c r="G3694" s="49"/>
      <c r="I3694" s="307"/>
      <c r="M3694" s="2"/>
    </row>
    <row r="3695" spans="1:13" ht="12.75" hidden="1">
      <c r="A3695" s="19"/>
      <c r="F3695" s="49"/>
      <c r="G3695" s="49"/>
      <c r="I3695" s="307"/>
      <c r="M3695" s="2"/>
    </row>
    <row r="3696" spans="1:13" ht="12.75" hidden="1">
      <c r="A3696" s="19"/>
      <c r="F3696" s="49"/>
      <c r="G3696" s="49"/>
      <c r="I3696" s="307"/>
      <c r="M3696" s="2"/>
    </row>
    <row r="3697" spans="1:13" ht="12.75" hidden="1">
      <c r="A3697" s="19"/>
      <c r="F3697" s="49"/>
      <c r="G3697" s="49"/>
      <c r="I3697" s="307"/>
      <c r="M3697" s="2"/>
    </row>
    <row r="3698" spans="1:13" ht="12.75" hidden="1">
      <c r="A3698" s="19"/>
      <c r="F3698" s="49"/>
      <c r="G3698" s="49"/>
      <c r="I3698" s="307"/>
      <c r="M3698" s="2"/>
    </row>
    <row r="3699" spans="1:13" ht="12.75" hidden="1">
      <c r="A3699" s="19"/>
      <c r="F3699" s="49"/>
      <c r="G3699" s="49"/>
      <c r="I3699" s="307"/>
      <c r="M3699" s="2"/>
    </row>
    <row r="3700" spans="1:13" ht="12.75" hidden="1">
      <c r="A3700" s="19"/>
      <c r="F3700" s="49"/>
      <c r="G3700" s="49"/>
      <c r="I3700" s="307"/>
      <c r="M3700" s="2"/>
    </row>
    <row r="3701" spans="1:13" ht="12.75" hidden="1">
      <c r="A3701" s="19"/>
      <c r="F3701" s="49"/>
      <c r="G3701" s="49"/>
      <c r="I3701" s="307"/>
      <c r="M3701" s="2"/>
    </row>
    <row r="3702" spans="1:13" ht="12.75" hidden="1">
      <c r="A3702" s="19"/>
      <c r="F3702" s="49"/>
      <c r="G3702" s="49"/>
      <c r="I3702" s="307"/>
      <c r="M3702" s="2"/>
    </row>
    <row r="3703" spans="1:13" ht="12.75" hidden="1">
      <c r="A3703" s="19"/>
      <c r="F3703" s="49"/>
      <c r="G3703" s="49"/>
      <c r="I3703" s="307"/>
      <c r="M3703" s="2"/>
    </row>
    <row r="3704" spans="1:13" ht="12.75" hidden="1">
      <c r="A3704" s="19"/>
      <c r="F3704" s="49"/>
      <c r="G3704" s="49"/>
      <c r="I3704" s="307"/>
      <c r="M3704" s="2"/>
    </row>
    <row r="3705" spans="1:13" ht="12.75" hidden="1">
      <c r="A3705" s="19"/>
      <c r="F3705" s="49"/>
      <c r="G3705" s="49"/>
      <c r="I3705" s="307"/>
      <c r="M3705" s="2"/>
    </row>
    <row r="3706" spans="1:13" ht="12.75" hidden="1">
      <c r="A3706" s="19"/>
      <c r="F3706" s="49"/>
      <c r="G3706" s="49"/>
      <c r="I3706" s="307"/>
      <c r="M3706" s="2"/>
    </row>
    <row r="3707" spans="1:13" ht="12.75" hidden="1">
      <c r="A3707" s="19"/>
      <c r="F3707" s="49"/>
      <c r="G3707" s="49"/>
      <c r="I3707" s="307"/>
      <c r="M3707" s="2"/>
    </row>
    <row r="3708" spans="1:13" ht="12.75" hidden="1">
      <c r="A3708" s="19"/>
      <c r="F3708" s="49"/>
      <c r="G3708" s="49"/>
      <c r="I3708" s="307"/>
      <c r="M3708" s="2"/>
    </row>
    <row r="3709" spans="1:13" ht="12.75" hidden="1">
      <c r="A3709" s="19"/>
      <c r="F3709" s="49"/>
      <c r="G3709" s="49"/>
      <c r="I3709" s="307"/>
      <c r="M3709" s="2"/>
    </row>
    <row r="3710" spans="1:13" ht="12.75" hidden="1">
      <c r="A3710" s="19"/>
      <c r="F3710" s="49"/>
      <c r="G3710" s="49"/>
      <c r="I3710" s="307"/>
      <c r="M3710" s="2"/>
    </row>
    <row r="3711" spans="1:13" ht="12.75" hidden="1">
      <c r="A3711" s="19"/>
      <c r="F3711" s="49"/>
      <c r="G3711" s="49"/>
      <c r="I3711" s="307"/>
      <c r="M3711" s="2"/>
    </row>
    <row r="3712" spans="1:13" ht="12.75" hidden="1">
      <c r="A3712" s="19"/>
      <c r="F3712" s="49"/>
      <c r="G3712" s="49"/>
      <c r="I3712" s="307"/>
      <c r="M3712" s="2"/>
    </row>
    <row r="3713" spans="1:13" ht="12.75" hidden="1">
      <c r="A3713" s="19"/>
      <c r="F3713" s="49"/>
      <c r="G3713" s="49"/>
      <c r="I3713" s="307"/>
      <c r="M3713" s="2"/>
    </row>
    <row r="3714" spans="1:13" ht="12.75" hidden="1">
      <c r="A3714" s="19"/>
      <c r="F3714" s="49"/>
      <c r="G3714" s="49"/>
      <c r="I3714" s="307"/>
      <c r="M3714" s="2"/>
    </row>
    <row r="3715" spans="1:13" ht="12.75" hidden="1">
      <c r="A3715" s="19"/>
      <c r="F3715" s="49"/>
      <c r="G3715" s="49"/>
      <c r="I3715" s="307"/>
      <c r="M3715" s="2"/>
    </row>
    <row r="3716" spans="1:13" ht="12.75" hidden="1">
      <c r="A3716" s="19"/>
      <c r="F3716" s="49"/>
      <c r="G3716" s="49"/>
      <c r="I3716" s="307"/>
      <c r="M3716" s="2"/>
    </row>
    <row r="3717" spans="1:13" ht="12.75" hidden="1">
      <c r="A3717" s="19"/>
      <c r="F3717" s="49"/>
      <c r="G3717" s="49"/>
      <c r="I3717" s="307"/>
      <c r="M3717" s="2"/>
    </row>
    <row r="3718" spans="1:13" ht="12.75" hidden="1">
      <c r="A3718" s="19"/>
      <c r="F3718" s="49"/>
      <c r="G3718" s="49"/>
      <c r="I3718" s="307"/>
      <c r="M3718" s="2"/>
    </row>
    <row r="3719" spans="1:13" ht="12.75" hidden="1">
      <c r="A3719" s="19"/>
      <c r="F3719" s="49"/>
      <c r="G3719" s="49"/>
      <c r="I3719" s="307"/>
      <c r="M3719" s="2"/>
    </row>
    <row r="3720" spans="1:13" ht="12.75" hidden="1">
      <c r="A3720" s="19"/>
      <c r="F3720" s="49"/>
      <c r="G3720" s="49"/>
      <c r="I3720" s="307"/>
      <c r="M3720" s="2"/>
    </row>
    <row r="3721" spans="1:13" ht="12.75" hidden="1">
      <c r="A3721" s="19"/>
      <c r="F3721" s="49"/>
      <c r="G3721" s="49"/>
      <c r="I3721" s="307"/>
      <c r="M3721" s="2"/>
    </row>
    <row r="3722" spans="1:13" ht="12.75" hidden="1">
      <c r="A3722" s="19"/>
      <c r="F3722" s="49"/>
      <c r="G3722" s="49"/>
      <c r="I3722" s="307"/>
      <c r="M3722" s="2"/>
    </row>
    <row r="3723" spans="1:13" ht="12.75" hidden="1">
      <c r="A3723" s="19"/>
      <c r="F3723" s="49"/>
      <c r="G3723" s="49"/>
      <c r="I3723" s="307"/>
      <c r="M3723" s="2"/>
    </row>
    <row r="3724" spans="1:13" ht="12.75" hidden="1">
      <c r="A3724" s="19"/>
      <c r="F3724" s="49"/>
      <c r="G3724" s="49"/>
      <c r="I3724" s="307"/>
      <c r="M3724" s="2"/>
    </row>
    <row r="3725" spans="1:13" ht="12.75" hidden="1">
      <c r="A3725" s="19"/>
      <c r="F3725" s="49"/>
      <c r="G3725" s="49"/>
      <c r="I3725" s="307"/>
      <c r="M3725" s="2"/>
    </row>
    <row r="3726" spans="1:13" ht="12.75" hidden="1">
      <c r="A3726" s="19"/>
      <c r="F3726" s="49"/>
      <c r="G3726" s="49"/>
      <c r="I3726" s="307"/>
      <c r="M3726" s="2"/>
    </row>
    <row r="3727" spans="1:13" ht="12.75" hidden="1">
      <c r="A3727" s="19"/>
      <c r="F3727" s="49"/>
      <c r="G3727" s="49"/>
      <c r="I3727" s="307"/>
      <c r="M3727" s="2"/>
    </row>
    <row r="3728" spans="1:13" ht="12.75" hidden="1">
      <c r="A3728" s="19"/>
      <c r="F3728" s="49"/>
      <c r="G3728" s="49"/>
      <c r="I3728" s="307"/>
      <c r="M3728" s="2"/>
    </row>
    <row r="3729" spans="1:13" ht="12.75" hidden="1">
      <c r="A3729" s="19"/>
      <c r="F3729" s="49"/>
      <c r="G3729" s="49"/>
      <c r="I3729" s="307"/>
      <c r="M3729" s="2"/>
    </row>
    <row r="3730" spans="1:13" ht="12.75" hidden="1">
      <c r="A3730" s="19"/>
      <c r="F3730" s="49"/>
      <c r="G3730" s="49"/>
      <c r="I3730" s="307"/>
      <c r="M3730" s="2"/>
    </row>
    <row r="3731" spans="1:13" ht="12.75" hidden="1">
      <c r="A3731" s="19"/>
      <c r="F3731" s="49"/>
      <c r="G3731" s="49"/>
      <c r="I3731" s="307"/>
      <c r="M3731" s="2"/>
    </row>
    <row r="3732" spans="1:13" s="313" customFormat="1" ht="12.75" hidden="1">
      <c r="A3732" s="308"/>
      <c r="B3732" s="309"/>
      <c r="C3732" s="308"/>
      <c r="D3732" s="308"/>
      <c r="E3732" s="308"/>
      <c r="F3732" s="310"/>
      <c r="G3732" s="310"/>
      <c r="H3732" s="309"/>
      <c r="I3732" s="290"/>
      <c r="K3732" s="43"/>
      <c r="L3732" s="21"/>
      <c r="M3732" s="2"/>
    </row>
    <row r="3733" spans="1:13" s="313" customFormat="1" ht="12.75" hidden="1">
      <c r="A3733" s="308"/>
      <c r="B3733" s="309"/>
      <c r="C3733" s="308"/>
      <c r="D3733" s="308"/>
      <c r="E3733" s="308"/>
      <c r="F3733" s="310"/>
      <c r="G3733" s="310"/>
      <c r="H3733" s="309"/>
      <c r="I3733" s="290"/>
      <c r="K3733" s="43"/>
      <c r="L3733" s="21"/>
      <c r="M3733" s="2"/>
    </row>
    <row r="3734" spans="2:13" ht="12.75" hidden="1">
      <c r="B3734" s="9"/>
      <c r="F3734" s="49"/>
      <c r="G3734" s="49"/>
      <c r="H3734" s="309"/>
      <c r="I3734" s="26" t="e">
        <f aca="true" t="shared" si="256" ref="I3734:I3797">+B3734/M3734</f>
        <v>#DIV/0!</v>
      </c>
      <c r="M3734" s="2"/>
    </row>
    <row r="3735" spans="2:13" ht="12.75" hidden="1">
      <c r="B3735" s="9"/>
      <c r="F3735" s="49"/>
      <c r="G3735" s="49"/>
      <c r="H3735" s="309"/>
      <c r="I3735" s="26" t="e">
        <f t="shared" si="256"/>
        <v>#DIV/0!</v>
      </c>
      <c r="M3735" s="2"/>
    </row>
    <row r="3736" spans="2:13" ht="12.75" hidden="1">
      <c r="B3736" s="9"/>
      <c r="F3736" s="49"/>
      <c r="G3736" s="49"/>
      <c r="H3736" s="6">
        <f aca="true" t="shared" si="257" ref="H3736:H3799">H3735-B3736</f>
        <v>0</v>
      </c>
      <c r="I3736" s="26" t="e">
        <f t="shared" si="256"/>
        <v>#DIV/0!</v>
      </c>
      <c r="M3736" s="2"/>
    </row>
    <row r="3737" spans="2:13" ht="12.75" hidden="1">
      <c r="B3737" s="9"/>
      <c r="F3737" s="49"/>
      <c r="G3737" s="49"/>
      <c r="H3737" s="6">
        <f t="shared" si="257"/>
        <v>0</v>
      </c>
      <c r="I3737" s="26" t="e">
        <f t="shared" si="256"/>
        <v>#DIV/0!</v>
      </c>
      <c r="M3737" s="2"/>
    </row>
    <row r="3738" spans="2:13" ht="12.75" hidden="1">
      <c r="B3738" s="9"/>
      <c r="F3738" s="49"/>
      <c r="G3738" s="49"/>
      <c r="H3738" s="6">
        <f t="shared" si="257"/>
        <v>0</v>
      </c>
      <c r="I3738" s="26" t="e">
        <f t="shared" si="256"/>
        <v>#DIV/0!</v>
      </c>
      <c r="M3738" s="2"/>
    </row>
    <row r="3739" spans="2:13" ht="12.75" hidden="1">
      <c r="B3739" s="9"/>
      <c r="F3739" s="49"/>
      <c r="G3739" s="49"/>
      <c r="H3739" s="6">
        <f t="shared" si="257"/>
        <v>0</v>
      </c>
      <c r="I3739" s="26" t="e">
        <f t="shared" si="256"/>
        <v>#DIV/0!</v>
      </c>
      <c r="M3739" s="2"/>
    </row>
    <row r="3740" spans="2:13" ht="12.75" hidden="1">
      <c r="B3740" s="9"/>
      <c r="F3740" s="49"/>
      <c r="G3740" s="49"/>
      <c r="H3740" s="6">
        <f t="shared" si="257"/>
        <v>0</v>
      </c>
      <c r="I3740" s="26" t="e">
        <f t="shared" si="256"/>
        <v>#DIV/0!</v>
      </c>
      <c r="M3740" s="2"/>
    </row>
    <row r="3741" spans="2:13" ht="12.75" hidden="1">
      <c r="B3741" s="9"/>
      <c r="F3741" s="49"/>
      <c r="G3741" s="49"/>
      <c r="H3741" s="6">
        <f t="shared" si="257"/>
        <v>0</v>
      </c>
      <c r="I3741" s="26" t="e">
        <f t="shared" si="256"/>
        <v>#DIV/0!</v>
      </c>
      <c r="M3741" s="2"/>
    </row>
    <row r="3742" spans="2:13" ht="12.75" hidden="1">
      <c r="B3742" s="9"/>
      <c r="F3742" s="49"/>
      <c r="G3742" s="49"/>
      <c r="H3742" s="6">
        <f t="shared" si="257"/>
        <v>0</v>
      </c>
      <c r="I3742" s="26" t="e">
        <f t="shared" si="256"/>
        <v>#DIV/0!</v>
      </c>
      <c r="M3742" s="2"/>
    </row>
    <row r="3743" spans="2:13" ht="12.75" hidden="1">
      <c r="B3743" s="9"/>
      <c r="F3743" s="49"/>
      <c r="G3743" s="49"/>
      <c r="H3743" s="6">
        <f t="shared" si="257"/>
        <v>0</v>
      </c>
      <c r="I3743" s="26" t="e">
        <f t="shared" si="256"/>
        <v>#DIV/0!</v>
      </c>
      <c r="M3743" s="2"/>
    </row>
    <row r="3744" spans="2:13" ht="12.75" hidden="1">
      <c r="B3744" s="9"/>
      <c r="F3744" s="49"/>
      <c r="G3744" s="49"/>
      <c r="H3744" s="6">
        <f t="shared" si="257"/>
        <v>0</v>
      </c>
      <c r="I3744" s="26" t="e">
        <f t="shared" si="256"/>
        <v>#DIV/0!</v>
      </c>
      <c r="M3744" s="2"/>
    </row>
    <row r="3745" spans="2:13" ht="12.75" hidden="1">
      <c r="B3745" s="9"/>
      <c r="F3745" s="49"/>
      <c r="G3745" s="49"/>
      <c r="H3745" s="6">
        <f t="shared" si="257"/>
        <v>0</v>
      </c>
      <c r="I3745" s="26" t="e">
        <f t="shared" si="256"/>
        <v>#DIV/0!</v>
      </c>
      <c r="M3745" s="2"/>
    </row>
    <row r="3746" spans="2:13" ht="12.75" hidden="1">
      <c r="B3746" s="9"/>
      <c r="F3746" s="49"/>
      <c r="G3746" s="49"/>
      <c r="H3746" s="6">
        <f t="shared" si="257"/>
        <v>0</v>
      </c>
      <c r="I3746" s="26" t="e">
        <f t="shared" si="256"/>
        <v>#DIV/0!</v>
      </c>
      <c r="M3746" s="2"/>
    </row>
    <row r="3747" spans="2:13" ht="12.75" hidden="1">
      <c r="B3747" s="9"/>
      <c r="F3747" s="49"/>
      <c r="G3747" s="49"/>
      <c r="H3747" s="6">
        <f t="shared" si="257"/>
        <v>0</v>
      </c>
      <c r="I3747" s="26" t="e">
        <f t="shared" si="256"/>
        <v>#DIV/0!</v>
      </c>
      <c r="M3747" s="2"/>
    </row>
    <row r="3748" spans="6:13" ht="12.75" hidden="1">
      <c r="F3748" s="49"/>
      <c r="G3748" s="49"/>
      <c r="H3748" s="6">
        <f t="shared" si="257"/>
        <v>0</v>
      </c>
      <c r="I3748" s="26" t="e">
        <f t="shared" si="256"/>
        <v>#DIV/0!</v>
      </c>
      <c r="M3748" s="2"/>
    </row>
    <row r="3749" spans="2:13" ht="12.75" hidden="1">
      <c r="B3749" s="8"/>
      <c r="F3749" s="49"/>
      <c r="G3749" s="49"/>
      <c r="H3749" s="6">
        <f t="shared" si="257"/>
        <v>0</v>
      </c>
      <c r="I3749" s="26" t="e">
        <f t="shared" si="256"/>
        <v>#DIV/0!</v>
      </c>
      <c r="M3749" s="2"/>
    </row>
    <row r="3750" spans="6:13" ht="12.75" hidden="1">
      <c r="F3750" s="49"/>
      <c r="G3750" s="49"/>
      <c r="H3750" s="6">
        <f t="shared" si="257"/>
        <v>0</v>
      </c>
      <c r="I3750" s="26" t="e">
        <f t="shared" si="256"/>
        <v>#DIV/0!</v>
      </c>
      <c r="M3750" s="2"/>
    </row>
    <row r="3751" spans="6:13" ht="12.75" hidden="1">
      <c r="F3751" s="49"/>
      <c r="G3751" s="49"/>
      <c r="H3751" s="6">
        <f t="shared" si="257"/>
        <v>0</v>
      </c>
      <c r="I3751" s="26" t="e">
        <f t="shared" si="256"/>
        <v>#DIV/0!</v>
      </c>
      <c r="M3751" s="2"/>
    </row>
    <row r="3752" spans="6:13" ht="12.75" hidden="1">
      <c r="F3752" s="49"/>
      <c r="G3752" s="49"/>
      <c r="H3752" s="6">
        <f t="shared" si="257"/>
        <v>0</v>
      </c>
      <c r="I3752" s="26" t="e">
        <f t="shared" si="256"/>
        <v>#DIV/0!</v>
      </c>
      <c r="M3752" s="2"/>
    </row>
    <row r="3753" spans="6:13" ht="12.75" hidden="1">
      <c r="F3753" s="49"/>
      <c r="G3753" s="49"/>
      <c r="H3753" s="6">
        <f t="shared" si="257"/>
        <v>0</v>
      </c>
      <c r="I3753" s="26" t="e">
        <f t="shared" si="256"/>
        <v>#DIV/0!</v>
      </c>
      <c r="M3753" s="2"/>
    </row>
    <row r="3754" spans="6:13" ht="12.75" hidden="1">
      <c r="F3754" s="49"/>
      <c r="G3754" s="49"/>
      <c r="H3754" s="6">
        <f t="shared" si="257"/>
        <v>0</v>
      </c>
      <c r="I3754" s="26" t="e">
        <f t="shared" si="256"/>
        <v>#DIV/0!</v>
      </c>
      <c r="M3754" s="2"/>
    </row>
    <row r="3755" spans="6:13" ht="12.75" hidden="1">
      <c r="F3755" s="49"/>
      <c r="G3755" s="49"/>
      <c r="H3755" s="6">
        <f t="shared" si="257"/>
        <v>0</v>
      </c>
      <c r="I3755" s="26" t="e">
        <f t="shared" si="256"/>
        <v>#DIV/0!</v>
      </c>
      <c r="M3755" s="2"/>
    </row>
    <row r="3756" spans="6:13" ht="12.75" hidden="1">
      <c r="F3756" s="49"/>
      <c r="G3756" s="49"/>
      <c r="H3756" s="6">
        <f t="shared" si="257"/>
        <v>0</v>
      </c>
      <c r="I3756" s="26" t="e">
        <f t="shared" si="256"/>
        <v>#DIV/0!</v>
      </c>
      <c r="M3756" s="2"/>
    </row>
    <row r="3757" spans="6:13" ht="12.75" hidden="1">
      <c r="F3757" s="49"/>
      <c r="G3757" s="49"/>
      <c r="H3757" s="6">
        <f t="shared" si="257"/>
        <v>0</v>
      </c>
      <c r="I3757" s="26" t="e">
        <f t="shared" si="256"/>
        <v>#DIV/0!</v>
      </c>
      <c r="M3757" s="2"/>
    </row>
    <row r="3758" spans="6:13" ht="12.75" hidden="1">
      <c r="F3758" s="49"/>
      <c r="G3758" s="49"/>
      <c r="H3758" s="6">
        <f t="shared" si="257"/>
        <v>0</v>
      </c>
      <c r="I3758" s="26" t="e">
        <f t="shared" si="256"/>
        <v>#DIV/0!</v>
      </c>
      <c r="M3758" s="2"/>
    </row>
    <row r="3759" spans="6:13" ht="12.75" hidden="1">
      <c r="F3759" s="49"/>
      <c r="G3759" s="49"/>
      <c r="H3759" s="6">
        <f t="shared" si="257"/>
        <v>0</v>
      </c>
      <c r="I3759" s="26" t="e">
        <f t="shared" si="256"/>
        <v>#DIV/0!</v>
      </c>
      <c r="M3759" s="2"/>
    </row>
    <row r="3760" spans="6:13" ht="12.75" hidden="1">
      <c r="F3760" s="49"/>
      <c r="G3760" s="49"/>
      <c r="H3760" s="6">
        <f t="shared" si="257"/>
        <v>0</v>
      </c>
      <c r="I3760" s="26" t="e">
        <f t="shared" si="256"/>
        <v>#DIV/0!</v>
      </c>
      <c r="M3760" s="2"/>
    </row>
    <row r="3761" spans="6:13" ht="12.75" hidden="1">
      <c r="F3761" s="49"/>
      <c r="G3761" s="49"/>
      <c r="H3761" s="6">
        <f t="shared" si="257"/>
        <v>0</v>
      </c>
      <c r="I3761" s="26" t="e">
        <f t="shared" si="256"/>
        <v>#DIV/0!</v>
      </c>
      <c r="M3761" s="2"/>
    </row>
    <row r="3762" spans="6:13" ht="12.75" hidden="1">
      <c r="F3762" s="49"/>
      <c r="G3762" s="49"/>
      <c r="H3762" s="6">
        <f t="shared" si="257"/>
        <v>0</v>
      </c>
      <c r="I3762" s="26" t="e">
        <f t="shared" si="256"/>
        <v>#DIV/0!</v>
      </c>
      <c r="M3762" s="2"/>
    </row>
    <row r="3763" spans="6:13" ht="12.75" hidden="1">
      <c r="F3763" s="49"/>
      <c r="G3763" s="49"/>
      <c r="H3763" s="6">
        <f t="shared" si="257"/>
        <v>0</v>
      </c>
      <c r="I3763" s="26" t="e">
        <f t="shared" si="256"/>
        <v>#DIV/0!</v>
      </c>
      <c r="M3763" s="2"/>
    </row>
    <row r="3764" spans="6:13" ht="12.75" hidden="1">
      <c r="F3764" s="49"/>
      <c r="G3764" s="49"/>
      <c r="H3764" s="6">
        <f t="shared" si="257"/>
        <v>0</v>
      </c>
      <c r="I3764" s="26" t="e">
        <f t="shared" si="256"/>
        <v>#DIV/0!</v>
      </c>
      <c r="M3764" s="2"/>
    </row>
    <row r="3765" spans="6:13" ht="12.75" hidden="1">
      <c r="F3765" s="49"/>
      <c r="G3765" s="49"/>
      <c r="H3765" s="6">
        <f t="shared" si="257"/>
        <v>0</v>
      </c>
      <c r="I3765" s="26" t="e">
        <f t="shared" si="256"/>
        <v>#DIV/0!</v>
      </c>
      <c r="M3765" s="2"/>
    </row>
    <row r="3766" spans="6:13" ht="12.75" hidden="1">
      <c r="F3766" s="49"/>
      <c r="G3766" s="49"/>
      <c r="H3766" s="6">
        <f t="shared" si="257"/>
        <v>0</v>
      </c>
      <c r="I3766" s="26" t="e">
        <f t="shared" si="256"/>
        <v>#DIV/0!</v>
      </c>
      <c r="M3766" s="2"/>
    </row>
    <row r="3767" spans="6:13" ht="12.75" hidden="1">
      <c r="F3767" s="49"/>
      <c r="G3767" s="49"/>
      <c r="H3767" s="6">
        <f t="shared" si="257"/>
        <v>0</v>
      </c>
      <c r="I3767" s="26" t="e">
        <f t="shared" si="256"/>
        <v>#DIV/0!</v>
      </c>
      <c r="M3767" s="2"/>
    </row>
    <row r="3768" spans="6:13" ht="12.75" hidden="1">
      <c r="F3768" s="49"/>
      <c r="G3768" s="49"/>
      <c r="H3768" s="6">
        <f t="shared" si="257"/>
        <v>0</v>
      </c>
      <c r="I3768" s="26" t="e">
        <f t="shared" si="256"/>
        <v>#DIV/0!</v>
      </c>
      <c r="M3768" s="2"/>
    </row>
    <row r="3769" spans="6:13" ht="12.75" hidden="1">
      <c r="F3769" s="49"/>
      <c r="G3769" s="49"/>
      <c r="H3769" s="6">
        <f t="shared" si="257"/>
        <v>0</v>
      </c>
      <c r="I3769" s="26" t="e">
        <f t="shared" si="256"/>
        <v>#DIV/0!</v>
      </c>
      <c r="M3769" s="2"/>
    </row>
    <row r="3770" spans="6:13" ht="12.75" hidden="1">
      <c r="F3770" s="49"/>
      <c r="G3770" s="49"/>
      <c r="H3770" s="6">
        <f t="shared" si="257"/>
        <v>0</v>
      </c>
      <c r="I3770" s="26" t="e">
        <f t="shared" si="256"/>
        <v>#DIV/0!</v>
      </c>
      <c r="M3770" s="2"/>
    </row>
    <row r="3771" spans="6:13" ht="12.75" hidden="1">
      <c r="F3771" s="49"/>
      <c r="G3771" s="49"/>
      <c r="H3771" s="6">
        <f t="shared" si="257"/>
        <v>0</v>
      </c>
      <c r="I3771" s="26" t="e">
        <f t="shared" si="256"/>
        <v>#DIV/0!</v>
      </c>
      <c r="M3771" s="2"/>
    </row>
    <row r="3772" spans="6:13" ht="12.75" hidden="1">
      <c r="F3772" s="49"/>
      <c r="G3772" s="49"/>
      <c r="H3772" s="6">
        <f t="shared" si="257"/>
        <v>0</v>
      </c>
      <c r="I3772" s="26" t="e">
        <f t="shared" si="256"/>
        <v>#DIV/0!</v>
      </c>
      <c r="M3772" s="2"/>
    </row>
    <row r="3773" spans="6:13" ht="12.75" hidden="1">
      <c r="F3773" s="49"/>
      <c r="G3773" s="49"/>
      <c r="H3773" s="6">
        <f t="shared" si="257"/>
        <v>0</v>
      </c>
      <c r="I3773" s="26" t="e">
        <f t="shared" si="256"/>
        <v>#DIV/0!</v>
      </c>
      <c r="M3773" s="2"/>
    </row>
    <row r="3774" spans="6:13" ht="12.75" hidden="1">
      <c r="F3774" s="49"/>
      <c r="G3774" s="49"/>
      <c r="H3774" s="6">
        <f t="shared" si="257"/>
        <v>0</v>
      </c>
      <c r="I3774" s="26" t="e">
        <f t="shared" si="256"/>
        <v>#DIV/0!</v>
      </c>
      <c r="M3774" s="2"/>
    </row>
    <row r="3775" spans="6:13" ht="12.75" hidden="1">
      <c r="F3775" s="49"/>
      <c r="G3775" s="49"/>
      <c r="H3775" s="6">
        <f t="shared" si="257"/>
        <v>0</v>
      </c>
      <c r="I3775" s="26" t="e">
        <f t="shared" si="256"/>
        <v>#DIV/0!</v>
      </c>
      <c r="M3775" s="2"/>
    </row>
    <row r="3776" spans="6:13" ht="12.75" hidden="1">
      <c r="F3776" s="49"/>
      <c r="G3776" s="49"/>
      <c r="H3776" s="6">
        <f t="shared" si="257"/>
        <v>0</v>
      </c>
      <c r="I3776" s="26" t="e">
        <f t="shared" si="256"/>
        <v>#DIV/0!</v>
      </c>
      <c r="M3776" s="2"/>
    </row>
    <row r="3777" spans="6:13" ht="12.75" hidden="1">
      <c r="F3777" s="49"/>
      <c r="G3777" s="49"/>
      <c r="H3777" s="6">
        <f t="shared" si="257"/>
        <v>0</v>
      </c>
      <c r="I3777" s="26" t="e">
        <f t="shared" si="256"/>
        <v>#DIV/0!</v>
      </c>
      <c r="M3777" s="2"/>
    </row>
    <row r="3778" spans="6:13" ht="12.75" hidden="1">
      <c r="F3778" s="49"/>
      <c r="G3778" s="49"/>
      <c r="H3778" s="6">
        <f t="shared" si="257"/>
        <v>0</v>
      </c>
      <c r="I3778" s="26" t="e">
        <f t="shared" si="256"/>
        <v>#DIV/0!</v>
      </c>
      <c r="M3778" s="2"/>
    </row>
    <row r="3779" spans="6:13" ht="12.75" hidden="1">
      <c r="F3779" s="49"/>
      <c r="G3779" s="49"/>
      <c r="H3779" s="6">
        <f t="shared" si="257"/>
        <v>0</v>
      </c>
      <c r="I3779" s="26" t="e">
        <f t="shared" si="256"/>
        <v>#DIV/0!</v>
      </c>
      <c r="M3779" s="2"/>
    </row>
    <row r="3780" spans="6:13" ht="12.75" hidden="1">
      <c r="F3780" s="49"/>
      <c r="G3780" s="49"/>
      <c r="H3780" s="6">
        <f t="shared" si="257"/>
        <v>0</v>
      </c>
      <c r="I3780" s="26" t="e">
        <f t="shared" si="256"/>
        <v>#DIV/0!</v>
      </c>
      <c r="M3780" s="2"/>
    </row>
    <row r="3781" spans="6:13" ht="12.75" hidden="1">
      <c r="F3781" s="49"/>
      <c r="G3781" s="49"/>
      <c r="H3781" s="6">
        <f t="shared" si="257"/>
        <v>0</v>
      </c>
      <c r="I3781" s="26" t="e">
        <f t="shared" si="256"/>
        <v>#DIV/0!</v>
      </c>
      <c r="M3781" s="2"/>
    </row>
    <row r="3782" spans="6:13" ht="12.75" hidden="1">
      <c r="F3782" s="49"/>
      <c r="G3782" s="49"/>
      <c r="H3782" s="6">
        <f t="shared" si="257"/>
        <v>0</v>
      </c>
      <c r="I3782" s="26" t="e">
        <f t="shared" si="256"/>
        <v>#DIV/0!</v>
      </c>
      <c r="M3782" s="2"/>
    </row>
    <row r="3783" spans="6:13" ht="12.75" hidden="1">
      <c r="F3783" s="49"/>
      <c r="G3783" s="49"/>
      <c r="H3783" s="6">
        <f t="shared" si="257"/>
        <v>0</v>
      </c>
      <c r="I3783" s="26" t="e">
        <f t="shared" si="256"/>
        <v>#DIV/0!</v>
      </c>
      <c r="M3783" s="2"/>
    </row>
    <row r="3784" spans="6:13" ht="12.75" hidden="1">
      <c r="F3784" s="49"/>
      <c r="G3784" s="49"/>
      <c r="H3784" s="6">
        <f t="shared" si="257"/>
        <v>0</v>
      </c>
      <c r="I3784" s="26" t="e">
        <f t="shared" si="256"/>
        <v>#DIV/0!</v>
      </c>
      <c r="M3784" s="2"/>
    </row>
    <row r="3785" spans="6:13" ht="12.75" hidden="1">
      <c r="F3785" s="49"/>
      <c r="G3785" s="49"/>
      <c r="H3785" s="6">
        <f t="shared" si="257"/>
        <v>0</v>
      </c>
      <c r="I3785" s="26" t="e">
        <f t="shared" si="256"/>
        <v>#DIV/0!</v>
      </c>
      <c r="M3785" s="2"/>
    </row>
    <row r="3786" spans="6:13" ht="12.75" hidden="1">
      <c r="F3786" s="49"/>
      <c r="G3786" s="49"/>
      <c r="H3786" s="6">
        <f t="shared" si="257"/>
        <v>0</v>
      </c>
      <c r="I3786" s="26" t="e">
        <f t="shared" si="256"/>
        <v>#DIV/0!</v>
      </c>
      <c r="M3786" s="2"/>
    </row>
    <row r="3787" spans="6:13" ht="12.75" hidden="1">
      <c r="F3787" s="49"/>
      <c r="G3787" s="49"/>
      <c r="H3787" s="6">
        <f t="shared" si="257"/>
        <v>0</v>
      </c>
      <c r="I3787" s="26" t="e">
        <f t="shared" si="256"/>
        <v>#DIV/0!</v>
      </c>
      <c r="M3787" s="2"/>
    </row>
    <row r="3788" spans="6:13" ht="12.75" hidden="1">
      <c r="F3788" s="49"/>
      <c r="G3788" s="49"/>
      <c r="H3788" s="6">
        <f t="shared" si="257"/>
        <v>0</v>
      </c>
      <c r="I3788" s="26" t="e">
        <f t="shared" si="256"/>
        <v>#DIV/0!</v>
      </c>
      <c r="M3788" s="2"/>
    </row>
    <row r="3789" spans="6:13" ht="12.75" hidden="1">
      <c r="F3789" s="49"/>
      <c r="G3789" s="49"/>
      <c r="H3789" s="6">
        <f t="shared" si="257"/>
        <v>0</v>
      </c>
      <c r="I3789" s="26" t="e">
        <f t="shared" si="256"/>
        <v>#DIV/0!</v>
      </c>
      <c r="M3789" s="2"/>
    </row>
    <row r="3790" spans="6:13" ht="12.75" hidden="1">
      <c r="F3790" s="49"/>
      <c r="G3790" s="49"/>
      <c r="H3790" s="6">
        <f t="shared" si="257"/>
        <v>0</v>
      </c>
      <c r="I3790" s="26" t="e">
        <f t="shared" si="256"/>
        <v>#DIV/0!</v>
      </c>
      <c r="M3790" s="2"/>
    </row>
    <row r="3791" spans="6:13" ht="12.75" hidden="1">
      <c r="F3791" s="49"/>
      <c r="G3791" s="49"/>
      <c r="H3791" s="6">
        <f t="shared" si="257"/>
        <v>0</v>
      </c>
      <c r="I3791" s="26" t="e">
        <f t="shared" si="256"/>
        <v>#DIV/0!</v>
      </c>
      <c r="M3791" s="2"/>
    </row>
    <row r="3792" spans="6:13" ht="12.75" hidden="1">
      <c r="F3792" s="49"/>
      <c r="G3792" s="49"/>
      <c r="H3792" s="6">
        <f t="shared" si="257"/>
        <v>0</v>
      </c>
      <c r="I3792" s="26" t="e">
        <f t="shared" si="256"/>
        <v>#DIV/0!</v>
      </c>
      <c r="M3792" s="2"/>
    </row>
    <row r="3793" spans="6:13" ht="12.75" hidden="1">
      <c r="F3793" s="49"/>
      <c r="G3793" s="49"/>
      <c r="H3793" s="6">
        <f t="shared" si="257"/>
        <v>0</v>
      </c>
      <c r="I3793" s="26" t="e">
        <f t="shared" si="256"/>
        <v>#DIV/0!</v>
      </c>
      <c r="M3793" s="2"/>
    </row>
    <row r="3794" spans="6:13" ht="12.75" hidden="1">
      <c r="F3794" s="49"/>
      <c r="G3794" s="49"/>
      <c r="H3794" s="6">
        <f t="shared" si="257"/>
        <v>0</v>
      </c>
      <c r="I3794" s="26" t="e">
        <f t="shared" si="256"/>
        <v>#DIV/0!</v>
      </c>
      <c r="M3794" s="2"/>
    </row>
    <row r="3795" spans="6:13" ht="12.75" hidden="1">
      <c r="F3795" s="49"/>
      <c r="G3795" s="49"/>
      <c r="H3795" s="6">
        <f t="shared" si="257"/>
        <v>0</v>
      </c>
      <c r="I3795" s="26" t="e">
        <f t="shared" si="256"/>
        <v>#DIV/0!</v>
      </c>
      <c r="M3795" s="2"/>
    </row>
    <row r="3796" spans="6:13" ht="12.75" hidden="1">
      <c r="F3796" s="49"/>
      <c r="G3796" s="49"/>
      <c r="H3796" s="6">
        <f t="shared" si="257"/>
        <v>0</v>
      </c>
      <c r="I3796" s="26" t="e">
        <f t="shared" si="256"/>
        <v>#DIV/0!</v>
      </c>
      <c r="M3796" s="2"/>
    </row>
    <row r="3797" spans="6:13" ht="12.75" hidden="1">
      <c r="F3797" s="49"/>
      <c r="G3797" s="49"/>
      <c r="H3797" s="6">
        <f t="shared" si="257"/>
        <v>0</v>
      </c>
      <c r="I3797" s="26" t="e">
        <f t="shared" si="256"/>
        <v>#DIV/0!</v>
      </c>
      <c r="M3797" s="2"/>
    </row>
    <row r="3798" spans="6:13" ht="12.75" hidden="1">
      <c r="F3798" s="49"/>
      <c r="G3798" s="49"/>
      <c r="H3798" s="6">
        <f t="shared" si="257"/>
        <v>0</v>
      </c>
      <c r="I3798" s="26" t="e">
        <f aca="true" t="shared" si="258" ref="I3798:I3861">+B3798/M3798</f>
        <v>#DIV/0!</v>
      </c>
      <c r="M3798" s="2"/>
    </row>
    <row r="3799" spans="6:13" ht="12.75" hidden="1">
      <c r="F3799" s="49"/>
      <c r="G3799" s="49"/>
      <c r="H3799" s="6">
        <f t="shared" si="257"/>
        <v>0</v>
      </c>
      <c r="I3799" s="26" t="e">
        <f t="shared" si="258"/>
        <v>#DIV/0!</v>
      </c>
      <c r="M3799" s="2"/>
    </row>
    <row r="3800" spans="6:13" ht="12.75" hidden="1">
      <c r="F3800" s="49"/>
      <c r="G3800" s="49"/>
      <c r="H3800" s="6">
        <f aca="true" t="shared" si="259" ref="H3800:H3863">H3799-B3800</f>
        <v>0</v>
      </c>
      <c r="I3800" s="26" t="e">
        <f t="shared" si="258"/>
        <v>#DIV/0!</v>
      </c>
      <c r="M3800" s="2"/>
    </row>
    <row r="3801" spans="6:13" ht="12.75" hidden="1">
      <c r="F3801" s="49"/>
      <c r="G3801" s="49"/>
      <c r="H3801" s="6">
        <f t="shared" si="259"/>
        <v>0</v>
      </c>
      <c r="I3801" s="26" t="e">
        <f t="shared" si="258"/>
        <v>#DIV/0!</v>
      </c>
      <c r="M3801" s="2"/>
    </row>
    <row r="3802" spans="6:13" ht="12.75" hidden="1">
      <c r="F3802" s="49"/>
      <c r="G3802" s="49"/>
      <c r="H3802" s="6">
        <f t="shared" si="259"/>
        <v>0</v>
      </c>
      <c r="I3802" s="26" t="e">
        <f t="shared" si="258"/>
        <v>#DIV/0!</v>
      </c>
      <c r="M3802" s="2"/>
    </row>
    <row r="3803" spans="6:13" ht="12.75" hidden="1">
      <c r="F3803" s="49"/>
      <c r="G3803" s="49"/>
      <c r="H3803" s="6">
        <f t="shared" si="259"/>
        <v>0</v>
      </c>
      <c r="I3803" s="26" t="e">
        <f t="shared" si="258"/>
        <v>#DIV/0!</v>
      </c>
      <c r="M3803" s="2"/>
    </row>
    <row r="3804" spans="6:13" ht="12.75" hidden="1">
      <c r="F3804" s="49"/>
      <c r="G3804" s="49"/>
      <c r="H3804" s="6">
        <f t="shared" si="259"/>
        <v>0</v>
      </c>
      <c r="I3804" s="26" t="e">
        <f t="shared" si="258"/>
        <v>#DIV/0!</v>
      </c>
      <c r="M3804" s="2"/>
    </row>
    <row r="3805" spans="6:13" ht="12.75" hidden="1">
      <c r="F3805" s="49"/>
      <c r="G3805" s="49"/>
      <c r="H3805" s="6">
        <f t="shared" si="259"/>
        <v>0</v>
      </c>
      <c r="I3805" s="26" t="e">
        <f t="shared" si="258"/>
        <v>#DIV/0!</v>
      </c>
      <c r="M3805" s="2"/>
    </row>
    <row r="3806" spans="6:13" ht="12.75" hidden="1">
      <c r="F3806" s="49"/>
      <c r="G3806" s="49"/>
      <c r="H3806" s="6">
        <f t="shared" si="259"/>
        <v>0</v>
      </c>
      <c r="I3806" s="26" t="e">
        <f t="shared" si="258"/>
        <v>#DIV/0!</v>
      </c>
      <c r="M3806" s="2"/>
    </row>
    <row r="3807" spans="6:13" ht="12.75" hidden="1">
      <c r="F3807" s="49"/>
      <c r="G3807" s="49"/>
      <c r="H3807" s="6">
        <f t="shared" si="259"/>
        <v>0</v>
      </c>
      <c r="I3807" s="26" t="e">
        <f t="shared" si="258"/>
        <v>#DIV/0!</v>
      </c>
      <c r="M3807" s="2"/>
    </row>
    <row r="3808" spans="6:13" ht="12.75" hidden="1">
      <c r="F3808" s="49"/>
      <c r="G3808" s="49"/>
      <c r="H3808" s="6">
        <f t="shared" si="259"/>
        <v>0</v>
      </c>
      <c r="I3808" s="26" t="e">
        <f t="shared" si="258"/>
        <v>#DIV/0!</v>
      </c>
      <c r="M3808" s="2"/>
    </row>
    <row r="3809" spans="6:13" ht="12.75" hidden="1">
      <c r="F3809" s="49"/>
      <c r="G3809" s="49"/>
      <c r="H3809" s="6">
        <f t="shared" si="259"/>
        <v>0</v>
      </c>
      <c r="I3809" s="26" t="e">
        <f t="shared" si="258"/>
        <v>#DIV/0!</v>
      </c>
      <c r="M3809" s="2"/>
    </row>
    <row r="3810" spans="6:13" ht="12.75" hidden="1">
      <c r="F3810" s="49"/>
      <c r="G3810" s="49"/>
      <c r="H3810" s="6">
        <f t="shared" si="259"/>
        <v>0</v>
      </c>
      <c r="I3810" s="26" t="e">
        <f t="shared" si="258"/>
        <v>#DIV/0!</v>
      </c>
      <c r="M3810" s="2"/>
    </row>
    <row r="3811" spans="6:13" ht="12.75" hidden="1">
      <c r="F3811" s="49"/>
      <c r="G3811" s="49"/>
      <c r="H3811" s="6">
        <f t="shared" si="259"/>
        <v>0</v>
      </c>
      <c r="I3811" s="26" t="e">
        <f t="shared" si="258"/>
        <v>#DIV/0!</v>
      </c>
      <c r="M3811" s="2"/>
    </row>
    <row r="3812" spans="6:13" ht="12.75" hidden="1">
      <c r="F3812" s="49"/>
      <c r="G3812" s="49"/>
      <c r="H3812" s="6">
        <f t="shared" si="259"/>
        <v>0</v>
      </c>
      <c r="I3812" s="26" t="e">
        <f t="shared" si="258"/>
        <v>#DIV/0!</v>
      </c>
      <c r="M3812" s="2"/>
    </row>
    <row r="3813" spans="6:13" ht="12.75" hidden="1">
      <c r="F3813" s="49"/>
      <c r="G3813" s="49"/>
      <c r="H3813" s="6">
        <f t="shared" si="259"/>
        <v>0</v>
      </c>
      <c r="I3813" s="26" t="e">
        <f t="shared" si="258"/>
        <v>#DIV/0!</v>
      </c>
      <c r="M3813" s="2"/>
    </row>
    <row r="3814" spans="6:13" ht="12.75" hidden="1">
      <c r="F3814" s="49"/>
      <c r="G3814" s="49"/>
      <c r="H3814" s="6">
        <f t="shared" si="259"/>
        <v>0</v>
      </c>
      <c r="I3814" s="26" t="e">
        <f t="shared" si="258"/>
        <v>#DIV/0!</v>
      </c>
      <c r="M3814" s="2"/>
    </row>
    <row r="3815" spans="6:13" ht="12.75" hidden="1">
      <c r="F3815" s="49"/>
      <c r="G3815" s="49"/>
      <c r="H3815" s="6">
        <f t="shared" si="259"/>
        <v>0</v>
      </c>
      <c r="I3815" s="26" t="e">
        <f t="shared" si="258"/>
        <v>#DIV/0!</v>
      </c>
      <c r="M3815" s="2"/>
    </row>
    <row r="3816" spans="6:13" ht="12.75" hidden="1">
      <c r="F3816" s="49"/>
      <c r="G3816" s="49"/>
      <c r="H3816" s="6">
        <f t="shared" si="259"/>
        <v>0</v>
      </c>
      <c r="I3816" s="26" t="e">
        <f t="shared" si="258"/>
        <v>#DIV/0!</v>
      </c>
      <c r="M3816" s="2"/>
    </row>
    <row r="3817" spans="6:13" ht="12.75" hidden="1">
      <c r="F3817" s="49"/>
      <c r="G3817" s="49"/>
      <c r="H3817" s="6">
        <f t="shared" si="259"/>
        <v>0</v>
      </c>
      <c r="I3817" s="26" t="e">
        <f t="shared" si="258"/>
        <v>#DIV/0!</v>
      </c>
      <c r="M3817" s="2"/>
    </row>
    <row r="3818" spans="6:13" ht="12.75" hidden="1">
      <c r="F3818" s="49"/>
      <c r="G3818" s="49"/>
      <c r="H3818" s="6">
        <f t="shared" si="259"/>
        <v>0</v>
      </c>
      <c r="I3818" s="26" t="e">
        <f t="shared" si="258"/>
        <v>#DIV/0!</v>
      </c>
      <c r="M3818" s="2"/>
    </row>
    <row r="3819" spans="6:13" ht="12.75" hidden="1">
      <c r="F3819" s="49"/>
      <c r="G3819" s="49"/>
      <c r="H3819" s="6">
        <f t="shared" si="259"/>
        <v>0</v>
      </c>
      <c r="I3819" s="26" t="e">
        <f t="shared" si="258"/>
        <v>#DIV/0!</v>
      </c>
      <c r="M3819" s="2"/>
    </row>
    <row r="3820" spans="6:13" ht="12.75" hidden="1">
      <c r="F3820" s="49"/>
      <c r="G3820" s="49"/>
      <c r="H3820" s="6">
        <f t="shared" si="259"/>
        <v>0</v>
      </c>
      <c r="I3820" s="26" t="e">
        <f t="shared" si="258"/>
        <v>#DIV/0!</v>
      </c>
      <c r="M3820" s="2"/>
    </row>
    <row r="3821" spans="6:13" ht="12.75" hidden="1">
      <c r="F3821" s="49"/>
      <c r="G3821" s="49"/>
      <c r="H3821" s="6">
        <f t="shared" si="259"/>
        <v>0</v>
      </c>
      <c r="I3821" s="26" t="e">
        <f t="shared" si="258"/>
        <v>#DIV/0!</v>
      </c>
      <c r="M3821" s="2"/>
    </row>
    <row r="3822" spans="6:13" ht="12.75" hidden="1">
      <c r="F3822" s="49"/>
      <c r="G3822" s="49"/>
      <c r="H3822" s="6">
        <f t="shared" si="259"/>
        <v>0</v>
      </c>
      <c r="I3822" s="26" t="e">
        <f t="shared" si="258"/>
        <v>#DIV/0!</v>
      </c>
      <c r="M3822" s="2"/>
    </row>
    <row r="3823" spans="6:13" ht="12.75" hidden="1">
      <c r="F3823" s="49"/>
      <c r="G3823" s="49"/>
      <c r="H3823" s="6">
        <f t="shared" si="259"/>
        <v>0</v>
      </c>
      <c r="I3823" s="26" t="e">
        <f t="shared" si="258"/>
        <v>#DIV/0!</v>
      </c>
      <c r="M3823" s="2"/>
    </row>
    <row r="3824" spans="6:13" ht="12.75" hidden="1">
      <c r="F3824" s="49"/>
      <c r="G3824" s="49"/>
      <c r="H3824" s="6">
        <f t="shared" si="259"/>
        <v>0</v>
      </c>
      <c r="I3824" s="26" t="e">
        <f t="shared" si="258"/>
        <v>#DIV/0!</v>
      </c>
      <c r="M3824" s="2"/>
    </row>
    <row r="3825" spans="6:13" ht="12.75" hidden="1">
      <c r="F3825" s="49"/>
      <c r="G3825" s="49"/>
      <c r="H3825" s="6">
        <f t="shared" si="259"/>
        <v>0</v>
      </c>
      <c r="I3825" s="26" t="e">
        <f t="shared" si="258"/>
        <v>#DIV/0!</v>
      </c>
      <c r="M3825" s="2"/>
    </row>
    <row r="3826" spans="6:13" ht="12.75" hidden="1">
      <c r="F3826" s="49"/>
      <c r="G3826" s="49"/>
      <c r="H3826" s="6">
        <f t="shared" si="259"/>
        <v>0</v>
      </c>
      <c r="I3826" s="26" t="e">
        <f t="shared" si="258"/>
        <v>#DIV/0!</v>
      </c>
      <c r="M3826" s="2"/>
    </row>
    <row r="3827" spans="6:13" ht="12.75" hidden="1">
      <c r="F3827" s="49"/>
      <c r="G3827" s="49"/>
      <c r="H3827" s="6">
        <f t="shared" si="259"/>
        <v>0</v>
      </c>
      <c r="I3827" s="26" t="e">
        <f t="shared" si="258"/>
        <v>#DIV/0!</v>
      </c>
      <c r="M3827" s="2"/>
    </row>
    <row r="3828" spans="6:13" ht="12.75" hidden="1">
      <c r="F3828" s="49"/>
      <c r="G3828" s="49"/>
      <c r="H3828" s="6">
        <f t="shared" si="259"/>
        <v>0</v>
      </c>
      <c r="I3828" s="26" t="e">
        <f t="shared" si="258"/>
        <v>#DIV/0!</v>
      </c>
      <c r="M3828" s="2"/>
    </row>
    <row r="3829" spans="6:13" ht="12.75" hidden="1">
      <c r="F3829" s="49"/>
      <c r="G3829" s="49"/>
      <c r="H3829" s="6">
        <f t="shared" si="259"/>
        <v>0</v>
      </c>
      <c r="I3829" s="26" t="e">
        <f t="shared" si="258"/>
        <v>#DIV/0!</v>
      </c>
      <c r="M3829" s="2"/>
    </row>
    <row r="3830" spans="6:13" ht="12.75" hidden="1">
      <c r="F3830" s="49"/>
      <c r="G3830" s="49"/>
      <c r="H3830" s="6">
        <f t="shared" si="259"/>
        <v>0</v>
      </c>
      <c r="I3830" s="26" t="e">
        <f t="shared" si="258"/>
        <v>#DIV/0!</v>
      </c>
      <c r="M3830" s="2"/>
    </row>
    <row r="3831" spans="6:13" ht="12.75" hidden="1">
      <c r="F3831" s="49"/>
      <c r="G3831" s="49"/>
      <c r="H3831" s="6">
        <f t="shared" si="259"/>
        <v>0</v>
      </c>
      <c r="I3831" s="26" t="e">
        <f t="shared" si="258"/>
        <v>#DIV/0!</v>
      </c>
      <c r="M3831" s="2"/>
    </row>
    <row r="3832" spans="6:13" ht="12.75" hidden="1">
      <c r="F3832" s="49"/>
      <c r="G3832" s="49"/>
      <c r="H3832" s="6">
        <f t="shared" si="259"/>
        <v>0</v>
      </c>
      <c r="I3832" s="26" t="e">
        <f t="shared" si="258"/>
        <v>#DIV/0!</v>
      </c>
      <c r="M3832" s="2"/>
    </row>
    <row r="3833" spans="6:13" ht="12.75" hidden="1">
      <c r="F3833" s="49"/>
      <c r="G3833" s="49"/>
      <c r="H3833" s="6">
        <f t="shared" si="259"/>
        <v>0</v>
      </c>
      <c r="I3833" s="26" t="e">
        <f t="shared" si="258"/>
        <v>#DIV/0!</v>
      </c>
      <c r="M3833" s="2"/>
    </row>
    <row r="3834" spans="6:13" ht="12.75" hidden="1">
      <c r="F3834" s="49"/>
      <c r="G3834" s="49"/>
      <c r="H3834" s="6">
        <f t="shared" si="259"/>
        <v>0</v>
      </c>
      <c r="I3834" s="26" t="e">
        <f t="shared" si="258"/>
        <v>#DIV/0!</v>
      </c>
      <c r="M3834" s="2"/>
    </row>
    <row r="3835" spans="6:13" ht="12.75" hidden="1">
      <c r="F3835" s="49"/>
      <c r="G3835" s="49"/>
      <c r="H3835" s="6">
        <f t="shared" si="259"/>
        <v>0</v>
      </c>
      <c r="I3835" s="26" t="e">
        <f t="shared" si="258"/>
        <v>#DIV/0!</v>
      </c>
      <c r="M3835" s="2"/>
    </row>
    <row r="3836" spans="6:13" ht="12.75" hidden="1">
      <c r="F3836" s="49"/>
      <c r="G3836" s="49"/>
      <c r="H3836" s="6">
        <f t="shared" si="259"/>
        <v>0</v>
      </c>
      <c r="I3836" s="26" t="e">
        <f t="shared" si="258"/>
        <v>#DIV/0!</v>
      </c>
      <c r="M3836" s="2"/>
    </row>
    <row r="3837" spans="6:13" ht="12.75" hidden="1">
      <c r="F3837" s="49"/>
      <c r="G3837" s="49"/>
      <c r="H3837" s="6">
        <f t="shared" si="259"/>
        <v>0</v>
      </c>
      <c r="I3837" s="26" t="e">
        <f t="shared" si="258"/>
        <v>#DIV/0!</v>
      </c>
      <c r="M3837" s="2"/>
    </row>
    <row r="3838" spans="6:13" ht="12.75" hidden="1">
      <c r="F3838" s="49"/>
      <c r="G3838" s="49"/>
      <c r="H3838" s="6">
        <f t="shared" si="259"/>
        <v>0</v>
      </c>
      <c r="I3838" s="26" t="e">
        <f t="shared" si="258"/>
        <v>#DIV/0!</v>
      </c>
      <c r="M3838" s="2"/>
    </row>
    <row r="3839" spans="6:13" ht="12.75" hidden="1">
      <c r="F3839" s="49"/>
      <c r="G3839" s="49"/>
      <c r="H3839" s="6">
        <f t="shared" si="259"/>
        <v>0</v>
      </c>
      <c r="I3839" s="26" t="e">
        <f t="shared" si="258"/>
        <v>#DIV/0!</v>
      </c>
      <c r="M3839" s="2"/>
    </row>
    <row r="3840" spans="6:13" ht="12.75" hidden="1">
      <c r="F3840" s="49"/>
      <c r="G3840" s="49"/>
      <c r="H3840" s="6">
        <f t="shared" si="259"/>
        <v>0</v>
      </c>
      <c r="I3840" s="26" t="e">
        <f t="shared" si="258"/>
        <v>#DIV/0!</v>
      </c>
      <c r="M3840" s="2"/>
    </row>
    <row r="3841" spans="6:13" ht="12.75" hidden="1">
      <c r="F3841" s="49"/>
      <c r="G3841" s="49"/>
      <c r="H3841" s="6">
        <f t="shared" si="259"/>
        <v>0</v>
      </c>
      <c r="I3841" s="26" t="e">
        <f t="shared" si="258"/>
        <v>#DIV/0!</v>
      </c>
      <c r="M3841" s="2"/>
    </row>
    <row r="3842" spans="6:13" ht="12.75" hidden="1">
      <c r="F3842" s="49"/>
      <c r="G3842" s="49"/>
      <c r="H3842" s="6">
        <f t="shared" si="259"/>
        <v>0</v>
      </c>
      <c r="I3842" s="26" t="e">
        <f t="shared" si="258"/>
        <v>#DIV/0!</v>
      </c>
      <c r="M3842" s="2"/>
    </row>
    <row r="3843" spans="6:13" ht="12.75" hidden="1">
      <c r="F3843" s="49"/>
      <c r="G3843" s="49"/>
      <c r="H3843" s="6">
        <f t="shared" si="259"/>
        <v>0</v>
      </c>
      <c r="I3843" s="26" t="e">
        <f t="shared" si="258"/>
        <v>#DIV/0!</v>
      </c>
      <c r="M3843" s="2"/>
    </row>
    <row r="3844" spans="6:13" ht="12.75" hidden="1">
      <c r="F3844" s="49"/>
      <c r="G3844" s="49"/>
      <c r="H3844" s="6">
        <f t="shared" si="259"/>
        <v>0</v>
      </c>
      <c r="I3844" s="26" t="e">
        <f t="shared" si="258"/>
        <v>#DIV/0!</v>
      </c>
      <c r="M3844" s="2"/>
    </row>
    <row r="3845" spans="6:13" ht="12.75" hidden="1">
      <c r="F3845" s="49"/>
      <c r="G3845" s="49"/>
      <c r="H3845" s="6">
        <f t="shared" si="259"/>
        <v>0</v>
      </c>
      <c r="I3845" s="26" t="e">
        <f t="shared" si="258"/>
        <v>#DIV/0!</v>
      </c>
      <c r="M3845" s="2"/>
    </row>
    <row r="3846" spans="6:13" ht="12.75" hidden="1">
      <c r="F3846" s="49"/>
      <c r="G3846" s="49"/>
      <c r="H3846" s="6">
        <f t="shared" si="259"/>
        <v>0</v>
      </c>
      <c r="I3846" s="26" t="e">
        <f t="shared" si="258"/>
        <v>#DIV/0!</v>
      </c>
      <c r="M3846" s="2"/>
    </row>
    <row r="3847" spans="6:13" ht="12.75" hidden="1">
      <c r="F3847" s="49"/>
      <c r="G3847" s="49"/>
      <c r="H3847" s="6">
        <f t="shared" si="259"/>
        <v>0</v>
      </c>
      <c r="I3847" s="26" t="e">
        <f t="shared" si="258"/>
        <v>#DIV/0!</v>
      </c>
      <c r="M3847" s="2"/>
    </row>
    <row r="3848" spans="6:13" ht="12.75" hidden="1">
      <c r="F3848" s="49"/>
      <c r="G3848" s="49"/>
      <c r="H3848" s="6">
        <f t="shared" si="259"/>
        <v>0</v>
      </c>
      <c r="I3848" s="26" t="e">
        <f t="shared" si="258"/>
        <v>#DIV/0!</v>
      </c>
      <c r="M3848" s="2"/>
    </row>
    <row r="3849" spans="6:13" ht="12.75" hidden="1">
      <c r="F3849" s="49"/>
      <c r="G3849" s="49"/>
      <c r="H3849" s="6">
        <f t="shared" si="259"/>
        <v>0</v>
      </c>
      <c r="I3849" s="26" t="e">
        <f t="shared" si="258"/>
        <v>#DIV/0!</v>
      </c>
      <c r="M3849" s="2"/>
    </row>
    <row r="3850" spans="6:13" ht="12.75" hidden="1">
      <c r="F3850" s="49"/>
      <c r="G3850" s="49"/>
      <c r="H3850" s="6">
        <f t="shared" si="259"/>
        <v>0</v>
      </c>
      <c r="I3850" s="26" t="e">
        <f t="shared" si="258"/>
        <v>#DIV/0!</v>
      </c>
      <c r="M3850" s="2"/>
    </row>
    <row r="3851" spans="6:13" ht="12.75" hidden="1">
      <c r="F3851" s="49"/>
      <c r="G3851" s="49"/>
      <c r="H3851" s="6">
        <f t="shared" si="259"/>
        <v>0</v>
      </c>
      <c r="I3851" s="26" t="e">
        <f t="shared" si="258"/>
        <v>#DIV/0!</v>
      </c>
      <c r="M3851" s="2"/>
    </row>
    <row r="3852" spans="6:13" ht="12.75" hidden="1">
      <c r="F3852" s="49"/>
      <c r="G3852" s="49"/>
      <c r="H3852" s="6">
        <f t="shared" si="259"/>
        <v>0</v>
      </c>
      <c r="I3852" s="26" t="e">
        <f t="shared" si="258"/>
        <v>#DIV/0!</v>
      </c>
      <c r="M3852" s="2"/>
    </row>
    <row r="3853" spans="6:13" ht="12.75" hidden="1">
      <c r="F3853" s="49"/>
      <c r="G3853" s="49"/>
      <c r="H3853" s="6">
        <f t="shared" si="259"/>
        <v>0</v>
      </c>
      <c r="I3853" s="26" t="e">
        <f t="shared" si="258"/>
        <v>#DIV/0!</v>
      </c>
      <c r="M3853" s="2"/>
    </row>
    <row r="3854" spans="6:13" ht="12.75" hidden="1">
      <c r="F3854" s="49"/>
      <c r="G3854" s="49"/>
      <c r="H3854" s="6">
        <f t="shared" si="259"/>
        <v>0</v>
      </c>
      <c r="I3854" s="26" t="e">
        <f t="shared" si="258"/>
        <v>#DIV/0!</v>
      </c>
      <c r="M3854" s="2"/>
    </row>
    <row r="3855" spans="6:13" ht="12.75" hidden="1">
      <c r="F3855" s="49"/>
      <c r="G3855" s="49"/>
      <c r="H3855" s="6">
        <f t="shared" si="259"/>
        <v>0</v>
      </c>
      <c r="I3855" s="26" t="e">
        <f t="shared" si="258"/>
        <v>#DIV/0!</v>
      </c>
      <c r="M3855" s="2"/>
    </row>
    <row r="3856" spans="6:13" ht="12.75" hidden="1">
      <c r="F3856" s="49"/>
      <c r="G3856" s="49"/>
      <c r="H3856" s="6">
        <f t="shared" si="259"/>
        <v>0</v>
      </c>
      <c r="I3856" s="26" t="e">
        <f t="shared" si="258"/>
        <v>#DIV/0!</v>
      </c>
      <c r="M3856" s="2"/>
    </row>
    <row r="3857" spans="6:13" ht="12.75" hidden="1">
      <c r="F3857" s="49"/>
      <c r="G3857" s="49"/>
      <c r="H3857" s="6">
        <f t="shared" si="259"/>
        <v>0</v>
      </c>
      <c r="I3857" s="26" t="e">
        <f t="shared" si="258"/>
        <v>#DIV/0!</v>
      </c>
      <c r="M3857" s="2"/>
    </row>
    <row r="3858" spans="6:13" ht="12.75" hidden="1">
      <c r="F3858" s="49"/>
      <c r="G3858" s="49"/>
      <c r="H3858" s="6">
        <f t="shared" si="259"/>
        <v>0</v>
      </c>
      <c r="I3858" s="26" t="e">
        <f t="shared" si="258"/>
        <v>#DIV/0!</v>
      </c>
      <c r="M3858" s="2"/>
    </row>
    <row r="3859" spans="6:13" ht="12.75" hidden="1">
      <c r="F3859" s="49"/>
      <c r="G3859" s="49"/>
      <c r="H3859" s="6">
        <f t="shared" si="259"/>
        <v>0</v>
      </c>
      <c r="I3859" s="26" t="e">
        <f t="shared" si="258"/>
        <v>#DIV/0!</v>
      </c>
      <c r="M3859" s="2"/>
    </row>
    <row r="3860" spans="6:13" ht="12.75" hidden="1">
      <c r="F3860" s="49"/>
      <c r="G3860" s="49"/>
      <c r="H3860" s="6">
        <f t="shared" si="259"/>
        <v>0</v>
      </c>
      <c r="I3860" s="26" t="e">
        <f t="shared" si="258"/>
        <v>#DIV/0!</v>
      </c>
      <c r="M3860" s="2"/>
    </row>
    <row r="3861" spans="6:13" ht="12.75" hidden="1">
      <c r="F3861" s="49"/>
      <c r="G3861" s="49"/>
      <c r="H3861" s="6">
        <f t="shared" si="259"/>
        <v>0</v>
      </c>
      <c r="I3861" s="26" t="e">
        <f t="shared" si="258"/>
        <v>#DIV/0!</v>
      </c>
      <c r="M3861" s="2"/>
    </row>
    <row r="3862" spans="6:13" ht="12.75" hidden="1">
      <c r="F3862" s="49"/>
      <c r="G3862" s="49"/>
      <c r="H3862" s="6">
        <f t="shared" si="259"/>
        <v>0</v>
      </c>
      <c r="I3862" s="26" t="e">
        <f aca="true" t="shared" si="260" ref="I3862:I3916">+B3862/M3862</f>
        <v>#DIV/0!</v>
      </c>
      <c r="M3862" s="2"/>
    </row>
    <row r="3863" spans="6:13" ht="12.75" hidden="1">
      <c r="F3863" s="49"/>
      <c r="G3863" s="49"/>
      <c r="H3863" s="6">
        <f t="shared" si="259"/>
        <v>0</v>
      </c>
      <c r="I3863" s="26" t="e">
        <f t="shared" si="260"/>
        <v>#DIV/0!</v>
      </c>
      <c r="M3863" s="2"/>
    </row>
    <row r="3864" spans="6:13" ht="12.75" hidden="1">
      <c r="F3864" s="49"/>
      <c r="G3864" s="49"/>
      <c r="H3864" s="6">
        <f aca="true" t="shared" si="261" ref="H3864:H3916">H3863-B3864</f>
        <v>0</v>
      </c>
      <c r="I3864" s="26" t="e">
        <f t="shared" si="260"/>
        <v>#DIV/0!</v>
      </c>
      <c r="M3864" s="2"/>
    </row>
    <row r="3865" spans="6:13" ht="12.75" hidden="1">
      <c r="F3865" s="49"/>
      <c r="G3865" s="49"/>
      <c r="H3865" s="6">
        <f t="shared" si="261"/>
        <v>0</v>
      </c>
      <c r="I3865" s="26" t="e">
        <f t="shared" si="260"/>
        <v>#DIV/0!</v>
      </c>
      <c r="M3865" s="2"/>
    </row>
    <row r="3866" spans="6:13" ht="12.75" hidden="1">
      <c r="F3866" s="49"/>
      <c r="G3866" s="49"/>
      <c r="H3866" s="6">
        <f t="shared" si="261"/>
        <v>0</v>
      </c>
      <c r="I3866" s="26" t="e">
        <f t="shared" si="260"/>
        <v>#DIV/0!</v>
      </c>
      <c r="M3866" s="2"/>
    </row>
    <row r="3867" spans="6:13" ht="12.75" hidden="1">
      <c r="F3867" s="49"/>
      <c r="G3867" s="49"/>
      <c r="H3867" s="6">
        <f t="shared" si="261"/>
        <v>0</v>
      </c>
      <c r="I3867" s="26" t="e">
        <f t="shared" si="260"/>
        <v>#DIV/0!</v>
      </c>
      <c r="M3867" s="2"/>
    </row>
    <row r="3868" spans="6:13" ht="12.75" hidden="1">
      <c r="F3868" s="49"/>
      <c r="G3868" s="49"/>
      <c r="H3868" s="6">
        <f t="shared" si="261"/>
        <v>0</v>
      </c>
      <c r="I3868" s="26" t="e">
        <f t="shared" si="260"/>
        <v>#DIV/0!</v>
      </c>
      <c r="M3868" s="2"/>
    </row>
    <row r="3869" spans="6:13" ht="12.75" hidden="1">
      <c r="F3869" s="49"/>
      <c r="G3869" s="49"/>
      <c r="H3869" s="6">
        <f t="shared" si="261"/>
        <v>0</v>
      </c>
      <c r="I3869" s="26" t="e">
        <f t="shared" si="260"/>
        <v>#DIV/0!</v>
      </c>
      <c r="M3869" s="2"/>
    </row>
    <row r="3870" spans="6:13" ht="12.75" hidden="1">
      <c r="F3870" s="49"/>
      <c r="G3870" s="49"/>
      <c r="H3870" s="6">
        <f t="shared" si="261"/>
        <v>0</v>
      </c>
      <c r="I3870" s="26" t="e">
        <f t="shared" si="260"/>
        <v>#DIV/0!</v>
      </c>
      <c r="M3870" s="2"/>
    </row>
    <row r="3871" spans="6:13" ht="12.75" hidden="1">
      <c r="F3871" s="49"/>
      <c r="G3871" s="49"/>
      <c r="H3871" s="6">
        <f t="shared" si="261"/>
        <v>0</v>
      </c>
      <c r="I3871" s="26" t="e">
        <f t="shared" si="260"/>
        <v>#DIV/0!</v>
      </c>
      <c r="M3871" s="2"/>
    </row>
    <row r="3872" spans="6:13" ht="12.75" hidden="1">
      <c r="F3872" s="49"/>
      <c r="G3872" s="49"/>
      <c r="H3872" s="6">
        <f t="shared" si="261"/>
        <v>0</v>
      </c>
      <c r="I3872" s="26" t="e">
        <f t="shared" si="260"/>
        <v>#DIV/0!</v>
      </c>
      <c r="M3872" s="2"/>
    </row>
    <row r="3873" spans="6:13" ht="12.75" hidden="1">
      <c r="F3873" s="49"/>
      <c r="G3873" s="49"/>
      <c r="H3873" s="6">
        <f t="shared" si="261"/>
        <v>0</v>
      </c>
      <c r="I3873" s="26" t="e">
        <f t="shared" si="260"/>
        <v>#DIV/0!</v>
      </c>
      <c r="M3873" s="2"/>
    </row>
    <row r="3874" spans="6:13" ht="12.75" hidden="1">
      <c r="F3874" s="49"/>
      <c r="G3874" s="49"/>
      <c r="H3874" s="6">
        <f t="shared" si="261"/>
        <v>0</v>
      </c>
      <c r="I3874" s="26" t="e">
        <f t="shared" si="260"/>
        <v>#DIV/0!</v>
      </c>
      <c r="M3874" s="2"/>
    </row>
    <row r="3875" spans="6:13" ht="12.75" hidden="1">
      <c r="F3875" s="49"/>
      <c r="G3875" s="49"/>
      <c r="H3875" s="6">
        <f t="shared" si="261"/>
        <v>0</v>
      </c>
      <c r="I3875" s="26" t="e">
        <f t="shared" si="260"/>
        <v>#DIV/0!</v>
      </c>
      <c r="M3875" s="2"/>
    </row>
    <row r="3876" spans="6:13" ht="12.75" hidden="1">
      <c r="F3876" s="49"/>
      <c r="G3876" s="49"/>
      <c r="H3876" s="6">
        <f t="shared" si="261"/>
        <v>0</v>
      </c>
      <c r="I3876" s="26" t="e">
        <f t="shared" si="260"/>
        <v>#DIV/0!</v>
      </c>
      <c r="M3876" s="2"/>
    </row>
    <row r="3877" spans="6:13" ht="12.75" hidden="1">
      <c r="F3877" s="49"/>
      <c r="G3877" s="49"/>
      <c r="H3877" s="6">
        <f t="shared" si="261"/>
        <v>0</v>
      </c>
      <c r="I3877" s="26" t="e">
        <f t="shared" si="260"/>
        <v>#DIV/0!</v>
      </c>
      <c r="M3877" s="2"/>
    </row>
    <row r="3878" spans="6:13" ht="12.75" hidden="1">
      <c r="F3878" s="49"/>
      <c r="G3878" s="49"/>
      <c r="H3878" s="6">
        <f t="shared" si="261"/>
        <v>0</v>
      </c>
      <c r="I3878" s="26" t="e">
        <f t="shared" si="260"/>
        <v>#DIV/0!</v>
      </c>
      <c r="M3878" s="2"/>
    </row>
    <row r="3879" spans="6:13" ht="12.75" hidden="1">
      <c r="F3879" s="49"/>
      <c r="G3879" s="49"/>
      <c r="H3879" s="6">
        <f t="shared" si="261"/>
        <v>0</v>
      </c>
      <c r="I3879" s="26" t="e">
        <f t="shared" si="260"/>
        <v>#DIV/0!</v>
      </c>
      <c r="M3879" s="2"/>
    </row>
    <row r="3880" spans="6:13" ht="12.75" hidden="1">
      <c r="F3880" s="49"/>
      <c r="G3880" s="49"/>
      <c r="H3880" s="6">
        <f t="shared" si="261"/>
        <v>0</v>
      </c>
      <c r="I3880" s="26" t="e">
        <f t="shared" si="260"/>
        <v>#DIV/0!</v>
      </c>
      <c r="M3880" s="2"/>
    </row>
    <row r="3881" spans="6:13" ht="12.75" hidden="1">
      <c r="F3881" s="49"/>
      <c r="G3881" s="49"/>
      <c r="H3881" s="6">
        <f t="shared" si="261"/>
        <v>0</v>
      </c>
      <c r="I3881" s="26" t="e">
        <f t="shared" si="260"/>
        <v>#DIV/0!</v>
      </c>
      <c r="M3881" s="2"/>
    </row>
    <row r="3882" spans="6:13" ht="12.75" hidden="1">
      <c r="F3882" s="49"/>
      <c r="G3882" s="49"/>
      <c r="H3882" s="6">
        <f t="shared" si="261"/>
        <v>0</v>
      </c>
      <c r="I3882" s="26" t="e">
        <f t="shared" si="260"/>
        <v>#DIV/0!</v>
      </c>
      <c r="M3882" s="2"/>
    </row>
    <row r="3883" spans="6:13" ht="12.75" hidden="1">
      <c r="F3883" s="49"/>
      <c r="G3883" s="49"/>
      <c r="H3883" s="6">
        <f t="shared" si="261"/>
        <v>0</v>
      </c>
      <c r="I3883" s="26" t="e">
        <f t="shared" si="260"/>
        <v>#DIV/0!</v>
      </c>
      <c r="M3883" s="2"/>
    </row>
    <row r="3884" spans="6:13" ht="12.75" hidden="1">
      <c r="F3884" s="49"/>
      <c r="G3884" s="49"/>
      <c r="H3884" s="6">
        <f t="shared" si="261"/>
        <v>0</v>
      </c>
      <c r="I3884" s="26" t="e">
        <f t="shared" si="260"/>
        <v>#DIV/0!</v>
      </c>
      <c r="M3884" s="2"/>
    </row>
    <row r="3885" spans="6:13" ht="12.75" hidden="1">
      <c r="F3885" s="49"/>
      <c r="G3885" s="49"/>
      <c r="H3885" s="6">
        <f t="shared" si="261"/>
        <v>0</v>
      </c>
      <c r="I3885" s="26" t="e">
        <f t="shared" si="260"/>
        <v>#DIV/0!</v>
      </c>
      <c r="M3885" s="2"/>
    </row>
    <row r="3886" spans="6:13" ht="12.75" hidden="1">
      <c r="F3886" s="49"/>
      <c r="G3886" s="49"/>
      <c r="H3886" s="6">
        <f t="shared" si="261"/>
        <v>0</v>
      </c>
      <c r="I3886" s="26" t="e">
        <f t="shared" si="260"/>
        <v>#DIV/0!</v>
      </c>
      <c r="M3886" s="2"/>
    </row>
    <row r="3887" spans="6:13" ht="12.75" hidden="1">
      <c r="F3887" s="49"/>
      <c r="G3887" s="49"/>
      <c r="H3887" s="6">
        <f t="shared" si="261"/>
        <v>0</v>
      </c>
      <c r="I3887" s="26" t="e">
        <f t="shared" si="260"/>
        <v>#DIV/0!</v>
      </c>
      <c r="M3887" s="2"/>
    </row>
    <row r="3888" spans="6:13" ht="12.75" hidden="1">
      <c r="F3888" s="49"/>
      <c r="G3888" s="49"/>
      <c r="H3888" s="6">
        <f t="shared" si="261"/>
        <v>0</v>
      </c>
      <c r="I3888" s="26" t="e">
        <f t="shared" si="260"/>
        <v>#DIV/0!</v>
      </c>
      <c r="M3888" s="2"/>
    </row>
    <row r="3889" spans="6:13" ht="12.75" hidden="1">
      <c r="F3889" s="49"/>
      <c r="G3889" s="49"/>
      <c r="H3889" s="6">
        <f t="shared" si="261"/>
        <v>0</v>
      </c>
      <c r="I3889" s="26" t="e">
        <f t="shared" si="260"/>
        <v>#DIV/0!</v>
      </c>
      <c r="M3889" s="2"/>
    </row>
    <row r="3890" spans="6:13" ht="12.75" hidden="1">
      <c r="F3890" s="49"/>
      <c r="G3890" s="49"/>
      <c r="H3890" s="6">
        <f t="shared" si="261"/>
        <v>0</v>
      </c>
      <c r="I3890" s="26" t="e">
        <f t="shared" si="260"/>
        <v>#DIV/0!</v>
      </c>
      <c r="M3890" s="2"/>
    </row>
    <row r="3891" spans="6:13" ht="12.75" hidden="1">
      <c r="F3891" s="49"/>
      <c r="G3891" s="49"/>
      <c r="H3891" s="6">
        <f t="shared" si="261"/>
        <v>0</v>
      </c>
      <c r="I3891" s="26" t="e">
        <f t="shared" si="260"/>
        <v>#DIV/0!</v>
      </c>
      <c r="M3891" s="2"/>
    </row>
    <row r="3892" spans="6:13" ht="12.75" hidden="1">
      <c r="F3892" s="49"/>
      <c r="G3892" s="49"/>
      <c r="H3892" s="6">
        <f t="shared" si="261"/>
        <v>0</v>
      </c>
      <c r="I3892" s="26" t="e">
        <f t="shared" si="260"/>
        <v>#DIV/0!</v>
      </c>
      <c r="M3892" s="2"/>
    </row>
    <row r="3893" spans="6:13" ht="12.75" hidden="1">
      <c r="F3893" s="49"/>
      <c r="G3893" s="49"/>
      <c r="H3893" s="6">
        <f t="shared" si="261"/>
        <v>0</v>
      </c>
      <c r="I3893" s="26" t="e">
        <f t="shared" si="260"/>
        <v>#DIV/0!</v>
      </c>
      <c r="M3893" s="2"/>
    </row>
    <row r="3894" spans="6:13" ht="12.75" hidden="1">
      <c r="F3894" s="49"/>
      <c r="G3894" s="49"/>
      <c r="H3894" s="6">
        <f t="shared" si="261"/>
        <v>0</v>
      </c>
      <c r="I3894" s="26" t="e">
        <f t="shared" si="260"/>
        <v>#DIV/0!</v>
      </c>
      <c r="M3894" s="2"/>
    </row>
    <row r="3895" spans="6:13" ht="12.75" hidden="1">
      <c r="F3895" s="49"/>
      <c r="G3895" s="49"/>
      <c r="H3895" s="6">
        <f t="shared" si="261"/>
        <v>0</v>
      </c>
      <c r="I3895" s="26" t="e">
        <f t="shared" si="260"/>
        <v>#DIV/0!</v>
      </c>
      <c r="M3895" s="2"/>
    </row>
    <row r="3896" spans="6:13" ht="12.75" hidden="1">
      <c r="F3896" s="49"/>
      <c r="G3896" s="49"/>
      <c r="H3896" s="6">
        <f t="shared" si="261"/>
        <v>0</v>
      </c>
      <c r="I3896" s="26" t="e">
        <f t="shared" si="260"/>
        <v>#DIV/0!</v>
      </c>
      <c r="M3896" s="2"/>
    </row>
    <row r="3897" spans="6:13" ht="12.75" hidden="1">
      <c r="F3897" s="49"/>
      <c r="G3897" s="49"/>
      <c r="H3897" s="6">
        <f t="shared" si="261"/>
        <v>0</v>
      </c>
      <c r="I3897" s="26" t="e">
        <f t="shared" si="260"/>
        <v>#DIV/0!</v>
      </c>
      <c r="M3897" s="2"/>
    </row>
    <row r="3898" spans="6:13" ht="12.75" hidden="1">
      <c r="F3898" s="49"/>
      <c r="G3898" s="49"/>
      <c r="H3898" s="6">
        <f t="shared" si="261"/>
        <v>0</v>
      </c>
      <c r="I3898" s="26" t="e">
        <f t="shared" si="260"/>
        <v>#DIV/0!</v>
      </c>
      <c r="M3898" s="2"/>
    </row>
    <row r="3899" spans="6:13" ht="12.75" hidden="1">
      <c r="F3899" s="49"/>
      <c r="G3899" s="49"/>
      <c r="H3899" s="6">
        <f t="shared" si="261"/>
        <v>0</v>
      </c>
      <c r="I3899" s="26" t="e">
        <f t="shared" si="260"/>
        <v>#DIV/0!</v>
      </c>
      <c r="M3899" s="2"/>
    </row>
    <row r="3900" spans="6:13" ht="12.75" hidden="1">
      <c r="F3900" s="49"/>
      <c r="G3900" s="49"/>
      <c r="H3900" s="6">
        <f t="shared" si="261"/>
        <v>0</v>
      </c>
      <c r="I3900" s="26" t="e">
        <f t="shared" si="260"/>
        <v>#DIV/0!</v>
      </c>
      <c r="M3900" s="2"/>
    </row>
    <row r="3901" spans="6:13" ht="12.75" hidden="1">
      <c r="F3901" s="49"/>
      <c r="G3901" s="49"/>
      <c r="H3901" s="6">
        <f t="shared" si="261"/>
        <v>0</v>
      </c>
      <c r="I3901" s="26" t="e">
        <f t="shared" si="260"/>
        <v>#DIV/0!</v>
      </c>
      <c r="M3901" s="2"/>
    </row>
    <row r="3902" spans="6:13" ht="12.75" hidden="1">
      <c r="F3902" s="49"/>
      <c r="G3902" s="49"/>
      <c r="H3902" s="6">
        <f t="shared" si="261"/>
        <v>0</v>
      </c>
      <c r="I3902" s="26" t="e">
        <f t="shared" si="260"/>
        <v>#DIV/0!</v>
      </c>
      <c r="M3902" s="2"/>
    </row>
    <row r="3903" spans="6:13" ht="12.75" hidden="1">
      <c r="F3903" s="49"/>
      <c r="G3903" s="49"/>
      <c r="H3903" s="6">
        <f t="shared" si="261"/>
        <v>0</v>
      </c>
      <c r="I3903" s="26" t="e">
        <f t="shared" si="260"/>
        <v>#DIV/0!</v>
      </c>
      <c r="M3903" s="2"/>
    </row>
    <row r="3904" spans="6:13" ht="12.75" hidden="1">
      <c r="F3904" s="49"/>
      <c r="G3904" s="49"/>
      <c r="H3904" s="6">
        <f t="shared" si="261"/>
        <v>0</v>
      </c>
      <c r="I3904" s="26" t="e">
        <f t="shared" si="260"/>
        <v>#DIV/0!</v>
      </c>
      <c r="M3904" s="2"/>
    </row>
    <row r="3905" spans="6:13" ht="12.75" hidden="1">
      <c r="F3905" s="49"/>
      <c r="G3905" s="49"/>
      <c r="H3905" s="6">
        <f t="shared" si="261"/>
        <v>0</v>
      </c>
      <c r="I3905" s="26" t="e">
        <f t="shared" si="260"/>
        <v>#DIV/0!</v>
      </c>
      <c r="M3905" s="2"/>
    </row>
    <row r="3906" spans="6:13" ht="12.75" hidden="1">
      <c r="F3906" s="49"/>
      <c r="G3906" s="49"/>
      <c r="H3906" s="6">
        <f t="shared" si="261"/>
        <v>0</v>
      </c>
      <c r="I3906" s="26" t="e">
        <f t="shared" si="260"/>
        <v>#DIV/0!</v>
      </c>
      <c r="M3906" s="2"/>
    </row>
    <row r="3907" spans="6:13" ht="12.75" hidden="1">
      <c r="F3907" s="49"/>
      <c r="G3907" s="49"/>
      <c r="H3907" s="6">
        <f t="shared" si="261"/>
        <v>0</v>
      </c>
      <c r="I3907" s="26" t="e">
        <f t="shared" si="260"/>
        <v>#DIV/0!</v>
      </c>
      <c r="M3907" s="2"/>
    </row>
    <row r="3908" spans="6:13" ht="12.75" hidden="1">
      <c r="F3908" s="49"/>
      <c r="G3908" s="49"/>
      <c r="H3908" s="6">
        <f t="shared" si="261"/>
        <v>0</v>
      </c>
      <c r="I3908" s="26" t="e">
        <f t="shared" si="260"/>
        <v>#DIV/0!</v>
      </c>
      <c r="M3908" s="2"/>
    </row>
    <row r="3909" spans="6:13" ht="12.75" hidden="1">
      <c r="F3909" s="49"/>
      <c r="G3909" s="49"/>
      <c r="H3909" s="6">
        <f t="shared" si="261"/>
        <v>0</v>
      </c>
      <c r="I3909" s="26" t="e">
        <f t="shared" si="260"/>
        <v>#DIV/0!</v>
      </c>
      <c r="M3909" s="2"/>
    </row>
    <row r="3910" spans="6:13" ht="12.75" hidden="1">
      <c r="F3910" s="49"/>
      <c r="G3910" s="49"/>
      <c r="H3910" s="6">
        <f t="shared" si="261"/>
        <v>0</v>
      </c>
      <c r="I3910" s="26" t="e">
        <f t="shared" si="260"/>
        <v>#DIV/0!</v>
      </c>
      <c r="M3910" s="2"/>
    </row>
    <row r="3911" spans="6:13" ht="12.75" hidden="1">
      <c r="F3911" s="49"/>
      <c r="G3911" s="49"/>
      <c r="H3911" s="6">
        <f t="shared" si="261"/>
        <v>0</v>
      </c>
      <c r="I3911" s="26" t="e">
        <f t="shared" si="260"/>
        <v>#DIV/0!</v>
      </c>
      <c r="M3911" s="2"/>
    </row>
    <row r="3912" spans="6:13" ht="12.75" hidden="1">
      <c r="F3912" s="49"/>
      <c r="G3912" s="49"/>
      <c r="H3912" s="6">
        <f t="shared" si="261"/>
        <v>0</v>
      </c>
      <c r="I3912" s="26" t="e">
        <f t="shared" si="260"/>
        <v>#DIV/0!</v>
      </c>
      <c r="M3912" s="2"/>
    </row>
    <row r="3913" spans="6:13" ht="12.75" hidden="1">
      <c r="F3913" s="49"/>
      <c r="G3913" s="49"/>
      <c r="H3913" s="6">
        <f t="shared" si="261"/>
        <v>0</v>
      </c>
      <c r="I3913" s="26" t="e">
        <f t="shared" si="260"/>
        <v>#DIV/0!</v>
      </c>
      <c r="M3913" s="2"/>
    </row>
    <row r="3914" spans="6:13" ht="12.75" hidden="1">
      <c r="F3914" s="49"/>
      <c r="G3914" s="49"/>
      <c r="H3914" s="6">
        <f t="shared" si="261"/>
        <v>0</v>
      </c>
      <c r="I3914" s="26" t="e">
        <f t="shared" si="260"/>
        <v>#DIV/0!</v>
      </c>
      <c r="M3914" s="2"/>
    </row>
    <row r="3915" spans="6:13" ht="12.75" hidden="1">
      <c r="F3915" s="49"/>
      <c r="G3915" s="49"/>
      <c r="H3915" s="6">
        <f t="shared" si="261"/>
        <v>0</v>
      </c>
      <c r="I3915" s="26" t="e">
        <f t="shared" si="260"/>
        <v>#DIV/0!</v>
      </c>
      <c r="M3915" s="2"/>
    </row>
    <row r="3916" spans="6:13" ht="12.75" hidden="1">
      <c r="F3916" s="49"/>
      <c r="G3916" s="49"/>
      <c r="H3916" s="6">
        <f t="shared" si="261"/>
        <v>0</v>
      </c>
      <c r="I3916" s="26" t="e">
        <f t="shared" si="260"/>
        <v>#DIV/0!</v>
      </c>
      <c r="M3916" s="2"/>
    </row>
    <row r="3917" spans="6:13" ht="12.75" hidden="1">
      <c r="F3917" s="49"/>
      <c r="G3917" s="49"/>
      <c r="I3917" s="307"/>
      <c r="M3917" s="2"/>
    </row>
    <row r="3918" spans="6:13" ht="12.75" hidden="1">
      <c r="F3918" s="49"/>
      <c r="G3918" s="49"/>
      <c r="I3918" s="307"/>
      <c r="M3918" s="2"/>
    </row>
    <row r="3919" spans="6:13" ht="12.75" hidden="1">
      <c r="F3919" s="49"/>
      <c r="G3919" s="49"/>
      <c r="I3919" s="307"/>
      <c r="M3919" s="2"/>
    </row>
    <row r="3920" spans="6:13" ht="12.75" hidden="1">
      <c r="F3920" s="49"/>
      <c r="G3920" s="49"/>
      <c r="I3920" s="307"/>
      <c r="M3920" s="2"/>
    </row>
    <row r="3921" spans="6:13" ht="12.75" hidden="1">
      <c r="F3921" s="49"/>
      <c r="G3921" s="49"/>
      <c r="I3921" s="307"/>
      <c r="M3921" s="2"/>
    </row>
    <row r="3922" spans="6:13" ht="12.75" hidden="1">
      <c r="F3922" s="49"/>
      <c r="G3922" s="49"/>
      <c r="I3922" s="307"/>
      <c r="M3922" s="2"/>
    </row>
    <row r="3923" spans="6:13" ht="12.75" hidden="1">
      <c r="F3923" s="49"/>
      <c r="G3923" s="49"/>
      <c r="I3923" s="307"/>
      <c r="M3923" s="2"/>
    </row>
    <row r="3924" spans="6:13" ht="12.75" hidden="1">
      <c r="F3924" s="49"/>
      <c r="G3924" s="49"/>
      <c r="I3924" s="307"/>
      <c r="M3924" s="2"/>
    </row>
    <row r="3925" spans="6:13" ht="12.75" hidden="1">
      <c r="F3925" s="49"/>
      <c r="G3925" s="49"/>
      <c r="I3925" s="307"/>
      <c r="M3925" s="2"/>
    </row>
    <row r="3926" spans="6:13" ht="12.75" hidden="1">
      <c r="F3926" s="49"/>
      <c r="G3926" s="49"/>
      <c r="I3926" s="307"/>
      <c r="M3926" s="2"/>
    </row>
    <row r="3927" spans="6:13" ht="12.75" hidden="1">
      <c r="F3927" s="49"/>
      <c r="G3927" s="49"/>
      <c r="I3927" s="307"/>
      <c r="M3927" s="2"/>
    </row>
    <row r="3928" spans="6:13" ht="12.75" hidden="1">
      <c r="F3928" s="49"/>
      <c r="G3928" s="49"/>
      <c r="I3928" s="307"/>
      <c r="M3928" s="2"/>
    </row>
    <row r="3929" spans="6:13" ht="12.75" hidden="1">
      <c r="F3929" s="49"/>
      <c r="G3929" s="49"/>
      <c r="I3929" s="307"/>
      <c r="M3929" s="2"/>
    </row>
    <row r="3930" spans="6:13" ht="12.75" hidden="1">
      <c r="F3930" s="49"/>
      <c r="G3930" s="49"/>
      <c r="I3930" s="307"/>
      <c r="M3930" s="2"/>
    </row>
    <row r="3931" spans="6:13" ht="12.75" hidden="1">
      <c r="F3931" s="49"/>
      <c r="G3931" s="49"/>
      <c r="I3931" s="307"/>
      <c r="M3931" s="2"/>
    </row>
    <row r="3932" spans="6:13" ht="12.75" hidden="1">
      <c r="F3932" s="49"/>
      <c r="G3932" s="49"/>
      <c r="I3932" s="307"/>
      <c r="M3932" s="2"/>
    </row>
    <row r="3933" spans="6:13" ht="12.75" hidden="1">
      <c r="F3933" s="49"/>
      <c r="G3933" s="49"/>
      <c r="I3933" s="307"/>
      <c r="M3933" s="2"/>
    </row>
    <row r="3934" spans="6:13" ht="12.75" hidden="1">
      <c r="F3934" s="49"/>
      <c r="G3934" s="49"/>
      <c r="I3934" s="307"/>
      <c r="M3934" s="2"/>
    </row>
    <row r="3935" spans="6:13" ht="12.75" hidden="1">
      <c r="F3935" s="49"/>
      <c r="G3935" s="49"/>
      <c r="I3935" s="307"/>
      <c r="M3935" s="2"/>
    </row>
    <row r="3936" spans="6:13" ht="12.75" hidden="1">
      <c r="F3936" s="49"/>
      <c r="G3936" s="49"/>
      <c r="I3936" s="307"/>
      <c r="M3936" s="2"/>
    </row>
    <row r="3937" spans="6:13" ht="12.75" hidden="1">
      <c r="F3937" s="49"/>
      <c r="G3937" s="49"/>
      <c r="I3937" s="307"/>
      <c r="M3937" s="2"/>
    </row>
    <row r="3938" spans="6:13" ht="12.75" hidden="1">
      <c r="F3938" s="49"/>
      <c r="G3938" s="49"/>
      <c r="I3938" s="307"/>
      <c r="M3938" s="2"/>
    </row>
    <row r="3939" spans="6:13" ht="12.75" hidden="1">
      <c r="F3939" s="49"/>
      <c r="G3939" s="49"/>
      <c r="I3939" s="307"/>
      <c r="M3939" s="2"/>
    </row>
    <row r="3940" spans="6:13" ht="12.75" hidden="1">
      <c r="F3940" s="49"/>
      <c r="G3940" s="49"/>
      <c r="I3940" s="307"/>
      <c r="M3940" s="2"/>
    </row>
    <row r="3941" spans="6:13" ht="12.75" hidden="1">
      <c r="F3941" s="49"/>
      <c r="G3941" s="49"/>
      <c r="I3941" s="307"/>
      <c r="M3941" s="2"/>
    </row>
    <row r="3942" spans="6:13" ht="12.75" hidden="1">
      <c r="F3942" s="49"/>
      <c r="G3942" s="49"/>
      <c r="I3942" s="307"/>
      <c r="M3942" s="2"/>
    </row>
    <row r="3943" spans="6:13" ht="12.75" hidden="1">
      <c r="F3943" s="49"/>
      <c r="G3943" s="49"/>
      <c r="I3943" s="307"/>
      <c r="M3943" s="2"/>
    </row>
    <row r="3944" spans="6:13" ht="12.75" hidden="1">
      <c r="F3944" s="49"/>
      <c r="G3944" s="49"/>
      <c r="I3944" s="307"/>
      <c r="M3944" s="2"/>
    </row>
    <row r="3945" spans="6:13" ht="12.75" hidden="1">
      <c r="F3945" s="49"/>
      <c r="G3945" s="49"/>
      <c r="I3945" s="307"/>
      <c r="M3945" s="2"/>
    </row>
    <row r="3946" spans="6:13" ht="12.75" hidden="1">
      <c r="F3946" s="49"/>
      <c r="G3946" s="49"/>
      <c r="I3946" s="307"/>
      <c r="M3946" s="2"/>
    </row>
    <row r="3947" spans="6:13" ht="12.75" hidden="1">
      <c r="F3947" s="49"/>
      <c r="G3947" s="49"/>
      <c r="I3947" s="307"/>
      <c r="M3947" s="2"/>
    </row>
    <row r="3948" spans="6:13" ht="12.75" hidden="1">
      <c r="F3948" s="49"/>
      <c r="G3948" s="49"/>
      <c r="I3948" s="307"/>
      <c r="M3948" s="2"/>
    </row>
    <row r="3949" spans="6:13" ht="12.75" hidden="1">
      <c r="F3949" s="49"/>
      <c r="G3949" s="49"/>
      <c r="I3949" s="307"/>
      <c r="M3949" s="2"/>
    </row>
    <row r="3950" spans="6:13" ht="12.75" hidden="1">
      <c r="F3950" s="49"/>
      <c r="G3950" s="49"/>
      <c r="I3950" s="307"/>
      <c r="M3950" s="2"/>
    </row>
    <row r="3951" spans="6:13" ht="12.75" hidden="1">
      <c r="F3951" s="49"/>
      <c r="G3951" s="49"/>
      <c r="I3951" s="307"/>
      <c r="M3951" s="2"/>
    </row>
    <row r="3952" spans="6:13" ht="12.75" hidden="1">
      <c r="F3952" s="49"/>
      <c r="G3952" s="49"/>
      <c r="I3952" s="307"/>
      <c r="M3952" s="2"/>
    </row>
    <row r="3953" spans="6:13" ht="12.75" hidden="1">
      <c r="F3953" s="49"/>
      <c r="G3953" s="49"/>
      <c r="I3953" s="307"/>
      <c r="M3953" s="2"/>
    </row>
    <row r="3954" spans="6:13" ht="12.75" hidden="1">
      <c r="F3954" s="49"/>
      <c r="G3954" s="49"/>
      <c r="I3954" s="307"/>
      <c r="M3954" s="2"/>
    </row>
    <row r="3955" spans="6:13" ht="12.75" hidden="1">
      <c r="F3955" s="49"/>
      <c r="G3955" s="49"/>
      <c r="I3955" s="307"/>
      <c r="M3955" s="2"/>
    </row>
    <row r="3956" spans="6:13" ht="12.75" hidden="1">
      <c r="F3956" s="49"/>
      <c r="G3956" s="49"/>
      <c r="I3956" s="307"/>
      <c r="M3956" s="2"/>
    </row>
    <row r="3957" spans="6:13" ht="12.75" hidden="1">
      <c r="F3957" s="49"/>
      <c r="G3957" s="49"/>
      <c r="I3957" s="307"/>
      <c r="M3957" s="2"/>
    </row>
    <row r="3958" spans="6:13" ht="12.75" hidden="1">
      <c r="F3958" s="49"/>
      <c r="G3958" s="49"/>
      <c r="I3958" s="307"/>
      <c r="M3958" s="2"/>
    </row>
    <row r="3959" spans="6:13" ht="12.75" hidden="1">
      <c r="F3959" s="49"/>
      <c r="G3959" s="49"/>
      <c r="I3959" s="307"/>
      <c r="M3959" s="2"/>
    </row>
    <row r="3960" spans="6:13" ht="12.75" hidden="1">
      <c r="F3960" s="49"/>
      <c r="G3960" s="49"/>
      <c r="I3960" s="307"/>
      <c r="M3960" s="2"/>
    </row>
    <row r="3961" spans="6:13" ht="12.75" hidden="1">
      <c r="F3961" s="49"/>
      <c r="G3961" s="49"/>
      <c r="I3961" s="307"/>
      <c r="M3961" s="2"/>
    </row>
    <row r="3962" spans="6:13" ht="12.75" hidden="1">
      <c r="F3962" s="49"/>
      <c r="G3962" s="49"/>
      <c r="I3962" s="307"/>
      <c r="M3962" s="2"/>
    </row>
    <row r="3963" spans="6:13" ht="12.75" hidden="1">
      <c r="F3963" s="49"/>
      <c r="G3963" s="49"/>
      <c r="I3963" s="307"/>
      <c r="M3963" s="2"/>
    </row>
    <row r="3964" spans="6:13" ht="12.75" hidden="1">
      <c r="F3964" s="49"/>
      <c r="G3964" s="49"/>
      <c r="I3964" s="307"/>
      <c r="M3964" s="2"/>
    </row>
    <row r="3965" spans="6:13" ht="12.75" hidden="1">
      <c r="F3965" s="49"/>
      <c r="G3965" s="49"/>
      <c r="I3965" s="307"/>
      <c r="M3965" s="2"/>
    </row>
    <row r="3966" spans="6:13" ht="12.75" hidden="1">
      <c r="F3966" s="49"/>
      <c r="G3966" s="49"/>
      <c r="I3966" s="307"/>
      <c r="M3966" s="2"/>
    </row>
    <row r="3967" spans="6:13" ht="12.75" hidden="1">
      <c r="F3967" s="49"/>
      <c r="G3967" s="49"/>
      <c r="I3967" s="307"/>
      <c r="M3967" s="2"/>
    </row>
    <row r="3968" spans="6:13" ht="12.75" hidden="1">
      <c r="F3968" s="49"/>
      <c r="G3968" s="49"/>
      <c r="I3968" s="307"/>
      <c r="M3968" s="2"/>
    </row>
    <row r="3969" spans="6:13" ht="12.75" hidden="1">
      <c r="F3969" s="49"/>
      <c r="G3969" s="49"/>
      <c r="I3969" s="307"/>
      <c r="M3969" s="2"/>
    </row>
    <row r="3970" spans="6:13" ht="12.75" hidden="1">
      <c r="F3970" s="49"/>
      <c r="G3970" s="49"/>
      <c r="I3970" s="307"/>
      <c r="M3970" s="2"/>
    </row>
    <row r="3971" spans="6:13" ht="12.75" hidden="1">
      <c r="F3971" s="49"/>
      <c r="G3971" s="49"/>
      <c r="I3971" s="307"/>
      <c r="M3971" s="2"/>
    </row>
    <row r="3972" spans="6:13" ht="12.75" hidden="1">
      <c r="F3972" s="49"/>
      <c r="G3972" s="49"/>
      <c r="I3972" s="307"/>
      <c r="M3972" s="2"/>
    </row>
    <row r="3973" spans="6:13" ht="12.75" hidden="1">
      <c r="F3973" s="49"/>
      <c r="G3973" s="49"/>
      <c r="I3973" s="307"/>
      <c r="M3973" s="2"/>
    </row>
    <row r="3974" spans="6:13" ht="12.75" hidden="1">
      <c r="F3974" s="49"/>
      <c r="G3974" s="49"/>
      <c r="I3974" s="307"/>
      <c r="M3974" s="2"/>
    </row>
    <row r="3975" spans="6:13" ht="12.75" hidden="1">
      <c r="F3975" s="49"/>
      <c r="G3975" s="49"/>
      <c r="I3975" s="307"/>
      <c r="M3975" s="2"/>
    </row>
    <row r="3976" spans="6:13" ht="12.75" hidden="1">
      <c r="F3976" s="49"/>
      <c r="G3976" s="49"/>
      <c r="I3976" s="307"/>
      <c r="M3976" s="2"/>
    </row>
    <row r="3977" spans="6:13" ht="12.75" hidden="1">
      <c r="F3977" s="49"/>
      <c r="G3977" s="49"/>
      <c r="I3977" s="307"/>
      <c r="M3977" s="2"/>
    </row>
    <row r="3978" spans="6:13" ht="12.75" hidden="1">
      <c r="F3978" s="49"/>
      <c r="G3978" s="49"/>
      <c r="I3978" s="307"/>
      <c r="M3978" s="2"/>
    </row>
    <row r="3979" spans="6:13" ht="12.75" hidden="1">
      <c r="F3979" s="49"/>
      <c r="G3979" s="49"/>
      <c r="I3979" s="307"/>
      <c r="M3979" s="2"/>
    </row>
    <row r="3980" spans="6:13" ht="12.75" hidden="1">
      <c r="F3980" s="49"/>
      <c r="G3980" s="49"/>
      <c r="I3980" s="307"/>
      <c r="M3980" s="2"/>
    </row>
    <row r="3981" spans="6:13" ht="12.75" hidden="1">
      <c r="F3981" s="49"/>
      <c r="G3981" s="49"/>
      <c r="I3981" s="307"/>
      <c r="M3981" s="2"/>
    </row>
    <row r="3982" spans="6:13" ht="12.75" hidden="1">
      <c r="F3982" s="49"/>
      <c r="G3982" s="49"/>
      <c r="I3982" s="307"/>
      <c r="M3982" s="2"/>
    </row>
    <row r="3983" spans="6:13" ht="12.75" hidden="1">
      <c r="F3983" s="49"/>
      <c r="G3983" s="49"/>
      <c r="I3983" s="307"/>
      <c r="M3983" s="2"/>
    </row>
    <row r="3984" spans="6:13" ht="12.75" hidden="1">
      <c r="F3984" s="49"/>
      <c r="G3984" s="49"/>
      <c r="I3984" s="307"/>
      <c r="M3984" s="2"/>
    </row>
    <row r="3985" spans="6:13" ht="12.75" hidden="1">
      <c r="F3985" s="49"/>
      <c r="G3985" s="49"/>
      <c r="I3985" s="307"/>
      <c r="M3985" s="2"/>
    </row>
    <row r="3986" spans="6:13" ht="12.75">
      <c r="F3986" s="49"/>
      <c r="G3986" s="49"/>
      <c r="I3986" s="307"/>
      <c r="M3986" s="2"/>
    </row>
    <row r="3987" spans="6:13" ht="12.75">
      <c r="F3987" s="49"/>
      <c r="G3987" s="49"/>
      <c r="I3987" s="307"/>
      <c r="M3987" s="2"/>
    </row>
    <row r="3988" spans="1:256" s="333" customFormat="1" ht="12.75">
      <c r="A3988" s="329"/>
      <c r="B3988" s="330">
        <v>-1239869</v>
      </c>
      <c r="C3988" s="329" t="s">
        <v>1145</v>
      </c>
      <c r="D3988" s="329" t="s">
        <v>1146</v>
      </c>
      <c r="E3988" s="329"/>
      <c r="F3988" s="331"/>
      <c r="G3988" s="331"/>
      <c r="H3988" s="330">
        <f>H3987-B3988</f>
        <v>1239869</v>
      </c>
      <c r="I3988" s="332">
        <f>+B3988/M3988</f>
        <v>-2479.738</v>
      </c>
      <c r="K3988" s="334"/>
      <c r="L3988" s="335"/>
      <c r="M3988" s="2">
        <v>500</v>
      </c>
      <c r="N3988" s="335"/>
      <c r="O3988" s="335"/>
      <c r="P3988" s="335"/>
      <c r="Q3988" s="335"/>
      <c r="R3988" s="335"/>
      <c r="S3988" s="335"/>
      <c r="T3988" s="335"/>
      <c r="U3988" s="335"/>
      <c r="V3988" s="335"/>
      <c r="W3988" s="335"/>
      <c r="X3988" s="335"/>
      <c r="Y3988" s="335"/>
      <c r="Z3988" s="335"/>
      <c r="AA3988" s="335"/>
      <c r="AB3988" s="335"/>
      <c r="AC3988" s="335"/>
      <c r="AD3988" s="335"/>
      <c r="AE3988" s="335"/>
      <c r="AF3988" s="335"/>
      <c r="AG3988" s="335"/>
      <c r="AH3988" s="335"/>
      <c r="AI3988" s="335"/>
      <c r="AJ3988" s="335"/>
      <c r="AK3988" s="335"/>
      <c r="AL3988" s="335"/>
      <c r="AM3988" s="335"/>
      <c r="AN3988" s="335"/>
      <c r="AO3988" s="335"/>
      <c r="AP3988" s="335"/>
      <c r="AQ3988" s="335"/>
      <c r="AR3988" s="335"/>
      <c r="AS3988" s="335"/>
      <c r="AT3988" s="335"/>
      <c r="AU3988" s="335"/>
      <c r="AV3988" s="335"/>
      <c r="AW3988" s="335"/>
      <c r="AX3988" s="335"/>
      <c r="AY3988" s="335"/>
      <c r="AZ3988" s="335"/>
      <c r="BA3988" s="335"/>
      <c r="BB3988" s="335"/>
      <c r="BC3988" s="335"/>
      <c r="BD3988" s="335"/>
      <c r="BE3988" s="335"/>
      <c r="BF3988" s="335"/>
      <c r="BG3988" s="335"/>
      <c r="BH3988" s="335"/>
      <c r="BI3988" s="335"/>
      <c r="BJ3988" s="335"/>
      <c r="BK3988" s="335"/>
      <c r="BL3988" s="335"/>
      <c r="BM3988" s="335"/>
      <c r="BN3988" s="335"/>
      <c r="BO3988" s="335"/>
      <c r="BP3988" s="335"/>
      <c r="BQ3988" s="335"/>
      <c r="BR3988" s="335"/>
      <c r="BS3988" s="335"/>
      <c r="BT3988" s="335"/>
      <c r="BU3988" s="335"/>
      <c r="BV3988" s="335"/>
      <c r="BW3988" s="335"/>
      <c r="BX3988" s="335"/>
      <c r="BY3988" s="335"/>
      <c r="BZ3988" s="335"/>
      <c r="CA3988" s="335"/>
      <c r="CB3988" s="335"/>
      <c r="CC3988" s="335"/>
      <c r="CD3988" s="335"/>
      <c r="CE3988" s="335"/>
      <c r="CF3988" s="335"/>
      <c r="CG3988" s="335"/>
      <c r="CH3988" s="335"/>
      <c r="CI3988" s="335"/>
      <c r="CJ3988" s="335"/>
      <c r="CK3988" s="335"/>
      <c r="CL3988" s="335"/>
      <c r="CM3988" s="335"/>
      <c r="CN3988" s="335"/>
      <c r="CO3988" s="335"/>
      <c r="CP3988" s="335"/>
      <c r="CQ3988" s="335"/>
      <c r="CR3988" s="335"/>
      <c r="CS3988" s="335"/>
      <c r="CT3988" s="335"/>
      <c r="CU3988" s="335"/>
      <c r="CV3988" s="335"/>
      <c r="CW3988" s="335"/>
      <c r="CX3988" s="335"/>
      <c r="CY3988" s="335"/>
      <c r="CZ3988" s="335"/>
      <c r="DA3988" s="335"/>
      <c r="DB3988" s="335"/>
      <c r="DC3988" s="335"/>
      <c r="DD3988" s="335"/>
      <c r="DE3988" s="335"/>
      <c r="DF3988" s="335"/>
      <c r="DG3988" s="335"/>
      <c r="DH3988" s="335"/>
      <c r="DI3988" s="335"/>
      <c r="DJ3988" s="335"/>
      <c r="DK3988" s="335"/>
      <c r="DL3988" s="335"/>
      <c r="DM3988" s="335"/>
      <c r="DN3988" s="335"/>
      <c r="DO3988" s="335"/>
      <c r="DP3988" s="335"/>
      <c r="DQ3988" s="335"/>
      <c r="DR3988" s="335"/>
      <c r="DS3988" s="335"/>
      <c r="DT3988" s="335"/>
      <c r="DU3988" s="335"/>
      <c r="DV3988" s="335"/>
      <c r="DW3988" s="335"/>
      <c r="DX3988" s="335"/>
      <c r="DY3988" s="335"/>
      <c r="DZ3988" s="335"/>
      <c r="EA3988" s="335"/>
      <c r="EB3988" s="335"/>
      <c r="EC3988" s="335"/>
      <c r="ED3988" s="335"/>
      <c r="EE3988" s="335"/>
      <c r="EF3988" s="335"/>
      <c r="EG3988" s="335"/>
      <c r="EH3988" s="335"/>
      <c r="EI3988" s="335"/>
      <c r="EJ3988" s="335"/>
      <c r="EK3988" s="335"/>
      <c r="EL3988" s="335"/>
      <c r="EM3988" s="335"/>
      <c r="EN3988" s="335"/>
      <c r="EO3988" s="335"/>
      <c r="EP3988" s="335"/>
      <c r="EQ3988" s="335"/>
      <c r="ER3988" s="335"/>
      <c r="ES3988" s="335"/>
      <c r="ET3988" s="335"/>
      <c r="EU3988" s="335"/>
      <c r="EV3988" s="335"/>
      <c r="EW3988" s="335"/>
      <c r="EX3988" s="335"/>
      <c r="EY3988" s="335"/>
      <c r="EZ3988" s="335"/>
      <c r="FA3988" s="335"/>
      <c r="FB3988" s="335"/>
      <c r="FC3988" s="335"/>
      <c r="FD3988" s="335"/>
      <c r="FE3988" s="335"/>
      <c r="FF3988" s="335"/>
      <c r="FG3988" s="335"/>
      <c r="FH3988" s="335"/>
      <c r="FI3988" s="335"/>
      <c r="FJ3988" s="335"/>
      <c r="FK3988" s="335"/>
      <c r="FL3988" s="335"/>
      <c r="FM3988" s="335"/>
      <c r="FN3988" s="335"/>
      <c r="FO3988" s="335"/>
      <c r="FP3988" s="335"/>
      <c r="FQ3988" s="335"/>
      <c r="FR3988" s="335"/>
      <c r="FS3988" s="335"/>
      <c r="FT3988" s="335"/>
      <c r="FU3988" s="335"/>
      <c r="FV3988" s="335"/>
      <c r="FW3988" s="335"/>
      <c r="FX3988" s="335"/>
      <c r="FY3988" s="335"/>
      <c r="FZ3988" s="335"/>
      <c r="GA3988" s="335"/>
      <c r="GB3988" s="335"/>
      <c r="GC3988" s="335"/>
      <c r="GD3988" s="335"/>
      <c r="GE3988" s="335"/>
      <c r="GF3988" s="335"/>
      <c r="GG3988" s="335"/>
      <c r="GH3988" s="335"/>
      <c r="GI3988" s="335"/>
      <c r="GJ3988" s="335"/>
      <c r="GK3988" s="335"/>
      <c r="GL3988" s="335"/>
      <c r="GM3988" s="335"/>
      <c r="GN3988" s="335"/>
      <c r="GO3988" s="335"/>
      <c r="GP3988" s="335"/>
      <c r="GQ3988" s="335"/>
      <c r="GR3988" s="335"/>
      <c r="GS3988" s="335"/>
      <c r="GT3988" s="335"/>
      <c r="GU3988" s="335"/>
      <c r="GV3988" s="335"/>
      <c r="GW3988" s="335"/>
      <c r="GX3988" s="335"/>
      <c r="GY3988" s="335"/>
      <c r="GZ3988" s="335"/>
      <c r="HA3988" s="335"/>
      <c r="HB3988" s="335"/>
      <c r="HC3988" s="335"/>
      <c r="HD3988" s="335"/>
      <c r="HE3988" s="335"/>
      <c r="HF3988" s="335"/>
      <c r="HG3988" s="335"/>
      <c r="HH3988" s="335"/>
      <c r="HI3988" s="335"/>
      <c r="HJ3988" s="335"/>
      <c r="HK3988" s="335"/>
      <c r="HL3988" s="335"/>
      <c r="HM3988" s="335"/>
      <c r="HN3988" s="335"/>
      <c r="HO3988" s="335"/>
      <c r="HP3988" s="335"/>
      <c r="HQ3988" s="335"/>
      <c r="HR3988" s="335"/>
      <c r="HS3988" s="335"/>
      <c r="HT3988" s="335"/>
      <c r="HU3988" s="335"/>
      <c r="HV3988" s="335"/>
      <c r="HW3988" s="335"/>
      <c r="HX3988" s="335"/>
      <c r="HY3988" s="335"/>
      <c r="HZ3988" s="335"/>
      <c r="IA3988" s="335"/>
      <c r="IB3988" s="335"/>
      <c r="IC3988" s="335"/>
      <c r="ID3988" s="335"/>
      <c r="IE3988" s="335"/>
      <c r="IF3988" s="335"/>
      <c r="IG3988" s="335"/>
      <c r="IH3988" s="335"/>
      <c r="II3988" s="335"/>
      <c r="IJ3988" s="335"/>
      <c r="IK3988" s="335"/>
      <c r="IL3988" s="335"/>
      <c r="IM3988" s="335"/>
      <c r="IN3988" s="335"/>
      <c r="IO3988" s="335"/>
      <c r="IP3988" s="335"/>
      <c r="IQ3988" s="335"/>
      <c r="IR3988" s="335"/>
      <c r="IS3988" s="335"/>
      <c r="IT3988" s="335"/>
      <c r="IU3988" s="335"/>
      <c r="IV3988" s="335"/>
    </row>
    <row r="3989" spans="1:256" s="333" customFormat="1" ht="12.75">
      <c r="A3989" s="329"/>
      <c r="B3989" s="330">
        <v>-2885250</v>
      </c>
      <c r="C3989" s="329" t="s">
        <v>1145</v>
      </c>
      <c r="D3989" s="329" t="s">
        <v>1147</v>
      </c>
      <c r="E3989" s="329"/>
      <c r="F3989" s="331"/>
      <c r="G3989" s="331"/>
      <c r="H3989" s="330">
        <f>H3987-B3989</f>
        <v>2885250</v>
      </c>
      <c r="I3989" s="332">
        <f>+B3989/M3989</f>
        <v>-5888.265306122449</v>
      </c>
      <c r="K3989" s="334"/>
      <c r="L3989" s="335"/>
      <c r="M3989" s="2">
        <v>490</v>
      </c>
      <c r="N3989" s="335"/>
      <c r="O3989" s="335"/>
      <c r="P3989" s="335"/>
      <c r="Q3989" s="335"/>
      <c r="R3989" s="335"/>
      <c r="S3989" s="335"/>
      <c r="T3989" s="335"/>
      <c r="U3989" s="335"/>
      <c r="V3989" s="335"/>
      <c r="W3989" s="335"/>
      <c r="X3989" s="335"/>
      <c r="Y3989" s="335"/>
      <c r="Z3989" s="335"/>
      <c r="AA3989" s="335"/>
      <c r="AB3989" s="335"/>
      <c r="AC3989" s="335"/>
      <c r="AD3989" s="335"/>
      <c r="AE3989" s="335"/>
      <c r="AF3989" s="335"/>
      <c r="AG3989" s="335"/>
      <c r="AH3989" s="335"/>
      <c r="AI3989" s="335"/>
      <c r="AJ3989" s="335"/>
      <c r="AK3989" s="335"/>
      <c r="AL3989" s="335"/>
      <c r="AM3989" s="335"/>
      <c r="AN3989" s="335"/>
      <c r="AO3989" s="335"/>
      <c r="AP3989" s="335"/>
      <c r="AQ3989" s="335"/>
      <c r="AR3989" s="335"/>
      <c r="AS3989" s="335"/>
      <c r="AT3989" s="335"/>
      <c r="AU3989" s="335"/>
      <c r="AV3989" s="335"/>
      <c r="AW3989" s="335"/>
      <c r="AX3989" s="335"/>
      <c r="AY3989" s="335"/>
      <c r="AZ3989" s="335"/>
      <c r="BA3989" s="335"/>
      <c r="BB3989" s="335"/>
      <c r="BC3989" s="335"/>
      <c r="BD3989" s="335"/>
      <c r="BE3989" s="335"/>
      <c r="BF3989" s="335"/>
      <c r="BG3989" s="335"/>
      <c r="BH3989" s="335"/>
      <c r="BI3989" s="335"/>
      <c r="BJ3989" s="335"/>
      <c r="BK3989" s="335"/>
      <c r="BL3989" s="335"/>
      <c r="BM3989" s="335"/>
      <c r="BN3989" s="335"/>
      <c r="BO3989" s="335"/>
      <c r="BP3989" s="335"/>
      <c r="BQ3989" s="335"/>
      <c r="BR3989" s="335"/>
      <c r="BS3989" s="335"/>
      <c r="BT3989" s="335"/>
      <c r="BU3989" s="335"/>
      <c r="BV3989" s="335"/>
      <c r="BW3989" s="335"/>
      <c r="BX3989" s="335"/>
      <c r="BY3989" s="335"/>
      <c r="BZ3989" s="335"/>
      <c r="CA3989" s="335"/>
      <c r="CB3989" s="335"/>
      <c r="CC3989" s="335"/>
      <c r="CD3989" s="335"/>
      <c r="CE3989" s="335"/>
      <c r="CF3989" s="335"/>
      <c r="CG3989" s="335"/>
      <c r="CH3989" s="335"/>
      <c r="CI3989" s="335"/>
      <c r="CJ3989" s="335"/>
      <c r="CK3989" s="335"/>
      <c r="CL3989" s="335"/>
      <c r="CM3989" s="335"/>
      <c r="CN3989" s="335"/>
      <c r="CO3989" s="335"/>
      <c r="CP3989" s="335"/>
      <c r="CQ3989" s="335"/>
      <c r="CR3989" s="335"/>
      <c r="CS3989" s="335"/>
      <c r="CT3989" s="335"/>
      <c r="CU3989" s="335"/>
      <c r="CV3989" s="335"/>
      <c r="CW3989" s="335"/>
      <c r="CX3989" s="335"/>
      <c r="CY3989" s="335"/>
      <c r="CZ3989" s="335"/>
      <c r="DA3989" s="335"/>
      <c r="DB3989" s="335"/>
      <c r="DC3989" s="335"/>
      <c r="DD3989" s="335"/>
      <c r="DE3989" s="335"/>
      <c r="DF3989" s="335"/>
      <c r="DG3989" s="335"/>
      <c r="DH3989" s="335"/>
      <c r="DI3989" s="335"/>
      <c r="DJ3989" s="335"/>
      <c r="DK3989" s="335"/>
      <c r="DL3989" s="335"/>
      <c r="DM3989" s="335"/>
      <c r="DN3989" s="335"/>
      <c r="DO3989" s="335"/>
      <c r="DP3989" s="335"/>
      <c r="DQ3989" s="335"/>
      <c r="DR3989" s="335"/>
      <c r="DS3989" s="335"/>
      <c r="DT3989" s="335"/>
      <c r="DU3989" s="335"/>
      <c r="DV3989" s="335"/>
      <c r="DW3989" s="335"/>
      <c r="DX3989" s="335"/>
      <c r="DY3989" s="335"/>
      <c r="DZ3989" s="335"/>
      <c r="EA3989" s="335"/>
      <c r="EB3989" s="335"/>
      <c r="EC3989" s="335"/>
      <c r="ED3989" s="335"/>
      <c r="EE3989" s="335"/>
      <c r="EF3989" s="335"/>
      <c r="EG3989" s="335"/>
      <c r="EH3989" s="335"/>
      <c r="EI3989" s="335"/>
      <c r="EJ3989" s="335"/>
      <c r="EK3989" s="335"/>
      <c r="EL3989" s="335"/>
      <c r="EM3989" s="335"/>
      <c r="EN3989" s="335"/>
      <c r="EO3989" s="335"/>
      <c r="EP3989" s="335"/>
      <c r="EQ3989" s="335"/>
      <c r="ER3989" s="335"/>
      <c r="ES3989" s="335"/>
      <c r="ET3989" s="335"/>
      <c r="EU3989" s="335"/>
      <c r="EV3989" s="335"/>
      <c r="EW3989" s="335"/>
      <c r="EX3989" s="335"/>
      <c r="EY3989" s="335"/>
      <c r="EZ3989" s="335"/>
      <c r="FA3989" s="335"/>
      <c r="FB3989" s="335"/>
      <c r="FC3989" s="335"/>
      <c r="FD3989" s="335"/>
      <c r="FE3989" s="335"/>
      <c r="FF3989" s="335"/>
      <c r="FG3989" s="335"/>
      <c r="FH3989" s="335"/>
      <c r="FI3989" s="335"/>
      <c r="FJ3989" s="335"/>
      <c r="FK3989" s="335"/>
      <c r="FL3989" s="335"/>
      <c r="FM3989" s="335"/>
      <c r="FN3989" s="335"/>
      <c r="FO3989" s="335"/>
      <c r="FP3989" s="335"/>
      <c r="FQ3989" s="335"/>
      <c r="FR3989" s="335"/>
      <c r="FS3989" s="335"/>
      <c r="FT3989" s="335"/>
      <c r="FU3989" s="335"/>
      <c r="FV3989" s="335"/>
      <c r="FW3989" s="335"/>
      <c r="FX3989" s="335"/>
      <c r="FY3989" s="335"/>
      <c r="FZ3989" s="335"/>
      <c r="GA3989" s="335"/>
      <c r="GB3989" s="335"/>
      <c r="GC3989" s="335"/>
      <c r="GD3989" s="335"/>
      <c r="GE3989" s="335"/>
      <c r="GF3989" s="335"/>
      <c r="GG3989" s="335"/>
      <c r="GH3989" s="335"/>
      <c r="GI3989" s="335"/>
      <c r="GJ3989" s="335"/>
      <c r="GK3989" s="335"/>
      <c r="GL3989" s="335"/>
      <c r="GM3989" s="335"/>
      <c r="GN3989" s="335"/>
      <c r="GO3989" s="335"/>
      <c r="GP3989" s="335"/>
      <c r="GQ3989" s="335"/>
      <c r="GR3989" s="335"/>
      <c r="GS3989" s="335"/>
      <c r="GT3989" s="335"/>
      <c r="GU3989" s="335"/>
      <c r="GV3989" s="335"/>
      <c r="GW3989" s="335"/>
      <c r="GX3989" s="335"/>
      <c r="GY3989" s="335"/>
      <c r="GZ3989" s="335"/>
      <c r="HA3989" s="335"/>
      <c r="HB3989" s="335"/>
      <c r="HC3989" s="335"/>
      <c r="HD3989" s="335"/>
      <c r="HE3989" s="335"/>
      <c r="HF3989" s="335"/>
      <c r="HG3989" s="335"/>
      <c r="HH3989" s="335"/>
      <c r="HI3989" s="335"/>
      <c r="HJ3989" s="335"/>
      <c r="HK3989" s="335"/>
      <c r="HL3989" s="335"/>
      <c r="HM3989" s="335"/>
      <c r="HN3989" s="335"/>
      <c r="HO3989" s="335"/>
      <c r="HP3989" s="335"/>
      <c r="HQ3989" s="335"/>
      <c r="HR3989" s="335"/>
      <c r="HS3989" s="335"/>
      <c r="HT3989" s="335"/>
      <c r="HU3989" s="335"/>
      <c r="HV3989" s="335"/>
      <c r="HW3989" s="335"/>
      <c r="HX3989" s="335"/>
      <c r="HY3989" s="335"/>
      <c r="HZ3989" s="335"/>
      <c r="IA3989" s="335"/>
      <c r="IB3989" s="335"/>
      <c r="IC3989" s="335"/>
      <c r="ID3989" s="335"/>
      <c r="IE3989" s="335"/>
      <c r="IF3989" s="335"/>
      <c r="IG3989" s="335"/>
      <c r="IH3989" s="335"/>
      <c r="II3989" s="335"/>
      <c r="IJ3989" s="335"/>
      <c r="IK3989" s="335"/>
      <c r="IL3989" s="335"/>
      <c r="IM3989" s="335"/>
      <c r="IN3989" s="335"/>
      <c r="IO3989" s="335"/>
      <c r="IP3989" s="335"/>
      <c r="IQ3989" s="335"/>
      <c r="IR3989" s="335"/>
      <c r="IS3989" s="335"/>
      <c r="IT3989" s="335"/>
      <c r="IU3989" s="335"/>
      <c r="IV3989" s="335"/>
    </row>
    <row r="3990" spans="1:256" s="333" customFormat="1" ht="12.75">
      <c r="A3990" s="329"/>
      <c r="B3990" s="330">
        <v>236539</v>
      </c>
      <c r="C3990" s="329" t="s">
        <v>1145</v>
      </c>
      <c r="D3990" s="329" t="s">
        <v>1142</v>
      </c>
      <c r="E3990" s="329"/>
      <c r="F3990" s="331"/>
      <c r="G3990" s="331"/>
      <c r="H3990" s="330">
        <f>H3988-B3990</f>
        <v>1003330</v>
      </c>
      <c r="I3990" s="332">
        <f>+B3990/M3990</f>
        <v>482.7326530612245</v>
      </c>
      <c r="K3990" s="334"/>
      <c r="L3990" s="335"/>
      <c r="M3990" s="2">
        <v>490</v>
      </c>
      <c r="N3990" s="335"/>
      <c r="O3990" s="335"/>
      <c r="P3990" s="335"/>
      <c r="Q3990" s="335"/>
      <c r="R3990" s="335"/>
      <c r="S3990" s="335"/>
      <c r="T3990" s="335"/>
      <c r="U3990" s="335"/>
      <c r="V3990" s="335"/>
      <c r="W3990" s="335"/>
      <c r="X3990" s="335"/>
      <c r="Y3990" s="335"/>
      <c r="Z3990" s="335"/>
      <c r="AA3990" s="335"/>
      <c r="AB3990" s="335"/>
      <c r="AC3990" s="335"/>
      <c r="AD3990" s="335"/>
      <c r="AE3990" s="335"/>
      <c r="AF3990" s="335"/>
      <c r="AG3990" s="335"/>
      <c r="AH3990" s="335"/>
      <c r="AI3990" s="335"/>
      <c r="AJ3990" s="335"/>
      <c r="AK3990" s="335"/>
      <c r="AL3990" s="335"/>
      <c r="AM3990" s="335"/>
      <c r="AN3990" s="335"/>
      <c r="AO3990" s="335"/>
      <c r="AP3990" s="335"/>
      <c r="AQ3990" s="335"/>
      <c r="AR3990" s="335"/>
      <c r="AS3990" s="335"/>
      <c r="AT3990" s="335"/>
      <c r="AU3990" s="335"/>
      <c r="AV3990" s="335"/>
      <c r="AW3990" s="335"/>
      <c r="AX3990" s="335"/>
      <c r="AY3990" s="335"/>
      <c r="AZ3990" s="335"/>
      <c r="BA3990" s="335"/>
      <c r="BB3990" s="335"/>
      <c r="BC3990" s="335"/>
      <c r="BD3990" s="335"/>
      <c r="BE3990" s="335"/>
      <c r="BF3990" s="335"/>
      <c r="BG3990" s="335"/>
      <c r="BH3990" s="335"/>
      <c r="BI3990" s="335"/>
      <c r="BJ3990" s="335"/>
      <c r="BK3990" s="335"/>
      <c r="BL3990" s="335"/>
      <c r="BM3990" s="335"/>
      <c r="BN3990" s="335"/>
      <c r="BO3990" s="335"/>
      <c r="BP3990" s="335"/>
      <c r="BQ3990" s="335"/>
      <c r="BR3990" s="335"/>
      <c r="BS3990" s="335"/>
      <c r="BT3990" s="335"/>
      <c r="BU3990" s="335"/>
      <c r="BV3990" s="335"/>
      <c r="BW3990" s="335"/>
      <c r="BX3990" s="335"/>
      <c r="BY3990" s="335"/>
      <c r="BZ3990" s="335"/>
      <c r="CA3990" s="335"/>
      <c r="CB3990" s="335"/>
      <c r="CC3990" s="335"/>
      <c r="CD3990" s="335"/>
      <c r="CE3990" s="335"/>
      <c r="CF3990" s="335"/>
      <c r="CG3990" s="335"/>
      <c r="CH3990" s="335"/>
      <c r="CI3990" s="335"/>
      <c r="CJ3990" s="335"/>
      <c r="CK3990" s="335"/>
      <c r="CL3990" s="335"/>
      <c r="CM3990" s="335"/>
      <c r="CN3990" s="335"/>
      <c r="CO3990" s="335"/>
      <c r="CP3990" s="335"/>
      <c r="CQ3990" s="335"/>
      <c r="CR3990" s="335"/>
      <c r="CS3990" s="335"/>
      <c r="CT3990" s="335"/>
      <c r="CU3990" s="335"/>
      <c r="CV3990" s="335"/>
      <c r="CW3990" s="335"/>
      <c r="CX3990" s="335"/>
      <c r="CY3990" s="335"/>
      <c r="CZ3990" s="335"/>
      <c r="DA3990" s="335"/>
      <c r="DB3990" s="335"/>
      <c r="DC3990" s="335"/>
      <c r="DD3990" s="335"/>
      <c r="DE3990" s="335"/>
      <c r="DF3990" s="335"/>
      <c r="DG3990" s="335"/>
      <c r="DH3990" s="335"/>
      <c r="DI3990" s="335"/>
      <c r="DJ3990" s="335"/>
      <c r="DK3990" s="335"/>
      <c r="DL3990" s="335"/>
      <c r="DM3990" s="335"/>
      <c r="DN3990" s="335"/>
      <c r="DO3990" s="335"/>
      <c r="DP3990" s="335"/>
      <c r="DQ3990" s="335"/>
      <c r="DR3990" s="335"/>
      <c r="DS3990" s="335"/>
      <c r="DT3990" s="335"/>
      <c r="DU3990" s="335"/>
      <c r="DV3990" s="335"/>
      <c r="DW3990" s="335"/>
      <c r="DX3990" s="335"/>
      <c r="DY3990" s="335"/>
      <c r="DZ3990" s="335"/>
      <c r="EA3990" s="335"/>
      <c r="EB3990" s="335"/>
      <c r="EC3990" s="335"/>
      <c r="ED3990" s="335"/>
      <c r="EE3990" s="335"/>
      <c r="EF3990" s="335"/>
      <c r="EG3990" s="335"/>
      <c r="EH3990" s="335"/>
      <c r="EI3990" s="335"/>
      <c r="EJ3990" s="335"/>
      <c r="EK3990" s="335"/>
      <c r="EL3990" s="335"/>
      <c r="EM3990" s="335"/>
      <c r="EN3990" s="335"/>
      <c r="EO3990" s="335"/>
      <c r="EP3990" s="335"/>
      <c r="EQ3990" s="335"/>
      <c r="ER3990" s="335"/>
      <c r="ES3990" s="335"/>
      <c r="ET3990" s="335"/>
      <c r="EU3990" s="335"/>
      <c r="EV3990" s="335"/>
      <c r="EW3990" s="335"/>
      <c r="EX3990" s="335"/>
      <c r="EY3990" s="335"/>
      <c r="EZ3990" s="335"/>
      <c r="FA3990" s="335"/>
      <c r="FB3990" s="335"/>
      <c r="FC3990" s="335"/>
      <c r="FD3990" s="335"/>
      <c r="FE3990" s="335"/>
      <c r="FF3990" s="335"/>
      <c r="FG3990" s="335"/>
      <c r="FH3990" s="335"/>
      <c r="FI3990" s="335"/>
      <c r="FJ3990" s="335"/>
      <c r="FK3990" s="335"/>
      <c r="FL3990" s="335"/>
      <c r="FM3990" s="335"/>
      <c r="FN3990" s="335"/>
      <c r="FO3990" s="335"/>
      <c r="FP3990" s="335"/>
      <c r="FQ3990" s="335"/>
      <c r="FR3990" s="335"/>
      <c r="FS3990" s="335"/>
      <c r="FT3990" s="335"/>
      <c r="FU3990" s="335"/>
      <c r="FV3990" s="335"/>
      <c r="FW3990" s="335"/>
      <c r="FX3990" s="335"/>
      <c r="FY3990" s="335"/>
      <c r="FZ3990" s="335"/>
      <c r="GA3990" s="335"/>
      <c r="GB3990" s="335"/>
      <c r="GC3990" s="335"/>
      <c r="GD3990" s="335"/>
      <c r="GE3990" s="335"/>
      <c r="GF3990" s="335"/>
      <c r="GG3990" s="335"/>
      <c r="GH3990" s="335"/>
      <c r="GI3990" s="335"/>
      <c r="GJ3990" s="335"/>
      <c r="GK3990" s="335"/>
      <c r="GL3990" s="335"/>
      <c r="GM3990" s="335"/>
      <c r="GN3990" s="335"/>
      <c r="GO3990" s="335"/>
      <c r="GP3990" s="335"/>
      <c r="GQ3990" s="335"/>
      <c r="GR3990" s="335"/>
      <c r="GS3990" s="335"/>
      <c r="GT3990" s="335"/>
      <c r="GU3990" s="335"/>
      <c r="GV3990" s="335"/>
      <c r="GW3990" s="335"/>
      <c r="GX3990" s="335"/>
      <c r="GY3990" s="335"/>
      <c r="GZ3990" s="335"/>
      <c r="HA3990" s="335"/>
      <c r="HB3990" s="335"/>
      <c r="HC3990" s="335"/>
      <c r="HD3990" s="335"/>
      <c r="HE3990" s="335"/>
      <c r="HF3990" s="335"/>
      <c r="HG3990" s="335"/>
      <c r="HH3990" s="335"/>
      <c r="HI3990" s="335"/>
      <c r="HJ3990" s="335"/>
      <c r="HK3990" s="335"/>
      <c r="HL3990" s="335"/>
      <c r="HM3990" s="335"/>
      <c r="HN3990" s="335"/>
      <c r="HO3990" s="335"/>
      <c r="HP3990" s="335"/>
      <c r="HQ3990" s="335"/>
      <c r="HR3990" s="335"/>
      <c r="HS3990" s="335"/>
      <c r="HT3990" s="335"/>
      <c r="HU3990" s="335"/>
      <c r="HV3990" s="335"/>
      <c r="HW3990" s="335"/>
      <c r="HX3990" s="335"/>
      <c r="HY3990" s="335"/>
      <c r="HZ3990" s="335"/>
      <c r="IA3990" s="335"/>
      <c r="IB3990" s="335"/>
      <c r="IC3990" s="335"/>
      <c r="ID3990" s="335"/>
      <c r="IE3990" s="335"/>
      <c r="IF3990" s="335"/>
      <c r="IG3990" s="335"/>
      <c r="IH3990" s="335"/>
      <c r="II3990" s="335"/>
      <c r="IJ3990" s="335"/>
      <c r="IK3990" s="335"/>
      <c r="IL3990" s="335"/>
      <c r="IM3990" s="335"/>
      <c r="IN3990" s="335"/>
      <c r="IO3990" s="335"/>
      <c r="IP3990" s="335"/>
      <c r="IQ3990" s="335"/>
      <c r="IR3990" s="335"/>
      <c r="IS3990" s="335"/>
      <c r="IT3990" s="335"/>
      <c r="IU3990" s="335"/>
      <c r="IV3990" s="335"/>
    </row>
    <row r="3991" spans="1:256" s="333" customFormat="1" ht="12.75">
      <c r="A3991" s="329"/>
      <c r="B3991" s="330">
        <f>+B2925</f>
        <v>978117</v>
      </c>
      <c r="C3991" s="329" t="s">
        <v>1145</v>
      </c>
      <c r="D3991" s="329" t="s">
        <v>1165</v>
      </c>
      <c r="E3991" s="329"/>
      <c r="F3991" s="331"/>
      <c r="G3991" s="331"/>
      <c r="H3991" s="330">
        <f>H3989-B3991</f>
        <v>1907133</v>
      </c>
      <c r="I3991" s="332">
        <f>+B3991/M3991</f>
        <v>1988.0426829268292</v>
      </c>
      <c r="K3991" s="334"/>
      <c r="L3991" s="335"/>
      <c r="M3991" s="43">
        <v>492</v>
      </c>
      <c r="N3991" s="335"/>
      <c r="O3991" s="335"/>
      <c r="P3991" s="335"/>
      <c r="Q3991" s="335"/>
      <c r="R3991" s="335"/>
      <c r="S3991" s="335"/>
      <c r="T3991" s="335"/>
      <c r="U3991" s="335"/>
      <c r="V3991" s="335"/>
      <c r="W3991" s="335"/>
      <c r="X3991" s="335"/>
      <c r="Y3991" s="335"/>
      <c r="Z3991" s="335"/>
      <c r="AA3991" s="335"/>
      <c r="AB3991" s="335"/>
      <c r="AC3991" s="335"/>
      <c r="AD3991" s="335"/>
      <c r="AE3991" s="335"/>
      <c r="AF3991" s="335"/>
      <c r="AG3991" s="335"/>
      <c r="AH3991" s="335"/>
      <c r="AI3991" s="335"/>
      <c r="AJ3991" s="335"/>
      <c r="AK3991" s="335"/>
      <c r="AL3991" s="335"/>
      <c r="AM3991" s="335"/>
      <c r="AN3991" s="335"/>
      <c r="AO3991" s="335"/>
      <c r="AP3991" s="335"/>
      <c r="AQ3991" s="335"/>
      <c r="AR3991" s="335"/>
      <c r="AS3991" s="335"/>
      <c r="AT3991" s="335"/>
      <c r="AU3991" s="335"/>
      <c r="AV3991" s="335"/>
      <c r="AW3991" s="335"/>
      <c r="AX3991" s="335"/>
      <c r="AY3991" s="335"/>
      <c r="AZ3991" s="335"/>
      <c r="BA3991" s="335"/>
      <c r="BB3991" s="335"/>
      <c r="BC3991" s="335"/>
      <c r="BD3991" s="335"/>
      <c r="BE3991" s="335"/>
      <c r="BF3991" s="335"/>
      <c r="BG3991" s="335"/>
      <c r="BH3991" s="335"/>
      <c r="BI3991" s="335"/>
      <c r="BJ3991" s="335"/>
      <c r="BK3991" s="335"/>
      <c r="BL3991" s="335"/>
      <c r="BM3991" s="335"/>
      <c r="BN3991" s="335"/>
      <c r="BO3991" s="335"/>
      <c r="BP3991" s="335"/>
      <c r="BQ3991" s="335"/>
      <c r="BR3991" s="335"/>
      <c r="BS3991" s="335"/>
      <c r="BT3991" s="335"/>
      <c r="BU3991" s="335"/>
      <c r="BV3991" s="335"/>
      <c r="BW3991" s="335"/>
      <c r="BX3991" s="335"/>
      <c r="BY3991" s="335"/>
      <c r="BZ3991" s="335"/>
      <c r="CA3991" s="335"/>
      <c r="CB3991" s="335"/>
      <c r="CC3991" s="335"/>
      <c r="CD3991" s="335"/>
      <c r="CE3991" s="335"/>
      <c r="CF3991" s="335"/>
      <c r="CG3991" s="335"/>
      <c r="CH3991" s="335"/>
      <c r="CI3991" s="335"/>
      <c r="CJ3991" s="335"/>
      <c r="CK3991" s="335"/>
      <c r="CL3991" s="335"/>
      <c r="CM3991" s="335"/>
      <c r="CN3991" s="335"/>
      <c r="CO3991" s="335"/>
      <c r="CP3991" s="335"/>
      <c r="CQ3991" s="335"/>
      <c r="CR3991" s="335"/>
      <c r="CS3991" s="335"/>
      <c r="CT3991" s="335"/>
      <c r="CU3991" s="335"/>
      <c r="CV3991" s="335"/>
      <c r="CW3991" s="335"/>
      <c r="CX3991" s="335"/>
      <c r="CY3991" s="335"/>
      <c r="CZ3991" s="335"/>
      <c r="DA3991" s="335"/>
      <c r="DB3991" s="335"/>
      <c r="DC3991" s="335"/>
      <c r="DD3991" s="335"/>
      <c r="DE3991" s="335"/>
      <c r="DF3991" s="335"/>
      <c r="DG3991" s="335"/>
      <c r="DH3991" s="335"/>
      <c r="DI3991" s="335"/>
      <c r="DJ3991" s="335"/>
      <c r="DK3991" s="335"/>
      <c r="DL3991" s="335"/>
      <c r="DM3991" s="335"/>
      <c r="DN3991" s="335"/>
      <c r="DO3991" s="335"/>
      <c r="DP3991" s="335"/>
      <c r="DQ3991" s="335"/>
      <c r="DR3991" s="335"/>
      <c r="DS3991" s="335"/>
      <c r="DT3991" s="335"/>
      <c r="DU3991" s="335"/>
      <c r="DV3991" s="335"/>
      <c r="DW3991" s="335"/>
      <c r="DX3991" s="335"/>
      <c r="DY3991" s="335"/>
      <c r="DZ3991" s="335"/>
      <c r="EA3991" s="335"/>
      <c r="EB3991" s="335"/>
      <c r="EC3991" s="335"/>
      <c r="ED3991" s="335"/>
      <c r="EE3991" s="335"/>
      <c r="EF3991" s="335"/>
      <c r="EG3991" s="335"/>
      <c r="EH3991" s="335"/>
      <c r="EI3991" s="335"/>
      <c r="EJ3991" s="335"/>
      <c r="EK3991" s="335"/>
      <c r="EL3991" s="335"/>
      <c r="EM3991" s="335"/>
      <c r="EN3991" s="335"/>
      <c r="EO3991" s="335"/>
      <c r="EP3991" s="335"/>
      <c r="EQ3991" s="335"/>
      <c r="ER3991" s="335"/>
      <c r="ES3991" s="335"/>
      <c r="ET3991" s="335"/>
      <c r="EU3991" s="335"/>
      <c r="EV3991" s="335"/>
      <c r="EW3991" s="335"/>
      <c r="EX3991" s="335"/>
      <c r="EY3991" s="335"/>
      <c r="EZ3991" s="335"/>
      <c r="FA3991" s="335"/>
      <c r="FB3991" s="335"/>
      <c r="FC3991" s="335"/>
      <c r="FD3991" s="335"/>
      <c r="FE3991" s="335"/>
      <c r="FF3991" s="335"/>
      <c r="FG3991" s="335"/>
      <c r="FH3991" s="335"/>
      <c r="FI3991" s="335"/>
      <c r="FJ3991" s="335"/>
      <c r="FK3991" s="335"/>
      <c r="FL3991" s="335"/>
      <c r="FM3991" s="335"/>
      <c r="FN3991" s="335"/>
      <c r="FO3991" s="335"/>
      <c r="FP3991" s="335"/>
      <c r="FQ3991" s="335"/>
      <c r="FR3991" s="335"/>
      <c r="FS3991" s="335"/>
      <c r="FT3991" s="335"/>
      <c r="FU3991" s="335"/>
      <c r="FV3991" s="335"/>
      <c r="FW3991" s="335"/>
      <c r="FX3991" s="335"/>
      <c r="FY3991" s="335"/>
      <c r="FZ3991" s="335"/>
      <c r="GA3991" s="335"/>
      <c r="GB3991" s="335"/>
      <c r="GC3991" s="335"/>
      <c r="GD3991" s="335"/>
      <c r="GE3991" s="335"/>
      <c r="GF3991" s="335"/>
      <c r="GG3991" s="335"/>
      <c r="GH3991" s="335"/>
      <c r="GI3991" s="335"/>
      <c r="GJ3991" s="335"/>
      <c r="GK3991" s="335"/>
      <c r="GL3991" s="335"/>
      <c r="GM3991" s="335"/>
      <c r="GN3991" s="335"/>
      <c r="GO3991" s="335"/>
      <c r="GP3991" s="335"/>
      <c r="GQ3991" s="335"/>
      <c r="GR3991" s="335"/>
      <c r="GS3991" s="335"/>
      <c r="GT3991" s="335"/>
      <c r="GU3991" s="335"/>
      <c r="GV3991" s="335"/>
      <c r="GW3991" s="335"/>
      <c r="GX3991" s="335"/>
      <c r="GY3991" s="335"/>
      <c r="GZ3991" s="335"/>
      <c r="HA3991" s="335"/>
      <c r="HB3991" s="335"/>
      <c r="HC3991" s="335"/>
      <c r="HD3991" s="335"/>
      <c r="HE3991" s="335"/>
      <c r="HF3991" s="335"/>
      <c r="HG3991" s="335"/>
      <c r="HH3991" s="335"/>
      <c r="HI3991" s="335"/>
      <c r="HJ3991" s="335"/>
      <c r="HK3991" s="335"/>
      <c r="HL3991" s="335"/>
      <c r="HM3991" s="335"/>
      <c r="HN3991" s="335"/>
      <c r="HO3991" s="335"/>
      <c r="HP3991" s="335"/>
      <c r="HQ3991" s="335"/>
      <c r="HR3991" s="335"/>
      <c r="HS3991" s="335"/>
      <c r="HT3991" s="335"/>
      <c r="HU3991" s="335"/>
      <c r="HV3991" s="335"/>
      <c r="HW3991" s="335"/>
      <c r="HX3991" s="335"/>
      <c r="HY3991" s="335"/>
      <c r="HZ3991" s="335"/>
      <c r="IA3991" s="335"/>
      <c r="IB3991" s="335"/>
      <c r="IC3991" s="335"/>
      <c r="ID3991" s="335"/>
      <c r="IE3991" s="335"/>
      <c r="IF3991" s="335"/>
      <c r="IG3991" s="335"/>
      <c r="IH3991" s="335"/>
      <c r="II3991" s="335"/>
      <c r="IJ3991" s="335"/>
      <c r="IK3991" s="335"/>
      <c r="IL3991" s="335"/>
      <c r="IM3991" s="335"/>
      <c r="IN3991" s="335"/>
      <c r="IO3991" s="335"/>
      <c r="IP3991" s="335"/>
      <c r="IQ3991" s="335"/>
      <c r="IR3991" s="335"/>
      <c r="IS3991" s="335"/>
      <c r="IT3991" s="335"/>
      <c r="IU3991" s="335"/>
      <c r="IV3991" s="335"/>
    </row>
    <row r="3992" spans="1:13" s="304" customFormat="1" ht="12.75">
      <c r="A3992" s="336"/>
      <c r="B3992" s="337">
        <f>SUM(B3988:B3991)</f>
        <v>-2910463</v>
      </c>
      <c r="C3992" s="336" t="s">
        <v>1145</v>
      </c>
      <c r="D3992" s="336" t="s">
        <v>1166</v>
      </c>
      <c r="E3992" s="336"/>
      <c r="F3992" s="338"/>
      <c r="G3992" s="339"/>
      <c r="H3992" s="337">
        <f>H3990-B3992</f>
        <v>3913793</v>
      </c>
      <c r="I3992" s="340">
        <f>+B3992/M3992</f>
        <v>-5939.720408163265</v>
      </c>
      <c r="M3992" s="98">
        <v>490</v>
      </c>
    </row>
    <row r="3993" spans="6:13" ht="12.75">
      <c r="F3993" s="72"/>
      <c r="I3993" s="307"/>
      <c r="M3993" s="2"/>
    </row>
    <row r="3994" spans="6:13" ht="12.75">
      <c r="F3994" s="72"/>
      <c r="I3994" s="307"/>
      <c r="M3994" s="2"/>
    </row>
    <row r="3995" spans="6:13" ht="12.75">
      <c r="F3995" s="72"/>
      <c r="I3995" s="307"/>
      <c r="M3995" s="2"/>
    </row>
    <row r="3996" spans="1:13" s="347" customFormat="1" ht="12.75">
      <c r="A3996" s="341"/>
      <c r="B3996" s="342">
        <v>-73994745.86</v>
      </c>
      <c r="C3996" s="341" t="s">
        <v>1136</v>
      </c>
      <c r="D3996" s="341" t="s">
        <v>1146</v>
      </c>
      <c r="E3996" s="341"/>
      <c r="F3996" s="343"/>
      <c r="G3996" s="344"/>
      <c r="H3996" s="345">
        <f>H3995-B3996</f>
        <v>73994745.86</v>
      </c>
      <c r="I3996" s="346">
        <f>+B3996/M3996</f>
        <v>-147989.49172</v>
      </c>
      <c r="M3996" s="2">
        <v>500</v>
      </c>
    </row>
    <row r="3997" spans="2:13" ht="12.75">
      <c r="B3997" s="342">
        <v>3332212.5</v>
      </c>
      <c r="C3997" s="341" t="s">
        <v>1136</v>
      </c>
      <c r="D3997" s="341" t="s">
        <v>1142</v>
      </c>
      <c r="F3997" s="72"/>
      <c r="H3997" s="345">
        <f>H3996-B3997</f>
        <v>70662533.36</v>
      </c>
      <c r="I3997" s="346">
        <f>+B3997/M3997</f>
        <v>6800.433673469388</v>
      </c>
      <c r="M3997" s="2">
        <v>490</v>
      </c>
    </row>
    <row r="3998" spans="2:13" ht="12.75">
      <c r="B3998" s="342">
        <f>+B2930</f>
        <v>8918578</v>
      </c>
      <c r="C3998" s="341" t="s">
        <v>1136</v>
      </c>
      <c r="D3998" s="341" t="s">
        <v>1165</v>
      </c>
      <c r="F3998" s="72"/>
      <c r="H3998" s="345">
        <f>H3997-B3998</f>
        <v>61743955.36</v>
      </c>
      <c r="I3998" s="346">
        <f>+B3998/M3998</f>
        <v>18127.191056910568</v>
      </c>
      <c r="M3998" s="2">
        <v>492</v>
      </c>
    </row>
    <row r="3999" spans="1:13" s="352" customFormat="1" ht="12.75">
      <c r="A3999" s="348"/>
      <c r="B3999" s="349">
        <f>SUM(B3996:B3998)</f>
        <v>-61743955.36</v>
      </c>
      <c r="C3999" s="348" t="s">
        <v>1136</v>
      </c>
      <c r="D3999" s="348" t="s">
        <v>1167</v>
      </c>
      <c r="E3999" s="348"/>
      <c r="F3999" s="350"/>
      <c r="G3999" s="351"/>
      <c r="H3999" s="349">
        <v>0</v>
      </c>
      <c r="I3999" s="469">
        <f>+B3999/M3999</f>
        <v>-126008.0721632653</v>
      </c>
      <c r="M3999" s="98">
        <v>490</v>
      </c>
    </row>
    <row r="4000" spans="6:13" ht="12.75">
      <c r="F4000" s="49"/>
      <c r="I4000" s="307"/>
      <c r="M4000" s="2"/>
    </row>
    <row r="4001" spans="9:13" ht="12.75" hidden="1">
      <c r="I4001" s="307"/>
      <c r="M4001" s="2"/>
    </row>
    <row r="4002" spans="9:13" ht="12.75" hidden="1">
      <c r="I4002" s="307"/>
      <c r="M4002" s="2"/>
    </row>
    <row r="4003" spans="9:13" ht="12.75" hidden="1">
      <c r="I4003" s="307"/>
      <c r="M4003" s="2"/>
    </row>
    <row r="4004" spans="9:13" ht="12.75" hidden="1">
      <c r="I4004" s="307"/>
      <c r="M4004" s="2"/>
    </row>
    <row r="4005" spans="9:13" ht="12.75" hidden="1">
      <c r="I4005" s="307"/>
      <c r="M4005" s="2"/>
    </row>
    <row r="4006" spans="9:13" ht="12.75" hidden="1">
      <c r="I4006" s="307"/>
      <c r="M4006" s="2"/>
    </row>
    <row r="4007" spans="9:13" ht="12.75" hidden="1">
      <c r="I4007" s="307"/>
      <c r="M4007" s="2"/>
    </row>
    <row r="4008" spans="9:13" ht="12.75" hidden="1">
      <c r="I4008" s="307"/>
      <c r="M4008" s="2"/>
    </row>
    <row r="4009" spans="9:13" ht="12.75" hidden="1">
      <c r="I4009" s="307"/>
      <c r="M4009" s="2"/>
    </row>
    <row r="4010" spans="9:13" ht="12.75" hidden="1">
      <c r="I4010" s="307"/>
      <c r="M4010" s="2"/>
    </row>
    <row r="4011" spans="9:13" ht="12.75" hidden="1">
      <c r="I4011" s="307"/>
      <c r="M4011" s="2"/>
    </row>
    <row r="4012" spans="9:13" ht="12.75" hidden="1">
      <c r="I4012" s="307"/>
      <c r="M4012" s="2"/>
    </row>
    <row r="4013" spans="9:13" ht="12.75" hidden="1">
      <c r="I4013" s="307"/>
      <c r="M4013" s="2"/>
    </row>
    <row r="4014" spans="9:13" ht="12.75" hidden="1">
      <c r="I4014" s="307"/>
      <c r="M4014" s="2"/>
    </row>
    <row r="4015" spans="9:13" ht="12.75" hidden="1">
      <c r="I4015" s="307"/>
      <c r="M4015" s="2"/>
    </row>
    <row r="4016" spans="9:13" ht="12.75" hidden="1">
      <c r="I4016" s="307"/>
      <c r="M4016" s="2"/>
    </row>
    <row r="4017" spans="9:13" ht="12.75" hidden="1">
      <c r="I4017" s="307"/>
      <c r="M4017" s="2"/>
    </row>
    <row r="4018" spans="9:13" ht="12.75">
      <c r="I4018" s="307"/>
      <c r="M4018" s="2"/>
    </row>
    <row r="4019" spans="1:13" s="359" customFormat="1" ht="12.75">
      <c r="A4019" s="353"/>
      <c r="B4019" s="354"/>
      <c r="C4019" s="355"/>
      <c r="D4019" s="353"/>
      <c r="E4019" s="353"/>
      <c r="F4019" s="356"/>
      <c r="G4019" s="356"/>
      <c r="H4019" s="357"/>
      <c r="I4019" s="358"/>
      <c r="K4019" s="360"/>
      <c r="M4019" s="2"/>
    </row>
    <row r="4020" spans="1:13" s="365" customFormat="1" ht="12.75">
      <c r="A4020" s="361"/>
      <c r="B4020" s="362">
        <v>-4092741</v>
      </c>
      <c r="C4020" s="361" t="s">
        <v>1134</v>
      </c>
      <c r="D4020" s="361" t="s">
        <v>1146</v>
      </c>
      <c r="E4020" s="361"/>
      <c r="F4020" s="363"/>
      <c r="G4020" s="363"/>
      <c r="H4020" s="362">
        <f>H4017-B4020</f>
        <v>4092741</v>
      </c>
      <c r="I4020" s="364">
        <f>+B4020/M4020</f>
        <v>-8185.482</v>
      </c>
      <c r="M4020" s="2">
        <v>500</v>
      </c>
    </row>
    <row r="4021" spans="1:13" s="365" customFormat="1" ht="12.75">
      <c r="A4021" s="361"/>
      <c r="B4021" s="362">
        <v>0</v>
      </c>
      <c r="C4021" s="361" t="s">
        <v>1134</v>
      </c>
      <c r="D4021" s="361" t="s">
        <v>1142</v>
      </c>
      <c r="E4021" s="361"/>
      <c r="F4021" s="363"/>
      <c r="G4021" s="363"/>
      <c r="H4021" s="362">
        <f>H4018-B4021</f>
        <v>0</v>
      </c>
      <c r="I4021" s="364">
        <f>+B4021/M4021</f>
        <v>0</v>
      </c>
      <c r="M4021" s="2">
        <v>490</v>
      </c>
    </row>
    <row r="4022" spans="1:13" s="365" customFormat="1" ht="12.75">
      <c r="A4022" s="361"/>
      <c r="B4022" s="362"/>
      <c r="C4022" s="361" t="s">
        <v>1134</v>
      </c>
      <c r="D4022" s="361" t="s">
        <v>1201</v>
      </c>
      <c r="E4022" s="361"/>
      <c r="F4022" s="363"/>
      <c r="G4022" s="363"/>
      <c r="H4022" s="362">
        <f>H4019-B4022</f>
        <v>0</v>
      </c>
      <c r="I4022" s="364">
        <f>+B4022/M4022</f>
        <v>0</v>
      </c>
      <c r="M4022" s="2">
        <v>492</v>
      </c>
    </row>
    <row r="4023" spans="1:13" s="371" customFormat="1" ht="12.75">
      <c r="A4023" s="366"/>
      <c r="B4023" s="367">
        <f>SUM(B4020:B4021)</f>
        <v>-4092741</v>
      </c>
      <c r="C4023" s="366" t="s">
        <v>1134</v>
      </c>
      <c r="D4023" s="366" t="s">
        <v>1168</v>
      </c>
      <c r="E4023" s="366"/>
      <c r="F4023" s="368"/>
      <c r="G4023" s="369"/>
      <c r="H4023" s="367">
        <v>0</v>
      </c>
      <c r="I4023" s="370">
        <f>+B4023/M4023</f>
        <v>-8352.532653061224</v>
      </c>
      <c r="M4023" s="98">
        <v>490</v>
      </c>
    </row>
    <row r="4024" spans="6:13" ht="12.75">
      <c r="F4024" s="49"/>
      <c r="I4024" s="307"/>
      <c r="M4024" s="2"/>
    </row>
    <row r="4025" spans="9:13" ht="12.75" hidden="1">
      <c r="I4025" s="307"/>
      <c r="M4025" s="2"/>
    </row>
    <row r="4026" spans="9:13" ht="12.75" hidden="1">
      <c r="I4026" s="307"/>
      <c r="M4026" s="2"/>
    </row>
    <row r="4027" spans="9:13" ht="12.75" hidden="1">
      <c r="I4027" s="307"/>
      <c r="M4027" s="2"/>
    </row>
    <row r="4028" spans="9:13" ht="12.75" hidden="1">
      <c r="I4028" s="307"/>
      <c r="M4028" s="2"/>
    </row>
    <row r="4029" spans="9:13" ht="12.75" hidden="1">
      <c r="I4029" s="307"/>
      <c r="M4029" s="2"/>
    </row>
    <row r="4030" spans="9:13" ht="12.75" hidden="1">
      <c r="I4030" s="307"/>
      <c r="M4030" s="2"/>
    </row>
    <row r="4031" spans="9:13" ht="12.75" hidden="1">
      <c r="I4031" s="307"/>
      <c r="M4031" s="2"/>
    </row>
    <row r="4032" spans="9:13" ht="12.75" hidden="1">
      <c r="I4032" s="307"/>
      <c r="M4032" s="2"/>
    </row>
    <row r="4033" spans="9:13" ht="12.75" hidden="1">
      <c r="I4033" s="307"/>
      <c r="M4033" s="2"/>
    </row>
    <row r="4034" spans="9:13" ht="12.75" hidden="1">
      <c r="I4034" s="307"/>
      <c r="M4034" s="2"/>
    </row>
    <row r="4035" spans="9:13" ht="12.75" hidden="1">
      <c r="I4035" s="307"/>
      <c r="M4035" s="2"/>
    </row>
    <row r="4036" spans="9:13" ht="12.75" hidden="1">
      <c r="I4036" s="307"/>
      <c r="M4036" s="2"/>
    </row>
    <row r="4037" spans="9:13" ht="12.75" hidden="1">
      <c r="I4037" s="307"/>
      <c r="M4037" s="2"/>
    </row>
    <row r="4038" spans="9:13" ht="12.75" hidden="1">
      <c r="I4038" s="307"/>
      <c r="M4038" s="2"/>
    </row>
    <row r="4039" spans="9:13" ht="12.75" hidden="1">
      <c r="I4039" s="307"/>
      <c r="M4039" s="2"/>
    </row>
    <row r="4040" spans="9:13" ht="12.75" hidden="1">
      <c r="I4040" s="307"/>
      <c r="M4040" s="2"/>
    </row>
    <row r="4041" spans="9:13" ht="12.75" hidden="1">
      <c r="I4041" s="307"/>
      <c r="M4041" s="2"/>
    </row>
    <row r="4042" spans="9:13" ht="12.75">
      <c r="I4042" s="307"/>
      <c r="M4042" s="2"/>
    </row>
    <row r="4043" spans="1:13" s="359" customFormat="1" ht="12.75">
      <c r="A4043" s="353"/>
      <c r="B4043" s="354"/>
      <c r="C4043" s="355"/>
      <c r="D4043" s="353"/>
      <c r="E4043" s="353"/>
      <c r="F4043" s="356"/>
      <c r="G4043" s="356"/>
      <c r="H4043" s="357"/>
      <c r="I4043" s="358"/>
      <c r="K4043" s="360"/>
      <c r="M4043" s="2"/>
    </row>
    <row r="4044" spans="1:13" s="376" customFormat="1" ht="12.75">
      <c r="A4044" s="372"/>
      <c r="B4044" s="373">
        <v>-2620171.5</v>
      </c>
      <c r="C4044" s="372" t="s">
        <v>1133</v>
      </c>
      <c r="D4044" s="372" t="s">
        <v>1146</v>
      </c>
      <c r="E4044" s="372"/>
      <c r="F4044" s="374"/>
      <c r="G4044" s="374"/>
      <c r="H4044" s="373">
        <f>H4043-B4044</f>
        <v>2620171.5</v>
      </c>
      <c r="I4044" s="375">
        <f>+B4044/M4044</f>
        <v>-5240.343</v>
      </c>
      <c r="M4044" s="2">
        <v>500</v>
      </c>
    </row>
    <row r="4045" spans="1:13" s="376" customFormat="1" ht="12.75">
      <c r="A4045" s="372"/>
      <c r="B4045" s="373">
        <v>1797912.5</v>
      </c>
      <c r="C4045" s="372" t="s">
        <v>1133</v>
      </c>
      <c r="D4045" s="372" t="s">
        <v>1142</v>
      </c>
      <c r="E4045" s="372"/>
      <c r="F4045" s="374"/>
      <c r="G4045" s="374"/>
      <c r="H4045" s="373">
        <f>H4044-B4045</f>
        <v>822259</v>
      </c>
      <c r="I4045" s="375">
        <f>+B4045/M4045</f>
        <v>3669.2091836734694</v>
      </c>
      <c r="M4045" s="2">
        <v>490</v>
      </c>
    </row>
    <row r="4046" spans="1:13" s="376" customFormat="1" ht="12.75">
      <c r="A4046" s="372"/>
      <c r="B4046" s="373">
        <f>+B2926</f>
        <v>331500</v>
      </c>
      <c r="C4046" s="372" t="s">
        <v>1133</v>
      </c>
      <c r="D4046" s="372" t="s">
        <v>1165</v>
      </c>
      <c r="E4046" s="372"/>
      <c r="F4046" s="374"/>
      <c r="G4046" s="374"/>
      <c r="H4046" s="373">
        <f>H4045-B4046</f>
        <v>490759</v>
      </c>
      <c r="I4046" s="375">
        <f>+B4046/M4046</f>
        <v>673.780487804878</v>
      </c>
      <c r="M4046" s="2">
        <v>492</v>
      </c>
    </row>
    <row r="4047" spans="1:13" s="382" customFormat="1" ht="12.75">
      <c r="A4047" s="377"/>
      <c r="B4047" s="378">
        <f>SUM(B4044:B4046)</f>
        <v>-490759</v>
      </c>
      <c r="C4047" s="377" t="s">
        <v>1133</v>
      </c>
      <c r="D4047" s="377" t="s">
        <v>1166</v>
      </c>
      <c r="E4047" s="377"/>
      <c r="F4047" s="379"/>
      <c r="G4047" s="380"/>
      <c r="H4047" s="378">
        <v>0</v>
      </c>
      <c r="I4047" s="381">
        <f>+B4047/M4047</f>
        <v>-1001.5489795918368</v>
      </c>
      <c r="M4047" s="98">
        <v>490</v>
      </c>
    </row>
    <row r="4048" spans="6:13" ht="12.75">
      <c r="F4048" s="49"/>
      <c r="I4048" s="307"/>
      <c r="M4048" s="2"/>
    </row>
    <row r="4049" spans="6:13" ht="12.75">
      <c r="F4049" s="49"/>
      <c r="I4049" s="307"/>
      <c r="M4049" s="2"/>
    </row>
    <row r="4050" spans="9:13" ht="12.75">
      <c r="I4050" s="26"/>
      <c r="M4050" s="2"/>
    </row>
    <row r="4051" spans="1:13" s="387" customFormat="1" ht="12.75">
      <c r="A4051" s="383"/>
      <c r="B4051" s="384">
        <v>-3369262</v>
      </c>
      <c r="C4051" s="383" t="s">
        <v>1135</v>
      </c>
      <c r="D4051" s="383" t="s">
        <v>1146</v>
      </c>
      <c r="E4051" s="383"/>
      <c r="F4051" s="385"/>
      <c r="G4051" s="385"/>
      <c r="H4051" s="384">
        <f>H4049-B4051</f>
        <v>3369262</v>
      </c>
      <c r="I4051" s="386">
        <f>+B4051/M4051</f>
        <v>-6738.524</v>
      </c>
      <c r="M4051" s="2">
        <v>500</v>
      </c>
    </row>
    <row r="4052" spans="1:13" s="387" customFormat="1" ht="12.75">
      <c r="A4052" s="383"/>
      <c r="B4052" s="384">
        <v>-8199463</v>
      </c>
      <c r="C4052" s="383" t="s">
        <v>1135</v>
      </c>
      <c r="D4052" s="383" t="s">
        <v>1147</v>
      </c>
      <c r="E4052" s="383"/>
      <c r="F4052" s="385"/>
      <c r="G4052" s="385"/>
      <c r="H4052" s="384">
        <f>H4049-B4052</f>
        <v>8199463</v>
      </c>
      <c r="I4052" s="386">
        <f>+B4052/M4052</f>
        <v>-16733.597959183673</v>
      </c>
      <c r="M4052" s="2">
        <v>490</v>
      </c>
    </row>
    <row r="4053" spans="1:13" s="387" customFormat="1" ht="12.75">
      <c r="A4053" s="383"/>
      <c r="B4053" s="384">
        <v>0</v>
      </c>
      <c r="C4053" s="383" t="s">
        <v>1135</v>
      </c>
      <c r="D4053" s="383" t="s">
        <v>1142</v>
      </c>
      <c r="E4053" s="383"/>
      <c r="F4053" s="385"/>
      <c r="G4053" s="385"/>
      <c r="H4053" s="384">
        <f>H4050-B4053</f>
        <v>0</v>
      </c>
      <c r="I4053" s="386">
        <f>+B4053/M4053</f>
        <v>0</v>
      </c>
      <c r="M4053" s="2">
        <v>490</v>
      </c>
    </row>
    <row r="4054" spans="1:13" s="387" customFormat="1" ht="12.75">
      <c r="A4054" s="383"/>
      <c r="B4054" s="384">
        <f>+B2929</f>
        <v>1202013</v>
      </c>
      <c r="C4054" s="383" t="s">
        <v>1135</v>
      </c>
      <c r="D4054" s="383" t="s">
        <v>1165</v>
      </c>
      <c r="E4054" s="383"/>
      <c r="F4054" s="385"/>
      <c r="G4054" s="385"/>
      <c r="H4054" s="384"/>
      <c r="I4054" s="386"/>
      <c r="M4054" s="43">
        <v>492</v>
      </c>
    </row>
    <row r="4055" spans="1:13" s="387" customFormat="1" ht="12.75">
      <c r="A4055" s="388"/>
      <c r="B4055" s="389">
        <f>SUM(B4051:B4054)</f>
        <v>-10366712</v>
      </c>
      <c r="C4055" s="388" t="s">
        <v>1135</v>
      </c>
      <c r="D4055" s="388" t="s">
        <v>1166</v>
      </c>
      <c r="E4055" s="388"/>
      <c r="F4055" s="390"/>
      <c r="G4055" s="391"/>
      <c r="H4055" s="389">
        <v>0</v>
      </c>
      <c r="I4055" s="392">
        <f>+B4055/M4055</f>
        <v>-21156.555102040817</v>
      </c>
      <c r="J4055" s="393"/>
      <c r="K4055" s="393"/>
      <c r="L4055" s="393"/>
      <c r="M4055" s="98">
        <v>490</v>
      </c>
    </row>
    <row r="4056" spans="1:13" s="399" customFormat="1" ht="12.75">
      <c r="A4056" s="394"/>
      <c r="B4056" s="395"/>
      <c r="C4056" s="394"/>
      <c r="D4056" s="394"/>
      <c r="E4056" s="394"/>
      <c r="F4056" s="396"/>
      <c r="G4056" s="397"/>
      <c r="H4056" s="395"/>
      <c r="I4056" s="398"/>
      <c r="M4056" s="2"/>
    </row>
    <row r="4057" spans="1:13" s="399" customFormat="1" ht="12.75">
      <c r="A4057" s="394"/>
      <c r="B4057" s="395"/>
      <c r="C4057" s="394"/>
      <c r="D4057" s="394"/>
      <c r="E4057" s="394"/>
      <c r="F4057" s="396"/>
      <c r="G4057" s="397"/>
      <c r="H4057" s="395"/>
      <c r="I4057" s="398"/>
      <c r="M4057" s="2"/>
    </row>
    <row r="4058" spans="9:13" ht="12.75">
      <c r="I4058" s="307"/>
      <c r="M4058" s="2"/>
    </row>
    <row r="4059" spans="1:13" s="406" customFormat="1" ht="12.75">
      <c r="A4059" s="400"/>
      <c r="B4059" s="401"/>
      <c r="C4059" s="400"/>
      <c r="D4059" s="400" t="s">
        <v>1143</v>
      </c>
      <c r="E4059" s="400"/>
      <c r="F4059" s="402"/>
      <c r="G4059" s="403"/>
      <c r="H4059" s="404"/>
      <c r="I4059" s="405"/>
      <c r="M4059" s="407"/>
    </row>
    <row r="4060" spans="1:13" s="406" customFormat="1" ht="12.75">
      <c r="A4060" s="400" t="s">
        <v>1148</v>
      </c>
      <c r="B4060" s="404"/>
      <c r="C4060" s="408"/>
      <c r="D4060" s="400"/>
      <c r="E4060" s="400"/>
      <c r="F4060" s="403"/>
      <c r="G4060" s="403"/>
      <c r="H4060" s="404"/>
      <c r="I4060" s="409"/>
      <c r="K4060" s="410"/>
      <c r="M4060" s="407"/>
    </row>
    <row r="4061" spans="1:11" s="406" customFormat="1" ht="12.75">
      <c r="A4061" s="400"/>
      <c r="B4061" s="404"/>
      <c r="C4061" s="400"/>
      <c r="D4061" s="400"/>
      <c r="E4061" s="400" t="s">
        <v>1149</v>
      </c>
      <c r="F4061" s="403"/>
      <c r="G4061" s="403"/>
      <c r="H4061" s="404"/>
      <c r="I4061" s="409"/>
      <c r="K4061" s="410"/>
    </row>
    <row r="4062" spans="1:13" s="406" customFormat="1" ht="12.75">
      <c r="A4062" s="400"/>
      <c r="B4062" s="411">
        <v>-6821780</v>
      </c>
      <c r="C4062" s="404" t="s">
        <v>1150</v>
      </c>
      <c r="D4062" s="400"/>
      <c r="E4062" s="400" t="s">
        <v>1151</v>
      </c>
      <c r="F4062" s="403"/>
      <c r="G4062" s="403"/>
      <c r="H4062" s="404">
        <f>H4061-B4062</f>
        <v>6821780</v>
      </c>
      <c r="I4062" s="412">
        <v>14000</v>
      </c>
      <c r="K4062" s="413"/>
      <c r="M4062" s="414">
        <f>-B4062/I4062</f>
        <v>487.27</v>
      </c>
    </row>
    <row r="4063" spans="1:13" s="406" customFormat="1" ht="12.75">
      <c r="A4063" s="400"/>
      <c r="B4063" s="404">
        <v>37287</v>
      </c>
      <c r="C4063" s="400" t="s">
        <v>1152</v>
      </c>
      <c r="D4063" s="400"/>
      <c r="E4063" s="400"/>
      <c r="F4063" s="403"/>
      <c r="G4063" s="403" t="s">
        <v>1153</v>
      </c>
      <c r="H4063" s="404">
        <f>H4062-B4063</f>
        <v>6784493</v>
      </c>
      <c r="I4063" s="412">
        <f>+B4063/M4063</f>
        <v>76.52225665442158</v>
      </c>
      <c r="K4063" s="413"/>
      <c r="M4063" s="415">
        <v>487.27</v>
      </c>
    </row>
    <row r="4064" spans="1:13" s="406" customFormat="1" ht="12.75">
      <c r="A4064" s="400"/>
      <c r="B4064" s="411">
        <f>SUM(B4062:B4063)</f>
        <v>-6784493</v>
      </c>
      <c r="C4064" s="408" t="s">
        <v>1154</v>
      </c>
      <c r="D4064" s="400"/>
      <c r="E4064" s="400"/>
      <c r="F4064" s="403"/>
      <c r="G4064" s="403" t="s">
        <v>1153</v>
      </c>
      <c r="H4064" s="404">
        <v>0</v>
      </c>
      <c r="I4064" s="412">
        <f>B4064/M4064</f>
        <v>-13923.477743345578</v>
      </c>
      <c r="K4064" s="410"/>
      <c r="M4064" s="414">
        <v>487.27</v>
      </c>
    </row>
    <row r="4065" spans="1:13" s="421" customFormat="1" ht="12.75">
      <c r="A4065" s="416"/>
      <c r="B4065" s="417"/>
      <c r="C4065" s="418"/>
      <c r="D4065" s="416"/>
      <c r="E4065" s="416"/>
      <c r="F4065" s="419"/>
      <c r="G4065" s="419"/>
      <c r="H4065" s="342"/>
      <c r="I4065" s="420"/>
      <c r="K4065" s="422"/>
      <c r="M4065" s="423"/>
    </row>
    <row r="4066" spans="9:13" ht="12.75">
      <c r="I4066" s="26"/>
      <c r="M4066" s="2">
        <v>500</v>
      </c>
    </row>
    <row r="4067" spans="9:13" ht="12.75">
      <c r="I4067" s="26"/>
      <c r="M4067" s="2">
        <v>500</v>
      </c>
    </row>
    <row r="4068" spans="1:13" s="430" customFormat="1" ht="12.75">
      <c r="A4068" s="424"/>
      <c r="B4068" s="425"/>
      <c r="C4068" s="424"/>
      <c r="D4068" s="424" t="s">
        <v>1228</v>
      </c>
      <c r="E4068" s="424"/>
      <c r="F4068" s="426"/>
      <c r="G4068" s="427"/>
      <c r="H4068" s="428"/>
      <c r="I4068" s="429"/>
      <c r="M4068" s="431"/>
    </row>
    <row r="4069" spans="1:13" s="430" customFormat="1" ht="12.75">
      <c r="A4069" s="424" t="s">
        <v>1148</v>
      </c>
      <c r="B4069" s="428"/>
      <c r="C4069" s="432"/>
      <c r="D4069" s="424"/>
      <c r="E4069" s="424"/>
      <c r="F4069" s="427"/>
      <c r="G4069" s="427"/>
      <c r="H4069" s="428"/>
      <c r="I4069" s="433"/>
      <c r="K4069" s="434"/>
      <c r="M4069" s="431"/>
    </row>
    <row r="4070" spans="1:11" s="430" customFormat="1" ht="12.75">
      <c r="A4070" s="424"/>
      <c r="B4070" s="428"/>
      <c r="C4070" s="424"/>
      <c r="D4070" s="424"/>
      <c r="E4070" s="424" t="s">
        <v>1149</v>
      </c>
      <c r="F4070" s="427"/>
      <c r="G4070" s="427"/>
      <c r="H4070" s="428"/>
      <c r="I4070" s="433"/>
      <c r="K4070" s="434"/>
    </row>
    <row r="4071" spans="1:13" s="430" customFormat="1" ht="12.75">
      <c r="A4071" s="424"/>
      <c r="B4071" s="435">
        <v>-9702200</v>
      </c>
      <c r="C4071" s="428" t="s">
        <v>1150</v>
      </c>
      <c r="D4071" s="424"/>
      <c r="E4071" s="424" t="s">
        <v>1155</v>
      </c>
      <c r="F4071" s="427"/>
      <c r="G4071" s="427"/>
      <c r="H4071" s="428">
        <f>H4070-B4071</f>
        <v>9702200</v>
      </c>
      <c r="I4071" s="436">
        <v>20000</v>
      </c>
      <c r="K4071" s="437"/>
      <c r="M4071" s="438">
        <f>-B4071/I4071</f>
        <v>485.11</v>
      </c>
    </row>
    <row r="4072" spans="1:13" s="430" customFormat="1" ht="12.75">
      <c r="A4072" s="424"/>
      <c r="B4072" s="428">
        <v>58205</v>
      </c>
      <c r="C4072" s="424" t="s">
        <v>1152</v>
      </c>
      <c r="D4072" s="424"/>
      <c r="E4072" s="424"/>
      <c r="F4072" s="427"/>
      <c r="G4072" s="427" t="s">
        <v>1156</v>
      </c>
      <c r="H4072" s="428">
        <f>H4071-B4072</f>
        <v>9643995</v>
      </c>
      <c r="I4072" s="436">
        <f>+B4072/M4072</f>
        <v>119.98309661726206</v>
      </c>
      <c r="K4072" s="437"/>
      <c r="M4072" s="438">
        <v>485.11</v>
      </c>
    </row>
    <row r="4073" spans="1:13" s="430" customFormat="1" ht="12.75">
      <c r="A4073" s="424"/>
      <c r="B4073" s="435">
        <f>SUM(B4071:B4072)</f>
        <v>-9643995</v>
      </c>
      <c r="C4073" s="432" t="s">
        <v>1154</v>
      </c>
      <c r="D4073" s="424"/>
      <c r="E4073" s="424"/>
      <c r="F4073" s="427"/>
      <c r="G4073" s="427" t="s">
        <v>1156</v>
      </c>
      <c r="H4073" s="428">
        <v>0</v>
      </c>
      <c r="I4073" s="436">
        <f>B4073/M4073</f>
        <v>-19880.016903382737</v>
      </c>
      <c r="K4073" s="434"/>
      <c r="M4073" s="438">
        <v>485.11</v>
      </c>
    </row>
    <row r="4074" spans="8:13" ht="12.75">
      <c r="H4074" s="6">
        <f>H4073-B4074</f>
        <v>0</v>
      </c>
      <c r="I4074" s="26">
        <f>+B4074/M4074</f>
        <v>0</v>
      </c>
      <c r="M4074" s="2">
        <v>500</v>
      </c>
    </row>
    <row r="4075" spans="8:13" ht="12.75">
      <c r="H4075" s="6">
        <f>H4074-B4075</f>
        <v>0</v>
      </c>
      <c r="I4075" s="26">
        <f>+B4075/M4075</f>
        <v>0</v>
      </c>
      <c r="M4075" s="2">
        <v>500</v>
      </c>
    </row>
    <row r="4076" spans="8:13" ht="12.75">
      <c r="H4076" s="6">
        <f>H4075-B4076</f>
        <v>0</v>
      </c>
      <c r="I4076" s="26">
        <f>+B4076/M4076</f>
        <v>0</v>
      </c>
      <c r="M4076" s="2">
        <v>500</v>
      </c>
    </row>
    <row r="4077" spans="1:13" s="445" customFormat="1" ht="12.75">
      <c r="A4077" s="439"/>
      <c r="B4077" s="440"/>
      <c r="C4077" s="439"/>
      <c r="D4077" s="439" t="s">
        <v>1135</v>
      </c>
      <c r="E4077" s="439"/>
      <c r="F4077" s="441"/>
      <c r="G4077" s="442"/>
      <c r="H4077" s="443"/>
      <c r="I4077" s="444"/>
      <c r="M4077" s="446"/>
    </row>
    <row r="4078" spans="1:13" s="445" customFormat="1" ht="12.75">
      <c r="A4078" s="439" t="s">
        <v>1148</v>
      </c>
      <c r="B4078" s="443"/>
      <c r="C4078" s="447"/>
      <c r="D4078" s="439"/>
      <c r="E4078" s="439"/>
      <c r="F4078" s="442"/>
      <c r="G4078" s="442"/>
      <c r="H4078" s="443"/>
      <c r="I4078" s="448"/>
      <c r="K4078" s="449"/>
      <c r="M4078" s="446"/>
    </row>
    <row r="4079" spans="1:11" s="445" customFormat="1" ht="12.75">
      <c r="A4079" s="439"/>
      <c r="B4079" s="443"/>
      <c r="C4079" s="439"/>
      <c r="D4079" s="439"/>
      <c r="E4079" s="439" t="s">
        <v>1157</v>
      </c>
      <c r="F4079" s="442"/>
      <c r="G4079" s="442"/>
      <c r="H4079" s="443"/>
      <c r="I4079" s="448"/>
      <c r="K4079" s="449"/>
    </row>
    <row r="4080" spans="1:13" s="445" customFormat="1" ht="12.75">
      <c r="A4080" s="439"/>
      <c r="B4080" s="450">
        <v>-8199463</v>
      </c>
      <c r="C4080" s="443" t="s">
        <v>1150</v>
      </c>
      <c r="D4080" s="439"/>
      <c r="E4080" s="439" t="s">
        <v>1158</v>
      </c>
      <c r="F4080" s="442"/>
      <c r="G4080" s="442"/>
      <c r="H4080" s="443">
        <f>H4079-B4080</f>
        <v>8199463</v>
      </c>
      <c r="I4080" s="451">
        <v>12500</v>
      </c>
      <c r="K4080" s="452"/>
      <c r="M4080" s="453">
        <f>-B4080/I4080</f>
        <v>655.95704</v>
      </c>
    </row>
    <row r="4081" spans="1:13" s="445" customFormat="1" ht="12.75">
      <c r="A4081" s="439"/>
      <c r="B4081" s="443">
        <v>0</v>
      </c>
      <c r="C4081" s="439" t="s">
        <v>1152</v>
      </c>
      <c r="D4081" s="439"/>
      <c r="E4081" s="439"/>
      <c r="F4081" s="442"/>
      <c r="G4081" s="442" t="s">
        <v>1159</v>
      </c>
      <c r="H4081" s="443">
        <f>H4080-B4081</f>
        <v>8199463</v>
      </c>
      <c r="I4081" s="451">
        <f>+B4081/M4081</f>
        <v>0</v>
      </c>
      <c r="K4081" s="452"/>
      <c r="M4081" s="453">
        <v>655.95704</v>
      </c>
    </row>
    <row r="4082" spans="1:13" s="445" customFormat="1" ht="12.75">
      <c r="A4082" s="439"/>
      <c r="B4082" s="450">
        <f>SUM(B4080:B4081)</f>
        <v>-8199463</v>
      </c>
      <c r="C4082" s="447" t="s">
        <v>1154</v>
      </c>
      <c r="D4082" s="439"/>
      <c r="E4082" s="439"/>
      <c r="F4082" s="442"/>
      <c r="G4082" s="442" t="s">
        <v>1159</v>
      </c>
      <c r="H4082" s="443">
        <v>0</v>
      </c>
      <c r="I4082" s="451">
        <f>B4082/M4082</f>
        <v>-12500</v>
      </c>
      <c r="K4082" s="449"/>
      <c r="M4082" s="453">
        <v>655.95704</v>
      </c>
    </row>
    <row r="4083" spans="8:13" ht="12.75">
      <c r="H4083" s="6">
        <f>H4082-B4083</f>
        <v>0</v>
      </c>
      <c r="I4083" s="26">
        <f>+B4083/M4083</f>
        <v>0</v>
      </c>
      <c r="M4083" s="2">
        <v>500</v>
      </c>
    </row>
    <row r="4084" spans="8:13" ht="12.75">
      <c r="H4084" s="6">
        <f>H4083-B4084</f>
        <v>0</v>
      </c>
      <c r="I4084" s="26">
        <f>+B4084/M4084</f>
        <v>0</v>
      </c>
      <c r="M4084" s="2">
        <v>500</v>
      </c>
    </row>
    <row r="4085" spans="8:13" ht="12.75">
      <c r="H4085" s="6">
        <f>H4084-B4085</f>
        <v>0</v>
      </c>
      <c r="I4085" s="26">
        <f>+B4085/M4085</f>
        <v>0</v>
      </c>
      <c r="M4085" s="2">
        <v>500</v>
      </c>
    </row>
    <row r="4086" spans="1:13" s="335" customFormat="1" ht="12.75">
      <c r="A4086" s="454"/>
      <c r="B4086" s="455"/>
      <c r="C4086" s="454"/>
      <c r="D4086" s="454" t="s">
        <v>1160</v>
      </c>
      <c r="E4086" s="454"/>
      <c r="F4086" s="456"/>
      <c r="G4086" s="457"/>
      <c r="H4086" s="458"/>
      <c r="I4086" s="459"/>
      <c r="M4086" s="460"/>
    </row>
    <row r="4087" spans="1:13" s="335" customFormat="1" ht="12.75">
      <c r="A4087" s="454" t="s">
        <v>1148</v>
      </c>
      <c r="B4087" s="458"/>
      <c r="C4087" s="461"/>
      <c r="D4087" s="454"/>
      <c r="E4087" s="454"/>
      <c r="F4087" s="457"/>
      <c r="G4087" s="457"/>
      <c r="H4087" s="458"/>
      <c r="I4087" s="462"/>
      <c r="K4087" s="334"/>
      <c r="M4087" s="460"/>
    </row>
    <row r="4088" spans="1:11" s="335" customFormat="1" ht="12.75">
      <c r="A4088" s="454"/>
      <c r="B4088" s="458"/>
      <c r="C4088" s="454"/>
      <c r="D4088" s="454"/>
      <c r="E4088" s="454" t="s">
        <v>1161</v>
      </c>
      <c r="F4088" s="457"/>
      <c r="G4088" s="457"/>
      <c r="H4088" s="458"/>
      <c r="I4088" s="462"/>
      <c r="K4088" s="334"/>
    </row>
    <row r="4089" spans="1:13" s="335" customFormat="1" ht="12.75">
      <c r="A4089" s="454"/>
      <c r="B4089" s="463">
        <v>-2885250</v>
      </c>
      <c r="C4089" s="458" t="s">
        <v>1150</v>
      </c>
      <c r="D4089" s="454"/>
      <c r="E4089" s="454" t="s">
        <v>1162</v>
      </c>
      <c r="F4089" s="457"/>
      <c r="G4089" s="457"/>
      <c r="H4089" s="458">
        <f>H4088-B4089</f>
        <v>2885250</v>
      </c>
      <c r="I4089" s="464">
        <v>3750</v>
      </c>
      <c r="K4089" s="465"/>
      <c r="M4089" s="466">
        <f>-B4089/I4089</f>
        <v>769.4</v>
      </c>
    </row>
    <row r="4090" spans="1:13" s="335" customFormat="1" ht="12.75">
      <c r="A4090" s="454"/>
      <c r="B4090" s="458">
        <v>0</v>
      </c>
      <c r="C4090" s="454" t="s">
        <v>1152</v>
      </c>
      <c r="D4090" s="454"/>
      <c r="E4090" s="454"/>
      <c r="F4090" s="457"/>
      <c r="G4090" s="457" t="s">
        <v>1163</v>
      </c>
      <c r="H4090" s="458">
        <f>H4089-B4090</f>
        <v>2885250</v>
      </c>
      <c r="I4090" s="464">
        <f>+B4090/M4090</f>
        <v>0</v>
      </c>
      <c r="K4090" s="465"/>
      <c r="M4090" s="466">
        <v>769.4</v>
      </c>
    </row>
    <row r="4091" spans="1:13" s="335" customFormat="1" ht="12.75">
      <c r="A4091" s="454"/>
      <c r="B4091" s="463">
        <f>SUM(B4089:B4090)</f>
        <v>-2885250</v>
      </c>
      <c r="C4091" s="461" t="s">
        <v>1154</v>
      </c>
      <c r="D4091" s="454"/>
      <c r="E4091" s="454"/>
      <c r="F4091" s="457"/>
      <c r="G4091" s="457" t="s">
        <v>1163</v>
      </c>
      <c r="H4091" s="458">
        <v>0</v>
      </c>
      <c r="I4091" s="464">
        <f>B4091/M4091</f>
        <v>-3750</v>
      </c>
      <c r="K4091" s="334"/>
      <c r="M4091" s="466">
        <v>769.4</v>
      </c>
    </row>
    <row r="4092" spans="1:13" s="333" customFormat="1" ht="12.75">
      <c r="A4092" s="329"/>
      <c r="B4092" s="330"/>
      <c r="C4092" s="329"/>
      <c r="D4092" s="329"/>
      <c r="E4092" s="329"/>
      <c r="F4092" s="467"/>
      <c r="G4092" s="467"/>
      <c r="H4092" s="330">
        <f aca="true" t="shared" si="262" ref="H4092:H4106">H4091-B4092</f>
        <v>0</v>
      </c>
      <c r="I4092" s="468">
        <f aca="true" t="shared" si="263" ref="I4092:I4106">+B4092/M4092</f>
        <v>0</v>
      </c>
      <c r="M4092" s="460">
        <v>500</v>
      </c>
    </row>
    <row r="4093" spans="1:13" s="333" customFormat="1" ht="12.75">
      <c r="A4093" s="329"/>
      <c r="B4093" s="330"/>
      <c r="C4093" s="329"/>
      <c r="D4093" s="329"/>
      <c r="E4093" s="329"/>
      <c r="F4093" s="467"/>
      <c r="G4093" s="467"/>
      <c r="H4093" s="330">
        <f t="shared" si="262"/>
        <v>0</v>
      </c>
      <c r="I4093" s="468">
        <f t="shared" si="263"/>
        <v>0</v>
      </c>
      <c r="M4093" s="460">
        <v>500</v>
      </c>
    </row>
    <row r="4094" spans="8:13" ht="12.75">
      <c r="H4094" s="6">
        <f t="shared" si="262"/>
        <v>0</v>
      </c>
      <c r="I4094" s="26">
        <f t="shared" si="263"/>
        <v>0</v>
      </c>
      <c r="M4094" s="2">
        <v>500</v>
      </c>
    </row>
    <row r="4095" spans="8:13" ht="12.75">
      <c r="H4095" s="6">
        <f t="shared" si="262"/>
        <v>0</v>
      </c>
      <c r="I4095" s="26">
        <f t="shared" si="263"/>
        <v>0</v>
      </c>
      <c r="M4095" s="2">
        <v>500</v>
      </c>
    </row>
    <row r="4096" spans="8:13" ht="12.75">
      <c r="H4096" s="6">
        <f t="shared" si="262"/>
        <v>0</v>
      </c>
      <c r="I4096" s="26">
        <f t="shared" si="263"/>
        <v>0</v>
      </c>
      <c r="M4096" s="2">
        <v>500</v>
      </c>
    </row>
    <row r="4097" spans="8:13" ht="12.75">
      <c r="H4097" s="6">
        <f t="shared" si="262"/>
        <v>0</v>
      </c>
      <c r="I4097" s="26">
        <f t="shared" si="263"/>
        <v>0</v>
      </c>
      <c r="M4097" s="2">
        <v>500</v>
      </c>
    </row>
    <row r="4098" spans="8:13" ht="12.75" hidden="1">
      <c r="H4098" s="6">
        <f t="shared" si="262"/>
        <v>0</v>
      </c>
      <c r="I4098" s="26">
        <f t="shared" si="263"/>
        <v>0</v>
      </c>
      <c r="M4098" s="2">
        <v>500</v>
      </c>
    </row>
    <row r="4099" spans="8:13" ht="12.75" hidden="1">
      <c r="H4099" s="6">
        <f t="shared" si="262"/>
        <v>0</v>
      </c>
      <c r="I4099" s="26">
        <f t="shared" si="263"/>
        <v>0</v>
      </c>
      <c r="M4099" s="2">
        <v>500</v>
      </c>
    </row>
    <row r="4100" spans="8:13" ht="12.75" hidden="1">
      <c r="H4100" s="6">
        <f t="shared" si="262"/>
        <v>0</v>
      </c>
      <c r="I4100" s="26">
        <f t="shared" si="263"/>
        <v>0</v>
      </c>
      <c r="M4100" s="2">
        <v>500</v>
      </c>
    </row>
    <row r="4101" spans="8:13" ht="12.75" hidden="1">
      <c r="H4101" s="6">
        <f t="shared" si="262"/>
        <v>0</v>
      </c>
      <c r="I4101" s="26">
        <f t="shared" si="263"/>
        <v>0</v>
      </c>
      <c r="M4101" s="2">
        <v>500</v>
      </c>
    </row>
    <row r="4102" spans="8:13" ht="12.75" hidden="1">
      <c r="H4102" s="6">
        <f t="shared" si="262"/>
        <v>0</v>
      </c>
      <c r="I4102" s="26">
        <f t="shared" si="263"/>
        <v>0</v>
      </c>
      <c r="M4102" s="2">
        <v>500</v>
      </c>
    </row>
    <row r="4103" spans="8:13" ht="12.75" hidden="1">
      <c r="H4103" s="6">
        <f t="shared" si="262"/>
        <v>0</v>
      </c>
      <c r="I4103" s="26">
        <f t="shared" si="263"/>
        <v>0</v>
      </c>
      <c r="M4103" s="2">
        <v>500</v>
      </c>
    </row>
    <row r="4104" spans="8:13" ht="12.75" hidden="1">
      <c r="H4104" s="6">
        <f t="shared" si="262"/>
        <v>0</v>
      </c>
      <c r="I4104" s="26">
        <f t="shared" si="263"/>
        <v>0</v>
      </c>
      <c r="M4104" s="2">
        <v>500</v>
      </c>
    </row>
    <row r="4105" spans="8:13" ht="12.75" hidden="1">
      <c r="H4105" s="6">
        <f t="shared" si="262"/>
        <v>0</v>
      </c>
      <c r="I4105" s="26">
        <f t="shared" si="263"/>
        <v>0</v>
      </c>
      <c r="M4105" s="2">
        <v>500</v>
      </c>
    </row>
    <row r="4106" spans="8:13" ht="12.75" hidden="1">
      <c r="H4106" s="6">
        <f t="shared" si="262"/>
        <v>0</v>
      </c>
      <c r="I4106" s="26">
        <f t="shared" si="263"/>
        <v>0</v>
      </c>
      <c r="M4106" s="2">
        <v>500</v>
      </c>
    </row>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sheetData>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LAGA</cp:lastModifiedBy>
  <cp:lastPrinted>2004-04-21T05:05:51Z</cp:lastPrinted>
  <dcterms:created xsi:type="dcterms:W3CDTF">2002-09-25T18:25:46Z</dcterms:created>
  <dcterms:modified xsi:type="dcterms:W3CDTF">2013-06-06T15:22:51Z</dcterms:modified>
  <cp:category/>
  <cp:version/>
  <cp:contentType/>
  <cp:contentStatus/>
</cp:coreProperties>
</file>