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5670" activeTab="1"/>
  </bookViews>
  <sheets>
    <sheet name="Oct. 2013-Summary" sheetId="1" r:id="rId1"/>
    <sheet name="Oct. 2013-Detailed" sheetId="2" r:id="rId2"/>
  </sheets>
  <definedNames>
    <definedName name="_xlnm.Print_Titles" localSheetId="1">'Oct. 2013-Detailed'!$1:$4</definedName>
    <definedName name="_xlnm.Print_Titles" localSheetId="0">'Oct. 2013-Summary'!$1:$4</definedName>
  </definedNames>
  <calcPr fullCalcOnLoad="1"/>
</workbook>
</file>

<file path=xl/comments2.xml><?xml version="1.0" encoding="utf-8"?>
<comments xmlns="http://schemas.openxmlformats.org/spreadsheetml/2006/main">
  <authors>
    <author>Sone</author>
    <author>LAGA</author>
    <author>EKANE</author>
    <author>AIME</author>
    <author>Aim?</author>
    <author>SIRRI</author>
    <author>KKD Windows7 V.7_x64</author>
    <author>user</author>
    <author>Born Free User</author>
  </authors>
  <commentList>
    <comment ref="C2748" authorId="0">
      <text>
        <r>
          <rPr>
            <b/>
            <sz val="9"/>
            <rFont val="Tahoma"/>
            <family val="2"/>
          </rPr>
          <t xml:space="preserve">Hired taxi to airport </t>
        </r>
      </text>
    </comment>
    <comment ref="C2756" authorId="0">
      <text>
        <r>
          <rPr>
            <b/>
            <sz val="9"/>
            <rFont val="Tahoma"/>
            <family val="2"/>
          </rPr>
          <t>Hired taxi from airport</t>
        </r>
      </text>
    </comment>
    <comment ref="E535" authorId="1">
      <text>
        <r>
          <rPr>
            <b/>
            <sz val="9"/>
            <rFont val="Tahoma"/>
            <family val="0"/>
          </rPr>
          <t>i45: did callisting for NTI</t>
        </r>
        <r>
          <rPr>
            <sz val="9"/>
            <rFont val="Tahoma"/>
            <family val="0"/>
          </rPr>
          <t xml:space="preserve">
</t>
        </r>
      </text>
    </comment>
    <comment ref="E536" authorId="1">
      <text>
        <r>
          <rPr>
            <b/>
            <sz val="9"/>
            <rFont val="Tahoma"/>
            <family val="0"/>
          </rPr>
          <t>i45: did callisting for NTI</t>
        </r>
        <r>
          <rPr>
            <sz val="9"/>
            <rFont val="Tahoma"/>
            <family val="0"/>
          </rPr>
          <t xml:space="preserve">
</t>
        </r>
      </text>
    </comment>
    <comment ref="E537" authorId="1">
      <text>
        <r>
          <rPr>
            <b/>
            <sz val="9"/>
            <rFont val="Tahoma"/>
            <family val="0"/>
          </rPr>
          <t>i45: did callisting for NTI</t>
        </r>
        <r>
          <rPr>
            <sz val="9"/>
            <rFont val="Tahoma"/>
            <family val="0"/>
          </rPr>
          <t xml:space="preserve">
</t>
        </r>
      </text>
    </comment>
    <comment ref="E538" authorId="1">
      <text>
        <r>
          <rPr>
            <b/>
            <sz val="9"/>
            <rFont val="Tahoma"/>
            <family val="0"/>
          </rPr>
          <t>i45: did callisting for NTI</t>
        </r>
        <r>
          <rPr>
            <sz val="9"/>
            <rFont val="Tahoma"/>
            <family val="0"/>
          </rPr>
          <t xml:space="preserve">
</t>
        </r>
      </text>
    </comment>
    <comment ref="C3090" authorId="0">
      <text>
        <r>
          <rPr>
            <b/>
            <sz val="9"/>
            <rFont val="Tahoma"/>
            <family val="2"/>
          </rPr>
          <t>Field Report Forms and Activity Reports for Customs and Police officers at Douala Airport</t>
        </r>
        <r>
          <rPr>
            <sz val="9"/>
            <rFont val="Tahoma"/>
            <family val="2"/>
          </rPr>
          <t xml:space="preserve">
</t>
        </r>
      </text>
    </comment>
    <comment ref="F1022" authorId="1">
      <text>
        <r>
          <rPr>
            <b/>
            <sz val="8"/>
            <rFont val="Tahoma"/>
            <family val="0"/>
          </rPr>
          <t>LAGA:</t>
        </r>
        <r>
          <rPr>
            <sz val="8"/>
            <rFont val="Tahoma"/>
            <family val="0"/>
          </rPr>
          <t xml:space="preserve">
credit was transferred from a call box</t>
        </r>
      </text>
    </comment>
    <comment ref="F1187" authorId="1">
      <text>
        <r>
          <rPr>
            <b/>
            <sz val="8"/>
            <rFont val="Tahoma"/>
            <family val="0"/>
          </rPr>
          <t>LAGA:</t>
        </r>
        <r>
          <rPr>
            <sz val="8"/>
            <rFont val="Tahoma"/>
            <family val="0"/>
          </rPr>
          <t xml:space="preserve">
credit was transferred from a call box</t>
        </r>
      </text>
    </comment>
    <comment ref="C1466" authorId="1">
      <text>
        <r>
          <rPr>
            <b/>
            <sz val="9"/>
            <rFont val="Tahoma"/>
            <family val="0"/>
          </rPr>
          <t>Aime: Douala operations</t>
        </r>
        <r>
          <rPr>
            <sz val="9"/>
            <rFont val="Tahoma"/>
            <family val="0"/>
          </rPr>
          <t xml:space="preserve">
</t>
        </r>
      </text>
    </comment>
    <comment ref="C1511" authorId="1">
      <text>
        <r>
          <rPr>
            <b/>
            <sz val="8"/>
            <rFont val="Tahoma"/>
            <family val="0"/>
          </rPr>
          <t>ekane: Planning Yaounde operations.</t>
        </r>
        <r>
          <rPr>
            <sz val="8"/>
            <rFont val="Tahoma"/>
            <family val="0"/>
          </rPr>
          <t xml:space="preserve">
</t>
        </r>
      </text>
    </comment>
    <comment ref="C1519" authorId="1">
      <text>
        <r>
          <rPr>
            <b/>
            <sz val="9"/>
            <rFont val="Tahoma"/>
            <family val="0"/>
          </rPr>
          <t>Serge: Follow up Mfou case</t>
        </r>
        <r>
          <rPr>
            <sz val="9"/>
            <rFont val="Tahoma"/>
            <family val="0"/>
          </rPr>
          <t xml:space="preserve">
</t>
        </r>
      </text>
    </comment>
    <comment ref="C1521" authorId="1">
      <text>
        <r>
          <rPr>
            <b/>
            <sz val="9"/>
            <rFont val="Tahoma"/>
            <family val="0"/>
          </rPr>
          <t>Serge: follow up lomie operations.</t>
        </r>
        <r>
          <rPr>
            <sz val="9"/>
            <rFont val="Tahoma"/>
            <family val="0"/>
          </rPr>
          <t xml:space="preserve">
</t>
        </r>
      </text>
    </comment>
    <comment ref="C1522" authorId="1">
      <text>
        <r>
          <rPr>
            <b/>
            <sz val="8"/>
            <rFont val="Tahoma"/>
            <family val="0"/>
          </rPr>
          <t>serge: lomie operations.</t>
        </r>
        <r>
          <rPr>
            <sz val="8"/>
            <rFont val="Tahoma"/>
            <family val="0"/>
          </rPr>
          <t xml:space="preserve">
</t>
        </r>
      </text>
    </comment>
    <comment ref="C1542" authorId="1">
      <text>
        <r>
          <rPr>
            <b/>
            <sz val="8"/>
            <rFont val="Tahoma"/>
            <family val="0"/>
          </rPr>
          <t>M.Tambe: Follow up limbe case.</t>
        </r>
        <r>
          <rPr>
            <sz val="8"/>
            <rFont val="Tahoma"/>
            <family val="0"/>
          </rPr>
          <t xml:space="preserve">
</t>
        </r>
      </text>
    </comment>
    <comment ref="C1543" authorId="1">
      <text>
        <r>
          <rPr>
            <b/>
            <sz val="8"/>
            <rFont val="Tahoma"/>
            <family val="0"/>
          </rPr>
          <t>Me. Djimi: follow up abongmbang op</t>
        </r>
        <r>
          <rPr>
            <sz val="8"/>
            <rFont val="Tahoma"/>
            <family val="0"/>
          </rPr>
          <t xml:space="preserve">
</t>
        </r>
      </text>
    </comment>
    <comment ref="C1560" authorId="2">
      <text>
        <r>
          <rPr>
            <b/>
            <sz val="9"/>
            <rFont val="Tahoma"/>
            <family val="2"/>
          </rPr>
          <t>ania:took clando inform ofir</t>
        </r>
        <r>
          <rPr>
            <sz val="9"/>
            <rFont val="Tahoma"/>
            <family val="2"/>
          </rPr>
          <t xml:space="preserve">
</t>
        </r>
      </text>
    </comment>
    <comment ref="C1561" authorId="2">
      <text>
        <r>
          <rPr>
            <b/>
            <sz val="9"/>
            <rFont val="Tahoma"/>
            <family val="2"/>
          </rPr>
          <t>Ania:Hire first car from Lomie to Abong-Mbang to excort the dealers to court</t>
        </r>
        <r>
          <rPr>
            <sz val="9"/>
            <rFont val="Tahoma"/>
            <family val="2"/>
          </rPr>
          <t xml:space="preserve">
</t>
        </r>
      </text>
    </comment>
    <comment ref="C1562" authorId="2">
      <text>
        <r>
          <rPr>
            <b/>
            <sz val="9"/>
            <rFont val="Tahoma"/>
            <family val="2"/>
          </rPr>
          <t>Ania:Hire second car from Lomie to Abong-Mbang to excort the dealers and elementa to court</t>
        </r>
        <r>
          <rPr>
            <sz val="9"/>
            <rFont val="Tahoma"/>
            <family val="2"/>
          </rPr>
          <t xml:space="preserve">
</t>
        </r>
      </text>
    </comment>
    <comment ref="C1563" authorId="2">
      <text>
        <r>
          <rPr>
            <b/>
            <sz val="9"/>
            <rFont val="Tahoma"/>
            <family val="2"/>
          </rPr>
          <t>Ania: intercity transport for chief of post</t>
        </r>
        <r>
          <rPr>
            <sz val="9"/>
            <rFont val="Tahoma"/>
            <family val="2"/>
          </rPr>
          <t xml:space="preserve">
</t>
        </r>
      </text>
    </comment>
    <comment ref="C1566" authorId="2">
      <text>
        <r>
          <rPr>
            <b/>
            <sz val="9"/>
            <rFont val="Tahoma"/>
            <family val="2"/>
          </rPr>
          <t>ania:took clando inform ofir and arey</t>
        </r>
        <r>
          <rPr>
            <sz val="9"/>
            <rFont val="Tahoma"/>
            <family val="2"/>
          </rPr>
          <t xml:space="preserve">
</t>
        </r>
      </text>
    </comment>
    <comment ref="C1576" authorId="3">
      <text>
        <r>
          <rPr>
            <b/>
            <sz val="9"/>
            <rFont val="Tahoma"/>
            <family val="2"/>
          </rPr>
          <t>Nancy:abongmbang lomie was by clando informed ofir</t>
        </r>
        <r>
          <rPr>
            <sz val="9"/>
            <rFont val="Tahoma"/>
            <family val="2"/>
          </rPr>
          <t xml:space="preserve">
</t>
        </r>
      </text>
    </comment>
    <comment ref="C1580" authorId="3">
      <text>
        <r>
          <rPr>
            <b/>
            <sz val="9"/>
            <rFont val="Tahoma"/>
            <family val="2"/>
          </rPr>
          <t>Nancy: took clando</t>
        </r>
        <r>
          <rPr>
            <sz val="9"/>
            <rFont val="Tahoma"/>
            <family val="2"/>
          </rPr>
          <t xml:space="preserve">
</t>
        </r>
      </text>
    </comment>
    <comment ref="C1589" authorId="3">
      <text>
        <r>
          <rPr>
            <b/>
            <sz val="9"/>
            <rFont val="Tahoma"/>
            <family val="2"/>
          </rPr>
          <t>AIME: special taxi from delegation to police station with dealer</t>
        </r>
        <r>
          <rPr>
            <sz val="9"/>
            <rFont val="Tahoma"/>
            <family val="2"/>
          </rPr>
          <t xml:space="preserve">
</t>
        </r>
      </text>
    </comment>
    <comment ref="C1594" authorId="3">
      <text>
        <r>
          <rPr>
            <b/>
            <sz val="9"/>
            <rFont val="Tahoma"/>
            <family val="2"/>
          </rPr>
          <t>AIME: special taxi from  police station  to court with the dealer</t>
        </r>
        <r>
          <rPr>
            <sz val="9"/>
            <rFont val="Tahoma"/>
            <family val="2"/>
          </rPr>
          <t xml:space="preserve">
</t>
        </r>
      </text>
    </comment>
    <comment ref="C1612" authorId="3">
      <text>
        <r>
          <rPr>
            <b/>
            <sz val="9"/>
            <rFont val="Tahoma"/>
            <family val="2"/>
          </rPr>
          <t>AIME: spacial taxi from delegation to gendarmerie with the two dealers</t>
        </r>
        <r>
          <rPr>
            <sz val="9"/>
            <rFont val="Tahoma"/>
            <family val="2"/>
          </rPr>
          <t xml:space="preserve">
</t>
        </r>
      </text>
    </comment>
    <comment ref="C1615" authorId="3">
      <text>
        <r>
          <rPr>
            <b/>
            <sz val="9"/>
            <rFont val="Tahoma"/>
            <family val="2"/>
          </rPr>
          <t>AIME: spacial taxi from gendarmerie to court with the two dealers</t>
        </r>
        <r>
          <rPr>
            <sz val="9"/>
            <rFont val="Tahoma"/>
            <family val="2"/>
          </rPr>
          <t xml:space="preserve">
</t>
        </r>
      </text>
    </comment>
    <comment ref="C1624" authorId="2">
      <text>
        <r>
          <rPr>
            <b/>
            <sz val="9"/>
            <rFont val="Tahoma"/>
            <family val="2"/>
          </rPr>
          <t>Ania: local transport inAbong-Mbong for chief of post of Lomie</t>
        </r>
        <r>
          <rPr>
            <sz val="9"/>
            <rFont val="Tahoma"/>
            <family val="2"/>
          </rPr>
          <t xml:space="preserve">
</t>
        </r>
      </text>
    </comment>
    <comment ref="C1657" authorId="2">
      <text>
        <r>
          <rPr>
            <b/>
            <sz val="9"/>
            <rFont val="Tahoma"/>
            <family val="2"/>
          </rPr>
          <t>EKANE:special taxi to excort the mandrill dealer from police station to court.</t>
        </r>
      </text>
    </comment>
    <comment ref="C1721" authorId="2">
      <text>
        <r>
          <rPr>
            <b/>
            <sz val="9"/>
            <rFont val="Tahoma"/>
            <family val="2"/>
          </rPr>
          <t>Ania:lodging in Abong-Mbang for chief of post of Lomie</t>
        </r>
        <r>
          <rPr>
            <sz val="9"/>
            <rFont val="Tahoma"/>
            <family val="2"/>
          </rPr>
          <t xml:space="preserve">
</t>
        </r>
      </text>
    </comment>
    <comment ref="C1745" authorId="3">
      <text>
        <r>
          <rPr>
            <b/>
            <sz val="9"/>
            <rFont val="Tahoma"/>
            <family val="2"/>
          </rPr>
          <t>AIME: Mineral water at Garoua</t>
        </r>
        <r>
          <rPr>
            <sz val="9"/>
            <rFont val="Tahoma"/>
            <family val="2"/>
          </rPr>
          <t xml:space="preserve">
</t>
        </r>
      </text>
    </comment>
    <comment ref="C1747" authorId="3">
      <text>
        <r>
          <rPr>
            <b/>
            <sz val="9"/>
            <rFont val="Tahoma"/>
            <family val="2"/>
          </rPr>
          <t>AIME: Mineral water at Garoua</t>
        </r>
        <r>
          <rPr>
            <sz val="9"/>
            <rFont val="Tahoma"/>
            <family val="2"/>
          </rPr>
          <t xml:space="preserve">
</t>
        </r>
      </text>
    </comment>
    <comment ref="C1749" authorId="3">
      <text>
        <r>
          <rPr>
            <b/>
            <sz val="9"/>
            <rFont val="Tahoma"/>
            <family val="2"/>
          </rPr>
          <t>AIME: Mineral water at Garoua</t>
        </r>
        <r>
          <rPr>
            <sz val="9"/>
            <rFont val="Tahoma"/>
            <family val="2"/>
          </rPr>
          <t xml:space="preserve">
</t>
        </r>
      </text>
    </comment>
    <comment ref="C1751" authorId="3">
      <text>
        <r>
          <rPr>
            <b/>
            <sz val="9"/>
            <rFont val="Tahoma"/>
            <family val="2"/>
          </rPr>
          <t>AIME: Mineral water at Garoua</t>
        </r>
        <r>
          <rPr>
            <sz val="9"/>
            <rFont val="Tahoma"/>
            <family val="2"/>
          </rPr>
          <t xml:space="preserve">
</t>
        </r>
      </text>
    </comment>
    <comment ref="C1753" authorId="2">
      <text>
        <r>
          <rPr>
            <b/>
            <sz val="9"/>
            <rFont val="Tahoma"/>
            <family val="2"/>
          </rPr>
          <t>Ania:mineral water in Abong-Mbang</t>
        </r>
        <r>
          <rPr>
            <sz val="9"/>
            <rFont val="Tahoma"/>
            <family val="2"/>
          </rPr>
          <t xml:space="preserve">
</t>
        </r>
      </text>
    </comment>
    <comment ref="C1755" authorId="2">
      <text>
        <r>
          <rPr>
            <b/>
            <sz val="9"/>
            <rFont val="Tahoma"/>
            <family val="2"/>
          </rPr>
          <t>Ania:mineral water in Lomie</t>
        </r>
        <r>
          <rPr>
            <sz val="9"/>
            <rFont val="Tahoma"/>
            <family val="2"/>
          </rPr>
          <t xml:space="preserve">
</t>
        </r>
      </text>
    </comment>
    <comment ref="C1757" authorId="2">
      <text>
        <r>
          <rPr>
            <b/>
            <sz val="9"/>
            <rFont val="Tahoma"/>
            <family val="2"/>
          </rPr>
          <t>Ania:mineral water in Abong-Mbang</t>
        </r>
        <r>
          <rPr>
            <sz val="9"/>
            <rFont val="Tahoma"/>
            <family val="2"/>
          </rPr>
          <t xml:space="preserve">
</t>
        </r>
      </text>
    </comment>
    <comment ref="C1758" authorId="2">
      <text>
        <r>
          <rPr>
            <b/>
            <sz val="9"/>
            <rFont val="Tahoma"/>
            <family val="2"/>
          </rPr>
          <t>Ania: Feed in Abong-Mbong for  chief of post of Lomie</t>
        </r>
        <r>
          <rPr>
            <sz val="9"/>
            <rFont val="Tahoma"/>
            <family val="2"/>
          </rPr>
          <t xml:space="preserve">
</t>
        </r>
      </text>
    </comment>
    <comment ref="C1760" authorId="2">
      <text>
        <r>
          <rPr>
            <b/>
            <sz val="9"/>
            <rFont val="Tahoma"/>
            <family val="2"/>
          </rPr>
          <t>Ania:mineral water in Abong-Mbang</t>
        </r>
        <r>
          <rPr>
            <sz val="9"/>
            <rFont val="Tahoma"/>
            <family val="2"/>
          </rPr>
          <t xml:space="preserve">
</t>
        </r>
      </text>
    </comment>
    <comment ref="C1762" authorId="2">
      <text>
        <r>
          <rPr>
            <b/>
            <sz val="9"/>
            <rFont val="Tahoma"/>
            <family val="2"/>
          </rPr>
          <t>Ania:mineral water in Abong-Mbang</t>
        </r>
        <r>
          <rPr>
            <sz val="9"/>
            <rFont val="Tahoma"/>
            <family val="2"/>
          </rPr>
          <t xml:space="preserve">
</t>
        </r>
      </text>
    </comment>
    <comment ref="C1765" authorId="2">
      <text>
        <r>
          <rPr>
            <b/>
            <sz val="9"/>
            <rFont val="Tahoma"/>
            <family val="2"/>
          </rPr>
          <t>Ania:mineral water in Abong-Mbang</t>
        </r>
        <r>
          <rPr>
            <sz val="9"/>
            <rFont val="Tahoma"/>
            <family val="2"/>
          </rPr>
          <t xml:space="preserve">
</t>
        </r>
      </text>
    </comment>
    <comment ref="C1768" authorId="2">
      <text>
        <r>
          <rPr>
            <b/>
            <sz val="9"/>
            <rFont val="Tahoma"/>
            <family val="2"/>
          </rPr>
          <t>EKANE:mineral water in mamfe</t>
        </r>
        <r>
          <rPr>
            <sz val="9"/>
            <rFont val="Tahoma"/>
            <family val="2"/>
          </rPr>
          <t xml:space="preserve">
</t>
        </r>
      </text>
    </comment>
    <comment ref="C1770" authorId="2">
      <text>
        <r>
          <rPr>
            <b/>
            <sz val="9"/>
            <rFont val="Tahoma"/>
            <family val="2"/>
          </rPr>
          <t>EKANE:mineral water in mamfe</t>
        </r>
        <r>
          <rPr>
            <sz val="9"/>
            <rFont val="Tahoma"/>
            <family val="2"/>
          </rPr>
          <t xml:space="preserve">
</t>
        </r>
      </text>
    </comment>
    <comment ref="C1772" authorId="2">
      <text>
        <r>
          <rPr>
            <b/>
            <sz val="9"/>
            <rFont val="Tahoma"/>
            <family val="2"/>
          </rPr>
          <t>EKANE:bought food for the sick dealer</t>
        </r>
        <r>
          <rPr>
            <sz val="9"/>
            <rFont val="Tahoma"/>
            <family val="2"/>
          </rPr>
          <t xml:space="preserve">
</t>
        </r>
      </text>
    </comment>
    <comment ref="C1773" authorId="2">
      <text>
        <r>
          <rPr>
            <b/>
            <sz val="9"/>
            <rFont val="Tahoma"/>
            <family val="2"/>
          </rPr>
          <t>EKANE:mineral water for the sick dealer</t>
        </r>
        <r>
          <rPr>
            <sz val="9"/>
            <rFont val="Tahoma"/>
            <family val="2"/>
          </rPr>
          <t xml:space="preserve">
</t>
        </r>
      </text>
    </comment>
    <comment ref="C1774" authorId="2">
      <text>
        <r>
          <rPr>
            <b/>
            <sz val="9"/>
            <rFont val="Tahoma"/>
            <family val="2"/>
          </rPr>
          <t>EKANE:bought 2 Yaourt at 400frs each and 3 apples at 300frs each</t>
        </r>
        <r>
          <rPr>
            <sz val="9"/>
            <rFont val="Tahoma"/>
            <family val="2"/>
          </rPr>
          <t xml:space="preserve">
</t>
        </r>
      </text>
    </comment>
    <comment ref="C1777" authorId="3">
      <text>
        <r>
          <rPr>
            <b/>
            <sz val="9"/>
            <rFont val="Tahoma"/>
            <family val="2"/>
          </rPr>
          <t>Nancy:Mineral water in abongmbang</t>
        </r>
        <r>
          <rPr>
            <sz val="9"/>
            <rFont val="Tahoma"/>
            <family val="2"/>
          </rPr>
          <t xml:space="preserve">
</t>
        </r>
      </text>
    </comment>
    <comment ref="C1779" authorId="3">
      <text>
        <r>
          <rPr>
            <b/>
            <sz val="9"/>
            <rFont val="Tahoma"/>
            <family val="2"/>
          </rPr>
          <t>NANCY: Mineral water in lomie</t>
        </r>
        <r>
          <rPr>
            <sz val="9"/>
            <rFont val="Tahoma"/>
            <family val="2"/>
          </rPr>
          <t xml:space="preserve">
</t>
        </r>
      </text>
    </comment>
    <comment ref="C1781" authorId="3">
      <text>
        <r>
          <rPr>
            <b/>
            <sz val="9"/>
            <rFont val="Tahoma"/>
            <family val="2"/>
          </rPr>
          <t>NANCY:Mineral water abongmbang</t>
        </r>
        <r>
          <rPr>
            <sz val="9"/>
            <rFont val="Tahoma"/>
            <family val="2"/>
          </rPr>
          <t xml:space="preserve">
</t>
        </r>
      </text>
    </comment>
    <comment ref="C3096" authorId="3">
      <text>
        <r>
          <rPr>
            <b/>
            <sz val="9"/>
            <rFont val="Tahoma"/>
            <family val="2"/>
          </rPr>
          <t>AIME: Charger for Aime computer</t>
        </r>
        <r>
          <rPr>
            <sz val="9"/>
            <rFont val="Tahoma"/>
            <family val="2"/>
          </rPr>
          <t xml:space="preserve">
</t>
        </r>
      </text>
    </comment>
    <comment ref="C1789" authorId="2">
      <text>
        <r>
          <rPr>
            <b/>
            <sz val="9"/>
            <rFont val="Tahoma"/>
            <family val="2"/>
          </rPr>
          <t>Ania:printing of PV</t>
        </r>
        <r>
          <rPr>
            <sz val="9"/>
            <rFont val="Tahoma"/>
            <family val="2"/>
          </rPr>
          <t xml:space="preserve">
</t>
        </r>
      </text>
    </comment>
    <comment ref="C1790" authorId="2">
      <text>
        <r>
          <rPr>
            <b/>
            <sz val="9"/>
            <rFont val="Tahoma"/>
            <family val="2"/>
          </rPr>
          <t>Ania:photocopy of PV</t>
        </r>
        <r>
          <rPr>
            <sz val="9"/>
            <rFont val="Tahoma"/>
            <family val="2"/>
          </rPr>
          <t xml:space="preserve">
</t>
        </r>
      </text>
    </comment>
    <comment ref="C1791" authorId="2">
      <text>
        <r>
          <rPr>
            <b/>
            <sz val="9"/>
            <rFont val="Tahoma"/>
            <family val="2"/>
          </rPr>
          <t>EKANE:photocopy 3copies of PV for parrot dealer,Wei Tao and two others to work on it with Ofir</t>
        </r>
        <r>
          <rPr>
            <sz val="9"/>
            <rFont val="Tahoma"/>
            <family val="2"/>
          </rPr>
          <t xml:space="preserve">
</t>
        </r>
      </text>
    </comment>
    <comment ref="C3091" authorId="2">
      <text>
        <r>
          <rPr>
            <b/>
            <sz val="9"/>
            <rFont val="Tahoma"/>
            <family val="2"/>
          </rPr>
          <t>EKANE:Passport fees</t>
        </r>
        <r>
          <rPr>
            <sz val="9"/>
            <rFont val="Tahoma"/>
            <family val="2"/>
          </rPr>
          <t xml:space="preserve">
</t>
        </r>
      </text>
    </comment>
    <comment ref="C3092" authorId="2">
      <text>
        <r>
          <rPr>
            <b/>
            <sz val="9"/>
            <rFont val="Tahoma"/>
            <family val="2"/>
          </rPr>
          <t>EKANE:certification of Birth certificate for Passport</t>
        </r>
        <r>
          <rPr>
            <sz val="9"/>
            <rFont val="Tahoma"/>
            <family val="2"/>
          </rPr>
          <t xml:space="preserve">
</t>
        </r>
      </text>
    </comment>
    <comment ref="C3093" authorId="2">
      <text>
        <r>
          <rPr>
            <b/>
            <sz val="9"/>
            <rFont val="Tahoma"/>
            <family val="2"/>
          </rPr>
          <t>EKANE:Certification of ID Card for Passport</t>
        </r>
        <r>
          <rPr>
            <sz val="9"/>
            <rFont val="Tahoma"/>
            <family val="2"/>
          </rPr>
          <t xml:space="preserve">
</t>
        </r>
      </text>
    </comment>
    <comment ref="C3094" authorId="2">
      <text>
        <r>
          <rPr>
            <b/>
            <sz val="9"/>
            <rFont val="Tahoma"/>
            <family val="2"/>
          </rPr>
          <t>EKANE:fees for passport form</t>
        </r>
        <r>
          <rPr>
            <b/>
            <sz val="9"/>
            <rFont val="Tahoma"/>
            <family val="2"/>
          </rPr>
          <t xml:space="preserve">
which was refunded</t>
        </r>
      </text>
    </comment>
    <comment ref="C3095" authorId="2">
      <text>
        <r>
          <rPr>
            <b/>
            <sz val="9"/>
            <rFont val="Tahoma"/>
            <family val="2"/>
          </rPr>
          <t>EKANE:took 6photos for Passport</t>
        </r>
        <r>
          <rPr>
            <sz val="9"/>
            <rFont val="Tahoma"/>
            <family val="2"/>
          </rPr>
          <t xml:space="preserve">
</t>
        </r>
      </text>
    </comment>
    <comment ref="C1792" authorId="2">
      <text>
        <r>
          <rPr>
            <b/>
            <sz val="9"/>
            <rFont val="Tahoma"/>
            <family val="2"/>
          </rPr>
          <t>EKANE:bought medication for the sick dealer in cell</t>
        </r>
        <r>
          <rPr>
            <sz val="9"/>
            <rFont val="Tahoma"/>
            <family val="2"/>
          </rPr>
          <t xml:space="preserve">
</t>
        </r>
      </text>
    </comment>
    <comment ref="C1793" authorId="2">
      <text>
        <r>
          <rPr>
            <b/>
            <sz val="9"/>
            <rFont val="Tahoma"/>
            <family val="2"/>
          </rPr>
          <t>EKANE:Photocopy of PV for Ondoa patrice</t>
        </r>
        <r>
          <rPr>
            <sz val="9"/>
            <rFont val="Tahoma"/>
            <family val="2"/>
          </rPr>
          <t xml:space="preserve">
</t>
        </r>
      </text>
    </comment>
    <comment ref="C1797" authorId="2">
      <text>
        <r>
          <rPr>
            <b/>
            <sz val="9"/>
            <rFont val="Tahoma"/>
            <family val="2"/>
          </rPr>
          <t>EKANE: 9pages of Sama court judment X 4copies=36 pages X 1000frs fiscal stamp=36000frs,  Fees for judgment=10000frs, Certificate of non appeal=5000frs and Folio's fees for the judment=3000frs</t>
        </r>
        <r>
          <rPr>
            <sz val="9"/>
            <rFont val="Tahoma"/>
            <family val="2"/>
          </rPr>
          <t xml:space="preserve">
</t>
        </r>
      </text>
    </comment>
    <comment ref="F1804" authorId="4">
      <text>
        <r>
          <rPr>
            <b/>
            <sz val="9"/>
            <rFont val="Tahoma"/>
            <family val="2"/>
          </rPr>
          <t>Aimé: Transport and logistics from Yaounde to Mfou for the case of Minkada and others.</t>
        </r>
      </text>
    </comment>
    <comment ref="F1805" authorId="4">
      <text>
        <r>
          <rPr>
            <b/>
            <sz val="9"/>
            <rFont val="Tahoma"/>
            <family val="2"/>
          </rPr>
          <t>Aimé: Transport and logistics from Yaounde to Mfou for the case of Minkada and others.</t>
        </r>
      </text>
    </comment>
    <comment ref="F1806" authorId="4">
      <text>
        <r>
          <rPr>
            <b/>
            <sz val="9"/>
            <rFont val="Tahoma"/>
            <family val="2"/>
          </rPr>
          <t>Aimé: Transport and logistics from Yaounde to Mfou for the case of Minkada and others.</t>
        </r>
      </text>
    </comment>
    <comment ref="F1807" authorId="4">
      <text>
        <r>
          <rPr>
            <b/>
            <sz val="9"/>
            <rFont val="Tahoma"/>
            <family val="2"/>
          </rPr>
          <t>Aimé: Transport and logistics from Yaounde to Mfou for the case of Minkada and others.</t>
        </r>
      </text>
    </comment>
    <comment ref="F1812" authorId="2">
      <text>
        <r>
          <rPr>
            <b/>
            <sz val="9"/>
            <rFont val="Tahoma"/>
            <family val="2"/>
          </rPr>
          <t xml:space="preserve">EKANE:Transport and lodgistics from kumba to mamfe for the case of Mohamadou </t>
        </r>
        <r>
          <rPr>
            <sz val="9"/>
            <rFont val="Tahoma"/>
            <family val="2"/>
          </rPr>
          <t xml:space="preserve">
</t>
        </r>
      </text>
    </comment>
    <comment ref="F1813" authorId="2">
      <text>
        <r>
          <rPr>
            <b/>
            <sz val="9"/>
            <rFont val="Tahoma"/>
            <family val="2"/>
          </rPr>
          <t xml:space="preserve">EKANE:Transport and lodgistics from kumba to mamfe for the case of Mohamadou </t>
        </r>
        <r>
          <rPr>
            <sz val="9"/>
            <rFont val="Tahoma"/>
            <family val="2"/>
          </rPr>
          <t xml:space="preserve">
</t>
        </r>
      </text>
    </comment>
    <comment ref="F1816" authorId="2">
      <text>
        <r>
          <rPr>
            <b/>
            <sz val="9"/>
            <rFont val="Tahoma"/>
            <family val="2"/>
          </rPr>
          <t>EKANE:Transport and lodgistics from Kumba to Buea to collect and verify  parrot dealer Judgement</t>
        </r>
      </text>
    </comment>
    <comment ref="F1818" authorId="2">
      <text>
        <r>
          <rPr>
            <b/>
            <sz val="9"/>
            <rFont val="Tahoma"/>
            <family val="2"/>
          </rPr>
          <t>Ania:Transport and lodgistics from Douala to Edéa for the case of Mformi Fai</t>
        </r>
        <r>
          <rPr>
            <sz val="9"/>
            <rFont val="Tahoma"/>
            <family val="2"/>
          </rPr>
          <t xml:space="preserve">
</t>
        </r>
      </text>
    </comment>
    <comment ref="F1819" authorId="2">
      <text>
        <r>
          <rPr>
            <b/>
            <sz val="9"/>
            <rFont val="Tahoma"/>
            <family val="2"/>
          </rPr>
          <t>Ania:Transport and lodgistics from Douala to Edéa for the case of Mformi Fai</t>
        </r>
        <r>
          <rPr>
            <sz val="9"/>
            <rFont val="Tahoma"/>
            <family val="2"/>
          </rPr>
          <t xml:space="preserve">
</t>
        </r>
      </text>
    </comment>
    <comment ref="F1823" authorId="4">
      <text>
        <r>
          <rPr>
            <b/>
            <sz val="9"/>
            <rFont val="Tahoma"/>
            <family val="2"/>
          </rPr>
          <t>Aimé: Transport and logistics from Yaounde to Douala for the case of parrot dealer.</t>
        </r>
      </text>
    </comment>
    <comment ref="F1825" authorId="2">
      <text>
        <r>
          <rPr>
            <b/>
            <sz val="9"/>
            <rFont val="Tahoma"/>
            <family val="2"/>
          </rPr>
          <t>EKANE:Transport and lodgistics from Kumba to Buea to apply for parrot dealer Judgement</t>
        </r>
      </text>
    </comment>
    <comment ref="F1827" authorId="2">
      <text>
        <r>
          <rPr>
            <b/>
            <sz val="9"/>
            <rFont val="Tahoma"/>
            <family val="2"/>
          </rPr>
          <t xml:space="preserve">EKANE:Transport and lodgistics from kumba to mamfe for the case of Mohamadou </t>
        </r>
        <r>
          <rPr>
            <sz val="9"/>
            <rFont val="Tahoma"/>
            <family val="2"/>
          </rPr>
          <t xml:space="preserve">
</t>
        </r>
      </text>
    </comment>
    <comment ref="F1828" authorId="2">
      <text>
        <r>
          <rPr>
            <b/>
            <sz val="9"/>
            <rFont val="Tahoma"/>
            <family val="2"/>
          </rPr>
          <t xml:space="preserve">EKANE:Transport and lodgistics from kumba to mamfe for the case of Mohamadou </t>
        </r>
        <r>
          <rPr>
            <sz val="9"/>
            <rFont val="Tahoma"/>
            <family val="2"/>
          </rPr>
          <t xml:space="preserve">
</t>
        </r>
      </text>
    </comment>
    <comment ref="F1834" authorId="2">
      <text>
        <r>
          <rPr>
            <b/>
            <sz val="9"/>
            <rFont val="Tahoma"/>
            <family val="2"/>
          </rPr>
          <t>Ania:Transport and lodgistics from Douala to Edéa for the case of Mformi Fai</t>
        </r>
        <r>
          <rPr>
            <sz val="9"/>
            <rFont val="Tahoma"/>
            <family val="2"/>
          </rPr>
          <t xml:space="preserve">
</t>
        </r>
      </text>
    </comment>
    <comment ref="F1840" authorId="2">
      <text>
        <r>
          <rPr>
            <b/>
            <sz val="9"/>
            <rFont val="Tahoma"/>
            <family val="2"/>
          </rPr>
          <t xml:space="preserve">EKANE:Transport and lodgistics from kumba to mamfe for the case of Mohamadou </t>
        </r>
        <r>
          <rPr>
            <sz val="9"/>
            <rFont val="Tahoma"/>
            <family val="2"/>
          </rPr>
          <t xml:space="preserve">
</t>
        </r>
      </text>
    </comment>
    <comment ref="F1841" authorId="2">
      <text>
        <r>
          <rPr>
            <b/>
            <sz val="9"/>
            <rFont val="Tahoma"/>
            <family val="2"/>
          </rPr>
          <t>EKANE:Transport and lodgistics from Kumba to Buea to apply for parrot dealer Judgement</t>
        </r>
      </text>
    </comment>
    <comment ref="F1847" authorId="4">
      <text>
        <r>
          <rPr>
            <b/>
            <sz val="9"/>
            <rFont val="Tahoma"/>
            <family val="2"/>
          </rPr>
          <t>Aimé: Transport and logistics from Yaounde to Mfou for the case of Minkada and others.</t>
        </r>
      </text>
    </comment>
    <comment ref="F1848" authorId="4">
      <text>
        <r>
          <rPr>
            <b/>
            <sz val="9"/>
            <rFont val="Tahoma"/>
            <family val="2"/>
          </rPr>
          <t>Aimé: Transport and logistics from Yaounde to Mfou for the case of Minkada and others.</t>
        </r>
      </text>
    </comment>
    <comment ref="F1850" authorId="2">
      <text>
        <r>
          <rPr>
            <b/>
            <sz val="9"/>
            <rFont val="Tahoma"/>
            <family val="2"/>
          </rPr>
          <t>EKANE:Transport and lodgistics from Kumba to Buea to apply for sama Judgement</t>
        </r>
      </text>
    </comment>
    <comment ref="F1851" authorId="2">
      <text>
        <r>
          <rPr>
            <b/>
            <sz val="9"/>
            <rFont val="Tahoma"/>
            <family val="2"/>
          </rPr>
          <t>EKANE:Transport and lodgistics from Kumba to Buea to apply for sama Judgement</t>
        </r>
      </text>
    </comment>
    <comment ref="F1852" authorId="2">
      <text>
        <r>
          <rPr>
            <b/>
            <sz val="9"/>
            <rFont val="Tahoma"/>
            <family val="2"/>
          </rPr>
          <t xml:space="preserve">EKANE:Transport and lodgistics from kumba to mamfe for the case of Mohamadou </t>
        </r>
        <r>
          <rPr>
            <sz val="9"/>
            <rFont val="Tahoma"/>
            <family val="2"/>
          </rPr>
          <t xml:space="preserve">
</t>
        </r>
      </text>
    </comment>
    <comment ref="F1853" authorId="2">
      <text>
        <r>
          <rPr>
            <b/>
            <sz val="9"/>
            <rFont val="Tahoma"/>
            <family val="2"/>
          </rPr>
          <t xml:space="preserve">EKANE:Transport and lodgistics from kumba to mamfe for the case of Mohamadou </t>
        </r>
        <r>
          <rPr>
            <sz val="9"/>
            <rFont val="Tahoma"/>
            <family val="2"/>
          </rPr>
          <t xml:space="preserve">
</t>
        </r>
      </text>
    </comment>
    <comment ref="F1856" authorId="2">
      <text>
        <r>
          <rPr>
            <b/>
            <sz val="9"/>
            <rFont val="Tahoma"/>
            <family val="2"/>
          </rPr>
          <t>EKANE:Transport and lodgistics from Kumba to Buea to apply for  parrot dealer Judgement</t>
        </r>
      </text>
    </comment>
    <comment ref="F1859" authorId="2">
      <text>
        <r>
          <rPr>
            <b/>
            <sz val="9"/>
            <rFont val="Tahoma"/>
            <family val="2"/>
          </rPr>
          <t>Ania:Transport and lodgistics from Douala to Edéa for the case of Mformi Fai</t>
        </r>
        <r>
          <rPr>
            <sz val="9"/>
            <rFont val="Tahoma"/>
            <family val="2"/>
          </rPr>
          <t xml:space="preserve">
</t>
        </r>
      </text>
    </comment>
    <comment ref="C1863" authorId="3">
      <text>
        <r>
          <rPr>
            <b/>
            <sz val="9"/>
            <rFont val="Tahoma"/>
            <family val="2"/>
          </rPr>
          <t>Djimi:professional fees for the case of Nformi Alfred Fai in Edéa</t>
        </r>
      </text>
    </comment>
    <comment ref="C1867" authorId="4">
      <text>
        <r>
          <rPr>
            <b/>
            <sz val="9"/>
            <rFont val="Tahoma"/>
            <family val="2"/>
          </rPr>
          <t>Djimi: Bonus for maintaining MINKADA and others spending more than 1month behind bars in Mfou</t>
        </r>
      </text>
    </comment>
    <comment ref="C1885" authorId="1">
      <text>
        <r>
          <rPr>
            <b/>
            <sz val="8"/>
            <rFont val="Tahoma"/>
            <family val="0"/>
          </rPr>
          <t>Ania: lomie operation bonus</t>
        </r>
        <r>
          <rPr>
            <sz val="8"/>
            <rFont val="Tahoma"/>
            <family val="0"/>
          </rPr>
          <t xml:space="preserve">
</t>
        </r>
      </text>
    </comment>
    <comment ref="C2414" authorId="1">
      <text>
        <r>
          <rPr>
            <b/>
            <sz val="8"/>
            <rFont val="Tahoma"/>
            <family val="0"/>
          </rPr>
          <t>Eric: Internet credit for internet connection in the absence or during slow internet connections in office and out of office for LAGA works.</t>
        </r>
        <r>
          <rPr>
            <sz val="8"/>
            <rFont val="Tahoma"/>
            <family val="0"/>
          </rPr>
          <t xml:space="preserve">
</t>
        </r>
      </text>
    </comment>
    <comment ref="C2433" authorId="1">
      <text>
        <r>
          <rPr>
            <b/>
            <sz val="8"/>
            <rFont val="Tahoma"/>
            <family val="0"/>
          </rPr>
          <t>Anna: Internet credit for internet connection in the absence or during slow internet connections in office and out of office for LAGA works.</t>
        </r>
        <r>
          <rPr>
            <sz val="8"/>
            <rFont val="Tahoma"/>
            <family val="0"/>
          </rPr>
          <t xml:space="preserve">
</t>
        </r>
      </text>
    </comment>
    <comment ref="C2450" authorId="1">
      <text>
        <r>
          <rPr>
            <b/>
            <sz val="8"/>
            <rFont val="Tahoma"/>
            <family val="0"/>
          </rPr>
          <t>Anna: Internet credit for internet connection in the absence or during slow internet connections in office and out of office for LAGA works.</t>
        </r>
        <r>
          <rPr>
            <sz val="8"/>
            <rFont val="Tahoma"/>
            <family val="0"/>
          </rPr>
          <t xml:space="preserve">
</t>
        </r>
      </text>
    </comment>
    <comment ref="C2470" authorId="5">
      <text>
        <r>
          <rPr>
            <b/>
            <sz val="8"/>
            <rFont val="Tahoma"/>
            <family val="0"/>
          </rPr>
          <t>Eric: mineral water</t>
        </r>
        <r>
          <rPr>
            <sz val="8"/>
            <rFont val="Tahoma"/>
            <family val="0"/>
          </rPr>
          <t xml:space="preserve">
</t>
        </r>
      </text>
    </comment>
    <comment ref="C2472" authorId="5">
      <text>
        <r>
          <rPr>
            <b/>
            <sz val="8"/>
            <rFont val="Tahoma"/>
            <family val="0"/>
          </rPr>
          <t>Eric: mineral water</t>
        </r>
        <r>
          <rPr>
            <sz val="8"/>
            <rFont val="Tahoma"/>
            <family val="0"/>
          </rPr>
          <t xml:space="preserve">
</t>
        </r>
      </text>
    </comment>
    <comment ref="C2474" authorId="5">
      <text>
        <r>
          <rPr>
            <b/>
            <sz val="8"/>
            <rFont val="Tahoma"/>
            <family val="0"/>
          </rPr>
          <t>Eric: mineral water</t>
        </r>
        <r>
          <rPr>
            <sz val="8"/>
            <rFont val="Tahoma"/>
            <family val="0"/>
          </rPr>
          <t xml:space="preserve">
</t>
        </r>
      </text>
    </comment>
    <comment ref="C2550" authorId="6">
      <text>
        <r>
          <rPr>
            <b/>
            <sz val="9"/>
            <rFont val="Tahoma"/>
            <family val="2"/>
          </rPr>
          <t>Eric: crtv news</t>
        </r>
        <r>
          <rPr>
            <sz val="9"/>
            <rFont val="Tahoma"/>
            <family val="2"/>
          </rPr>
          <t xml:space="preserve">
</t>
        </r>
      </text>
    </comment>
    <comment ref="C2551" authorId="6">
      <text>
        <r>
          <rPr>
            <b/>
            <sz val="9"/>
            <rFont val="Tahoma"/>
            <family val="2"/>
          </rPr>
          <t>eric: crtv news</t>
        </r>
        <r>
          <rPr>
            <sz val="9"/>
            <rFont val="Tahoma"/>
            <family val="2"/>
          </rPr>
          <t xml:space="preserve">
</t>
        </r>
      </text>
    </comment>
    <comment ref="C2553" authorId="6">
      <text>
        <r>
          <rPr>
            <b/>
            <sz val="9"/>
            <rFont val="Tahoma"/>
            <family val="2"/>
          </rPr>
          <t>Eric: journal des faits divers</t>
        </r>
        <r>
          <rPr>
            <sz val="9"/>
            <rFont val="Tahoma"/>
            <family val="2"/>
          </rPr>
          <t xml:space="preserve">
</t>
        </r>
      </text>
    </comment>
    <comment ref="C2579" authorId="7">
      <text>
        <r>
          <rPr>
            <b/>
            <sz val="8"/>
            <rFont val="Tahoma"/>
            <family val="2"/>
          </rPr>
          <t>media: caricature</t>
        </r>
        <r>
          <rPr>
            <sz val="8"/>
            <rFont val="Tahoma"/>
            <family val="2"/>
          </rPr>
          <t xml:space="preserve">
</t>
        </r>
      </text>
    </comment>
    <comment ref="C2580" authorId="7">
      <text>
        <r>
          <rPr>
            <b/>
            <sz val="8"/>
            <rFont val="Tahoma"/>
            <family val="2"/>
          </rPr>
          <t>media: text without caricature.</t>
        </r>
        <r>
          <rPr>
            <sz val="8"/>
            <rFont val="Tahoma"/>
            <family val="2"/>
          </rPr>
          <t xml:space="preserve">
</t>
        </r>
      </text>
    </comment>
    <comment ref="C2581" authorId="6">
      <text>
        <r>
          <rPr>
            <b/>
            <sz val="9"/>
            <rFont val="Tahoma"/>
            <family val="2"/>
          </rPr>
          <t xml:space="preserve">eric: crtv news.
</t>
        </r>
        <r>
          <rPr>
            <sz val="9"/>
            <rFont val="Tahoma"/>
            <family val="2"/>
          </rPr>
          <t xml:space="preserve">
</t>
        </r>
      </text>
    </comment>
    <comment ref="C2582" authorId="6">
      <text>
        <r>
          <rPr>
            <b/>
            <sz val="9"/>
            <rFont val="Tahoma"/>
            <family val="2"/>
          </rPr>
          <t>eric:: crtv news.</t>
        </r>
        <r>
          <rPr>
            <sz val="9"/>
            <rFont val="Tahoma"/>
            <family val="2"/>
          </rPr>
          <t xml:space="preserve">
</t>
        </r>
      </text>
    </comment>
    <comment ref="C2583" authorId="7">
      <text>
        <r>
          <rPr>
            <b/>
            <sz val="8"/>
            <rFont val="Tahoma"/>
            <family val="2"/>
          </rPr>
          <t>media: broadcast 2 times over canal 2 international. Lomie arrest of elephant part traffiker at 6:00 and 9:00</t>
        </r>
        <r>
          <rPr>
            <sz val="8"/>
            <rFont val="Tahoma"/>
            <family val="2"/>
          </rPr>
          <t xml:space="preserve">
</t>
        </r>
      </text>
    </comment>
    <comment ref="C2613" authorId="6">
      <text>
        <r>
          <rPr>
            <b/>
            <sz val="9"/>
            <rFont val="Tahoma"/>
            <family val="2"/>
          </rPr>
          <t xml:space="preserve">anna: photocopy of newspapers for media organic system archives. </t>
        </r>
        <r>
          <rPr>
            <sz val="9"/>
            <rFont val="Tahoma"/>
            <family val="2"/>
          </rPr>
          <t xml:space="preserve">
</t>
        </r>
      </text>
    </comment>
    <comment ref="C2614" authorId="6">
      <text>
        <r>
          <rPr>
            <b/>
            <sz val="9"/>
            <rFont val="Tahoma"/>
            <family val="2"/>
          </rPr>
          <t>anna: ofir's complementary card.</t>
        </r>
        <r>
          <rPr>
            <sz val="9"/>
            <rFont val="Tahoma"/>
            <family val="2"/>
          </rPr>
          <t xml:space="preserve">
</t>
        </r>
      </text>
    </comment>
    <comment ref="C2615" authorId="6">
      <text>
        <r>
          <rPr>
            <b/>
            <sz val="9"/>
            <rFont val="Tahoma"/>
            <family val="0"/>
          </rPr>
          <t>Eric: for media and office use.</t>
        </r>
        <r>
          <rPr>
            <sz val="9"/>
            <rFont val="Tahoma"/>
            <family val="0"/>
          </rPr>
          <t xml:space="preserve">
</t>
        </r>
      </text>
    </comment>
    <comment ref="C2608" authorId="8">
      <text>
        <r>
          <rPr>
            <b/>
            <sz val="9"/>
            <rFont val="Tahoma"/>
            <family val="2"/>
          </rPr>
          <t>Eric: Hired cameraman for coverage of lomie operation</t>
        </r>
        <r>
          <rPr>
            <sz val="9"/>
            <rFont val="Tahoma"/>
            <family val="2"/>
          </rPr>
          <t xml:space="preserve">
</t>
        </r>
      </text>
    </comment>
    <comment ref="C2616" authorId="6">
      <text>
        <r>
          <rPr>
            <sz val="9"/>
            <rFont val="Tahoma"/>
            <family val="0"/>
          </rPr>
          <t xml:space="preserve">eric: printing of 300 regional brochures
</t>
        </r>
      </text>
    </comment>
    <comment ref="C2623" authorId="6">
      <text>
        <r>
          <rPr>
            <b/>
            <sz val="9"/>
            <rFont val="Tahoma"/>
            <family val="2"/>
          </rPr>
          <t>anna: weekly review of newspaper:
x4 cameroon tribune=4x400
x4 le jour =4x400
x4 mutation =4x400
x2 the post =2x400
total = 14 newspaper x 400
=5600</t>
        </r>
        <r>
          <rPr>
            <sz val="9"/>
            <rFont val="Tahoma"/>
            <family val="2"/>
          </rPr>
          <t xml:space="preserve">
</t>
        </r>
      </text>
    </comment>
    <comment ref="C2624" authorId="6">
      <text>
        <r>
          <rPr>
            <b/>
            <sz val="9"/>
            <rFont val="Tahoma"/>
            <family val="2"/>
          </rPr>
          <t>KKD Windows7 Vanna: weekly review of newspaper:
x5 cameroon tribune=5x400
x5 le jour =5x400
x5 mutation =5x400
x2 the post =2x400
total = 17 newspaper x 400
=6800</t>
        </r>
        <r>
          <rPr>
            <sz val="9"/>
            <rFont val="Tahoma"/>
            <family val="2"/>
          </rPr>
          <t xml:space="preserve">
</t>
        </r>
      </text>
    </comment>
    <comment ref="C2625" authorId="6">
      <text>
        <r>
          <rPr>
            <b/>
            <sz val="9"/>
            <rFont val="Tahoma"/>
            <family val="2"/>
          </rPr>
          <t>KKD Windows7 Vanna: weekly review of newspaper:
x5 cameroon tribune=5x400
x5 le jour =5x400
x5 mutation =5x400
x2 the post =2x400
total = 17 newspaper x 400
=6800</t>
        </r>
        <r>
          <rPr>
            <sz val="9"/>
            <rFont val="Tahoma"/>
            <family val="2"/>
          </rPr>
          <t xml:space="preserve">
</t>
        </r>
      </text>
    </comment>
    <comment ref="C2626" authorId="6">
      <text>
        <r>
          <rPr>
            <b/>
            <sz val="9"/>
            <rFont val="Tahoma"/>
            <family val="2"/>
          </rPr>
          <t>anna: weekly review of newspaper:
x4 cameroon tribune=4x400
x4 le jour =4x400
x4 mutation =4x400
x2 the post =2x400
total = 14 newspaper x 400
=5600</t>
        </r>
        <r>
          <rPr>
            <sz val="9"/>
            <rFont val="Tahoma"/>
            <family val="2"/>
          </rPr>
          <t xml:space="preserve">
</t>
        </r>
      </text>
    </comment>
    <comment ref="C2633" authorId="5">
      <text>
        <r>
          <rPr>
            <b/>
            <sz val="8"/>
            <rFont val="Tahoma"/>
            <family val="0"/>
          </rPr>
          <t>Anna: departmental bonus</t>
        </r>
        <r>
          <rPr>
            <sz val="8"/>
            <rFont val="Tahoma"/>
            <family val="0"/>
          </rPr>
          <t xml:space="preserve">
</t>
        </r>
      </text>
    </comment>
    <comment ref="C2635" authorId="5">
      <text>
        <r>
          <rPr>
            <b/>
            <sz val="8"/>
            <rFont val="Tahoma"/>
            <family val="0"/>
          </rPr>
          <t>Eric: departmental bonus</t>
        </r>
        <r>
          <rPr>
            <sz val="8"/>
            <rFont val="Tahoma"/>
            <family val="0"/>
          </rPr>
          <t xml:space="preserve">
</t>
        </r>
      </text>
    </comment>
    <comment ref="C2649" authorId="1">
      <text>
        <r>
          <rPr>
            <b/>
            <sz val="8"/>
            <rFont val="Tahoma"/>
            <family val="0"/>
          </rPr>
          <t>i26: calle togo and guinea</t>
        </r>
        <r>
          <rPr>
            <sz val="8"/>
            <rFont val="Tahoma"/>
            <family val="0"/>
          </rPr>
          <t xml:space="preserve">
</t>
        </r>
      </text>
    </comment>
    <comment ref="C2650" authorId="1">
      <text>
        <r>
          <rPr>
            <b/>
            <sz val="8"/>
            <rFont val="Tahoma"/>
            <family val="0"/>
          </rPr>
          <t>sone: called Togo</t>
        </r>
        <r>
          <rPr>
            <sz val="8"/>
            <rFont val="Tahoma"/>
            <family val="0"/>
          </rPr>
          <t xml:space="preserve">
</t>
        </r>
      </text>
    </comment>
    <comment ref="C2651" authorId="1">
      <text>
        <r>
          <rPr>
            <b/>
            <sz val="8"/>
            <rFont val="Tahoma"/>
            <family val="0"/>
          </rPr>
          <t>i26: Called togo</t>
        </r>
        <r>
          <rPr>
            <sz val="8"/>
            <rFont val="Tahoma"/>
            <family val="0"/>
          </rPr>
          <t xml:space="preserve">
</t>
        </r>
      </text>
    </comment>
    <comment ref="C2653" authorId="1">
      <text>
        <r>
          <rPr>
            <b/>
            <sz val="8"/>
            <rFont val="Tahoma"/>
            <family val="0"/>
          </rPr>
          <t>talf:</t>
        </r>
        <r>
          <rPr>
            <sz val="8"/>
            <rFont val="Tahoma"/>
            <family val="0"/>
          </rPr>
          <t xml:space="preserve">
MICHIKPE Afi Akpeéddzé jurist on test</t>
        </r>
      </text>
    </comment>
    <comment ref="C2654" authorId="1">
      <text>
        <r>
          <rPr>
            <b/>
            <sz val="8"/>
            <rFont val="Tahoma"/>
            <family val="0"/>
          </rPr>
          <t>LAGA:</t>
        </r>
        <r>
          <rPr>
            <sz val="8"/>
            <rFont val="Tahoma"/>
            <family val="0"/>
          </rPr>
          <t xml:space="preserve">
ACOMEDI Mensah jurist on test</t>
        </r>
      </text>
    </comment>
    <comment ref="C2655" authorId="1">
      <text>
        <r>
          <rPr>
            <b/>
            <sz val="8"/>
            <rFont val="Tahoma"/>
            <family val="0"/>
          </rPr>
          <t>LAGA:</t>
        </r>
        <r>
          <rPr>
            <sz val="8"/>
            <rFont val="Tahoma"/>
            <family val="0"/>
          </rPr>
          <t xml:space="preserve">
DEVIA Yawa Etonam jurist on test</t>
        </r>
      </text>
    </comment>
    <comment ref="C2659" authorId="1">
      <text>
        <r>
          <rPr>
            <b/>
            <sz val="8"/>
            <rFont val="Tahoma"/>
            <family val="0"/>
          </rPr>
          <t>TALF: sim card</t>
        </r>
        <r>
          <rPr>
            <sz val="8"/>
            <rFont val="Tahoma"/>
            <family val="0"/>
          </rPr>
          <t xml:space="preserve">
</t>
        </r>
      </text>
    </comment>
    <comment ref="C2665" authorId="1">
      <text>
        <r>
          <rPr>
            <b/>
            <sz val="8"/>
            <rFont val="Tahoma"/>
            <family val="0"/>
          </rPr>
          <t>TALF: Internet bill for the month of October</t>
        </r>
        <r>
          <rPr>
            <sz val="8"/>
            <rFont val="Tahoma"/>
            <family val="0"/>
          </rPr>
          <t xml:space="preserve">
</t>
        </r>
      </text>
    </comment>
    <comment ref="C2671" authorId="1">
      <text>
        <r>
          <rPr>
            <b/>
            <sz val="8"/>
            <rFont val="Tahoma"/>
            <family val="0"/>
          </rPr>
          <t>TALF: Hired car</t>
        </r>
        <r>
          <rPr>
            <sz val="8"/>
            <rFont val="Tahoma"/>
            <family val="0"/>
          </rPr>
          <t xml:space="preserve">
</t>
        </r>
      </text>
    </comment>
    <comment ref="C2673" authorId="1">
      <text>
        <r>
          <rPr>
            <b/>
            <sz val="8"/>
            <rFont val="Tahoma"/>
            <family val="0"/>
          </rPr>
          <t>talf:</t>
        </r>
        <r>
          <rPr>
            <sz val="8"/>
            <rFont val="Tahoma"/>
            <family val="0"/>
          </rPr>
          <t xml:space="preserve">
MICHIKPE Afi Akpeéddzé jurist on test</t>
        </r>
      </text>
    </comment>
    <comment ref="C2674" authorId="1">
      <text>
        <r>
          <rPr>
            <b/>
            <sz val="8"/>
            <rFont val="Tahoma"/>
            <family val="0"/>
          </rPr>
          <t>LAGA:</t>
        </r>
        <r>
          <rPr>
            <sz val="8"/>
            <rFont val="Tahoma"/>
            <family val="0"/>
          </rPr>
          <t xml:space="preserve">
ACOMEDI Mensah jurist on test</t>
        </r>
      </text>
    </comment>
    <comment ref="C2675" authorId="1">
      <text>
        <r>
          <rPr>
            <b/>
            <sz val="8"/>
            <rFont val="Tahoma"/>
            <family val="0"/>
          </rPr>
          <t>LAGA:</t>
        </r>
        <r>
          <rPr>
            <sz val="8"/>
            <rFont val="Tahoma"/>
            <family val="0"/>
          </rPr>
          <t xml:space="preserve">
DEVIA Yawa Etonam jurist on test</t>
        </r>
      </text>
    </comment>
    <comment ref="C2693" authorId="1">
      <text>
        <r>
          <rPr>
            <b/>
            <sz val="8"/>
            <rFont val="Tahoma"/>
            <family val="0"/>
          </rPr>
          <t>bak: feeding for field mission.</t>
        </r>
        <r>
          <rPr>
            <sz val="8"/>
            <rFont val="Tahoma"/>
            <family val="0"/>
          </rPr>
          <t xml:space="preserve">
</t>
        </r>
      </text>
    </comment>
    <comment ref="C2694" authorId="1">
      <text>
        <r>
          <rPr>
            <b/>
            <sz val="8"/>
            <rFont val="Tahoma"/>
            <family val="0"/>
          </rPr>
          <t>bak: feeding for field mission.</t>
        </r>
        <r>
          <rPr>
            <sz val="8"/>
            <rFont val="Tahoma"/>
            <family val="0"/>
          </rPr>
          <t xml:space="preserve">
</t>
        </r>
      </text>
    </comment>
    <comment ref="C2695" authorId="1">
      <text>
        <r>
          <rPr>
            <b/>
            <sz val="8"/>
            <rFont val="Tahoma"/>
            <family val="0"/>
          </rPr>
          <t>bak: feeding for field mission.</t>
        </r>
        <r>
          <rPr>
            <sz val="8"/>
            <rFont val="Tahoma"/>
            <family val="0"/>
          </rPr>
          <t xml:space="preserve">
</t>
        </r>
      </text>
    </comment>
    <comment ref="C2706" authorId="1">
      <text>
        <r>
          <rPr>
            <b/>
            <sz val="8"/>
            <rFont val="Tahoma"/>
            <family val="0"/>
          </rPr>
          <t>TALF: purchase of PC DESKTOP for the office</t>
        </r>
        <r>
          <rPr>
            <sz val="8"/>
            <rFont val="Tahoma"/>
            <family val="0"/>
          </rPr>
          <t xml:space="preserve">
</t>
        </r>
      </text>
    </comment>
    <comment ref="C2707" authorId="1">
      <text>
        <r>
          <rPr>
            <b/>
            <sz val="8"/>
            <rFont val="Tahoma"/>
            <family val="0"/>
          </rPr>
          <t>TALF: purchase of PC DESKTOP for the office</t>
        </r>
        <r>
          <rPr>
            <sz val="8"/>
            <rFont val="Tahoma"/>
            <family val="0"/>
          </rPr>
          <t xml:space="preserve">
</t>
        </r>
      </text>
    </comment>
    <comment ref="C2708" authorId="1">
      <text>
        <r>
          <rPr>
            <b/>
            <sz val="8"/>
            <rFont val="Tahoma"/>
            <family val="0"/>
          </rPr>
          <t>TALF: purchase of a domain name for TALF web site.</t>
        </r>
        <r>
          <rPr>
            <sz val="8"/>
            <rFont val="Tahoma"/>
            <family val="0"/>
          </rPr>
          <t xml:space="preserve">
</t>
        </r>
      </text>
    </comment>
    <comment ref="C2709" authorId="1">
      <text>
        <r>
          <rPr>
            <b/>
            <sz val="8"/>
            <rFont val="Tahoma"/>
            <family val="0"/>
          </rPr>
          <t>TALF:  office rent for the month of October</t>
        </r>
        <r>
          <rPr>
            <sz val="8"/>
            <rFont val="Tahoma"/>
            <family val="0"/>
          </rPr>
          <t xml:space="preserve">
</t>
        </r>
      </text>
    </comment>
    <comment ref="C2719" authorId="1">
      <text>
        <r>
          <rPr>
            <b/>
            <sz val="8"/>
            <rFont val="Tahoma"/>
            <family val="0"/>
          </rPr>
          <t>Talf: bonus compensation for bakenou for the month of August</t>
        </r>
        <r>
          <rPr>
            <sz val="8"/>
            <rFont val="Tahoma"/>
            <family val="0"/>
          </rPr>
          <t xml:space="preserve">
</t>
        </r>
      </text>
    </comment>
    <comment ref="C2787" authorId="1">
      <text>
        <r>
          <rPr>
            <b/>
            <sz val="8"/>
            <rFont val="Tahoma"/>
            <family val="0"/>
          </rPr>
          <t>ofir: called gunea</t>
        </r>
        <r>
          <rPr>
            <sz val="8"/>
            <rFont val="Tahoma"/>
            <family val="0"/>
          </rPr>
          <t xml:space="preserve">
</t>
        </r>
      </text>
    </comment>
    <comment ref="C2788" authorId="1">
      <text>
        <r>
          <rPr>
            <b/>
            <sz val="8"/>
            <rFont val="Tahoma"/>
            <family val="0"/>
          </rPr>
          <t>ofir: called gunea</t>
        </r>
        <r>
          <rPr>
            <sz val="8"/>
            <rFont val="Tahoma"/>
            <family val="0"/>
          </rPr>
          <t xml:space="preserve">
</t>
        </r>
      </text>
    </comment>
    <comment ref="C2789" authorId="1">
      <text>
        <r>
          <rPr>
            <b/>
            <sz val="8"/>
            <rFont val="Tahoma"/>
            <family val="0"/>
          </rPr>
          <t>sone: called gunea</t>
        </r>
        <r>
          <rPr>
            <sz val="8"/>
            <rFont val="Tahoma"/>
            <family val="0"/>
          </rPr>
          <t xml:space="preserve">
</t>
        </r>
      </text>
    </comment>
    <comment ref="C2790" authorId="1">
      <text>
        <r>
          <rPr>
            <b/>
            <sz val="8"/>
            <rFont val="Tahoma"/>
            <family val="0"/>
          </rPr>
          <t>ofir: called guinea.</t>
        </r>
        <r>
          <rPr>
            <sz val="8"/>
            <rFont val="Tahoma"/>
            <family val="0"/>
          </rPr>
          <t xml:space="preserve">
</t>
        </r>
      </text>
    </comment>
    <comment ref="F2790" authorId="1">
      <text>
        <r>
          <rPr>
            <b/>
            <sz val="8"/>
            <rFont val="Tahoma"/>
            <family val="0"/>
          </rPr>
          <t>LAGA:</t>
        </r>
        <r>
          <rPr>
            <sz val="8"/>
            <rFont val="Tahoma"/>
            <family val="0"/>
          </rPr>
          <t xml:space="preserve">
5000 was transferred from a call box.</t>
        </r>
      </text>
    </comment>
    <comment ref="C2791" authorId="1">
      <text>
        <r>
          <rPr>
            <b/>
            <sz val="8"/>
            <rFont val="Tahoma"/>
            <family val="0"/>
          </rPr>
          <t>ofir:</t>
        </r>
        <r>
          <rPr>
            <sz val="8"/>
            <rFont val="Tahoma"/>
            <family val="0"/>
          </rPr>
          <t xml:space="preserve">
Called guinea</t>
        </r>
      </text>
    </comment>
    <comment ref="C2792" authorId="1">
      <text>
        <r>
          <rPr>
            <b/>
            <sz val="8"/>
            <rFont val="Tahoma"/>
            <family val="0"/>
          </rPr>
          <t>Ofir: Called Guinea.</t>
        </r>
        <r>
          <rPr>
            <sz val="8"/>
            <rFont val="Tahoma"/>
            <family val="0"/>
          </rPr>
          <t xml:space="preserve">
</t>
        </r>
      </text>
    </comment>
    <comment ref="F2792" authorId="1">
      <text>
        <r>
          <rPr>
            <b/>
            <sz val="8"/>
            <rFont val="Tahoma"/>
            <family val="0"/>
          </rPr>
          <t>Ofir: Credit was transferred from a call box.</t>
        </r>
        <r>
          <rPr>
            <sz val="8"/>
            <rFont val="Tahoma"/>
            <family val="0"/>
          </rPr>
          <t xml:space="preserve">
</t>
        </r>
      </text>
    </comment>
    <comment ref="C2793" authorId="1">
      <text>
        <r>
          <rPr>
            <b/>
            <sz val="8"/>
            <rFont val="Tahoma"/>
            <family val="0"/>
          </rPr>
          <t>Ofir: Called guinea</t>
        </r>
        <r>
          <rPr>
            <sz val="8"/>
            <rFont val="Tahoma"/>
            <family val="0"/>
          </rPr>
          <t xml:space="preserve">
</t>
        </r>
      </text>
    </comment>
    <comment ref="C2794" authorId="1">
      <text>
        <r>
          <rPr>
            <b/>
            <sz val="8"/>
            <rFont val="Tahoma"/>
            <family val="0"/>
          </rPr>
          <t>ofir: Called Guinea.</t>
        </r>
        <r>
          <rPr>
            <sz val="8"/>
            <rFont val="Tahoma"/>
            <family val="0"/>
          </rPr>
          <t xml:space="preserve">
</t>
        </r>
      </text>
    </comment>
    <comment ref="C2795" authorId="1">
      <text>
        <r>
          <rPr>
            <b/>
            <sz val="8"/>
            <rFont val="Tahoma"/>
            <family val="0"/>
          </rPr>
          <t>ofir: Called guinea.</t>
        </r>
        <r>
          <rPr>
            <sz val="8"/>
            <rFont val="Tahoma"/>
            <family val="0"/>
          </rPr>
          <t xml:space="preserve">
</t>
        </r>
      </text>
    </comment>
    <comment ref="C2796" authorId="5">
      <text>
        <r>
          <rPr>
            <b/>
            <sz val="8"/>
            <rFont val="Tahoma"/>
            <family val="0"/>
          </rPr>
          <t>Ofir: called Guinea</t>
        </r>
        <r>
          <rPr>
            <sz val="8"/>
            <rFont val="Tahoma"/>
            <family val="0"/>
          </rPr>
          <t xml:space="preserve">
</t>
        </r>
      </text>
    </comment>
    <comment ref="C2797" authorId="1">
      <text>
        <r>
          <rPr>
            <b/>
            <sz val="8"/>
            <rFont val="Tahoma"/>
            <family val="0"/>
          </rPr>
          <t>ofir: Called RCA</t>
        </r>
        <r>
          <rPr>
            <sz val="8"/>
            <rFont val="Tahoma"/>
            <family val="0"/>
          </rPr>
          <t xml:space="preserve">
</t>
        </r>
      </text>
    </comment>
    <comment ref="C2801" authorId="1">
      <text>
        <r>
          <rPr>
            <b/>
            <sz val="8"/>
            <rFont val="Tahoma"/>
            <family val="0"/>
          </rPr>
          <t>Arret: Air ticket for charlotte from Guinea Conakry to Senegal. For LAGA replications.</t>
        </r>
        <r>
          <rPr>
            <sz val="8"/>
            <rFont val="Tahoma"/>
            <family val="0"/>
          </rPr>
          <t xml:space="preserve">
</t>
        </r>
      </text>
    </comment>
    <comment ref="C2810" authorId="1">
      <text>
        <r>
          <rPr>
            <b/>
            <sz val="8"/>
            <rFont val="Tahoma"/>
            <family val="0"/>
          </rPr>
          <t>ofir: called kenya</t>
        </r>
        <r>
          <rPr>
            <sz val="8"/>
            <rFont val="Tahoma"/>
            <family val="0"/>
          </rPr>
          <t xml:space="preserve">
</t>
        </r>
      </text>
    </comment>
    <comment ref="C2811" authorId="1">
      <text>
        <r>
          <rPr>
            <b/>
            <sz val="8"/>
            <rFont val="Tahoma"/>
            <family val="0"/>
          </rPr>
          <t>arrey: called kenya.</t>
        </r>
        <r>
          <rPr>
            <sz val="8"/>
            <rFont val="Tahoma"/>
            <family val="0"/>
          </rPr>
          <t xml:space="preserve">
</t>
        </r>
      </text>
    </comment>
    <comment ref="C2812" authorId="1">
      <text>
        <r>
          <rPr>
            <b/>
            <sz val="8"/>
            <rFont val="Tahoma"/>
            <family val="0"/>
          </rPr>
          <t>arrey: called kenya</t>
        </r>
        <r>
          <rPr>
            <sz val="8"/>
            <rFont val="Tahoma"/>
            <family val="0"/>
          </rPr>
          <t xml:space="preserve">
</t>
        </r>
      </text>
    </comment>
    <comment ref="C2813" authorId="1">
      <text>
        <r>
          <rPr>
            <b/>
            <sz val="8"/>
            <rFont val="Tahoma"/>
            <family val="0"/>
          </rPr>
          <t>ofir: ofir called congo.</t>
        </r>
        <r>
          <rPr>
            <sz val="8"/>
            <rFont val="Tahoma"/>
            <family val="0"/>
          </rPr>
          <t xml:space="preserve">
</t>
        </r>
      </text>
    </comment>
    <comment ref="C2814" authorId="1">
      <text>
        <r>
          <rPr>
            <b/>
            <sz val="8"/>
            <rFont val="Tahoma"/>
            <family val="0"/>
          </rPr>
          <t>ofir: called israel</t>
        </r>
        <r>
          <rPr>
            <sz val="8"/>
            <rFont val="Tahoma"/>
            <family val="0"/>
          </rPr>
          <t xml:space="preserve">
</t>
        </r>
      </text>
    </comment>
    <comment ref="C2822" authorId="1">
      <text>
        <r>
          <rPr>
            <b/>
            <sz val="8"/>
            <rFont val="Tahoma"/>
            <family val="0"/>
          </rPr>
          <t>ofir: Airport tax from Yaounde to Nairobi</t>
        </r>
        <r>
          <rPr>
            <sz val="8"/>
            <rFont val="Tahoma"/>
            <family val="0"/>
          </rPr>
          <t xml:space="preserve">
</t>
        </r>
      </text>
    </comment>
    <comment ref="B1229" authorId="1">
      <text>
        <r>
          <rPr>
            <b/>
            <sz val="8"/>
            <rFont val="Tahoma"/>
            <family val="0"/>
          </rPr>
          <t>LAGA:</t>
        </r>
        <r>
          <rPr>
            <sz val="8"/>
            <rFont val="Tahoma"/>
            <family val="0"/>
          </rPr>
          <t xml:space="preserve">
4,499 USD x 500 FCFA = 2,249,500 Fcfa</t>
        </r>
      </text>
    </comment>
    <comment ref="C2887" authorId="1">
      <text>
        <r>
          <rPr>
            <b/>
            <sz val="8"/>
            <rFont val="Tahoma"/>
            <family val="0"/>
          </rPr>
          <t>ofir: Hired taxi from office to airport</t>
        </r>
        <r>
          <rPr>
            <sz val="8"/>
            <rFont val="Tahoma"/>
            <family val="0"/>
          </rPr>
          <t xml:space="preserve">
</t>
        </r>
      </text>
    </comment>
    <comment ref="C2901" authorId="1">
      <text>
        <r>
          <rPr>
            <b/>
            <sz val="8"/>
            <rFont val="Tahoma"/>
            <family val="0"/>
          </rPr>
          <t>Emeline: Internet credit for internet connection in the absence or during slow internet connections in office and out of office for LAGA works.</t>
        </r>
        <r>
          <rPr>
            <sz val="8"/>
            <rFont val="Tahoma"/>
            <family val="0"/>
          </rPr>
          <t xml:space="preserve">
</t>
        </r>
      </text>
    </comment>
    <comment ref="C3062" authorId="1">
      <text>
        <r>
          <rPr>
            <b/>
            <sz val="9"/>
            <rFont val="Tahoma"/>
            <family val="0"/>
          </rPr>
          <t>Unice: bought a distributor for the office</t>
        </r>
        <r>
          <rPr>
            <sz val="9"/>
            <rFont val="Tahoma"/>
            <family val="0"/>
          </rPr>
          <t xml:space="preserve">
</t>
        </r>
      </text>
    </comment>
    <comment ref="C3063" authorId="1">
      <text>
        <r>
          <rPr>
            <b/>
            <sz val="9"/>
            <rFont val="Tahoma"/>
            <family val="0"/>
          </rPr>
          <t>unice: photo copied 100 finacial report forms at 25f each</t>
        </r>
        <r>
          <rPr>
            <sz val="9"/>
            <rFont val="Tahoma"/>
            <family val="0"/>
          </rPr>
          <t xml:space="preserve">
</t>
        </r>
      </text>
    </comment>
    <comment ref="C3064" authorId="1">
      <text>
        <r>
          <rPr>
            <b/>
            <sz val="9"/>
            <rFont val="Tahoma"/>
            <family val="0"/>
          </rPr>
          <t>Unice: bought a receipt book let for the office</t>
        </r>
        <r>
          <rPr>
            <sz val="9"/>
            <rFont val="Tahoma"/>
            <family val="0"/>
          </rPr>
          <t xml:space="preserve">
</t>
        </r>
      </text>
    </comment>
    <comment ref="C3065" authorId="1">
      <text>
        <r>
          <rPr>
            <b/>
            <sz val="9"/>
            <rFont val="Tahoma"/>
            <family val="0"/>
          </rPr>
          <t>Unice: paid 5000 for cleaning of LAGA office</t>
        </r>
        <r>
          <rPr>
            <sz val="9"/>
            <rFont val="Tahoma"/>
            <family val="0"/>
          </rPr>
          <t xml:space="preserve">
</t>
        </r>
      </text>
    </comment>
    <comment ref="C3066" authorId="1">
      <text>
        <r>
          <rPr>
            <b/>
            <sz val="9"/>
            <rFont val="Tahoma"/>
            <family val="0"/>
          </rPr>
          <t>Unice: bought a usb mouse for the office</t>
        </r>
        <r>
          <rPr>
            <sz val="9"/>
            <rFont val="Tahoma"/>
            <family val="0"/>
          </rPr>
          <t xml:space="preserve">
</t>
        </r>
      </text>
    </comment>
    <comment ref="C3067" authorId="1">
      <text>
        <r>
          <rPr>
            <b/>
            <sz val="9"/>
            <rFont val="Tahoma"/>
            <family val="0"/>
          </rPr>
          <t>unice: photo copied 10  documents for taxation use at 25f each</t>
        </r>
        <r>
          <rPr>
            <sz val="9"/>
            <rFont val="Tahoma"/>
            <family val="0"/>
          </rPr>
          <t xml:space="preserve">
</t>
        </r>
      </text>
    </comment>
    <comment ref="C3068" authorId="1">
      <text>
        <r>
          <rPr>
            <b/>
            <sz val="9"/>
            <rFont val="Tahoma"/>
            <family val="0"/>
          </rPr>
          <t>Unice: bought a usb mouse for the office</t>
        </r>
        <r>
          <rPr>
            <sz val="9"/>
            <rFont val="Tahoma"/>
            <family val="0"/>
          </rPr>
          <t xml:space="preserve">
</t>
        </r>
      </text>
    </comment>
    <comment ref="C3069" authorId="1">
      <text>
        <r>
          <rPr>
            <b/>
            <sz val="9"/>
            <rFont val="Tahoma"/>
            <family val="0"/>
          </rPr>
          <t>Unice: bought 2 folders for 1500f each for the office</t>
        </r>
        <r>
          <rPr>
            <sz val="9"/>
            <rFont val="Tahoma"/>
            <family val="0"/>
          </rPr>
          <t xml:space="preserve">
</t>
        </r>
      </text>
    </comment>
    <comment ref="C3070" authorId="1">
      <text>
        <r>
          <rPr>
            <b/>
            <sz val="9"/>
            <rFont val="Tahoma"/>
            <family val="0"/>
          </rPr>
          <t>Unice: bought 5 stickers for 500 each for the office</t>
        </r>
        <r>
          <rPr>
            <sz val="9"/>
            <rFont val="Tahoma"/>
            <family val="0"/>
          </rPr>
          <t xml:space="preserve">
</t>
        </r>
      </text>
    </comment>
    <comment ref="C3071" authorId="1">
      <text>
        <r>
          <rPr>
            <b/>
            <sz val="9"/>
            <rFont val="Tahoma"/>
            <family val="0"/>
          </rPr>
          <t>unice: photo copied 100 finacial and filed report forms at 25f each</t>
        </r>
        <r>
          <rPr>
            <sz val="9"/>
            <rFont val="Tahoma"/>
            <family val="0"/>
          </rPr>
          <t xml:space="preserve">
</t>
        </r>
      </text>
    </comment>
    <comment ref="C3087" authorId="1">
      <text>
        <r>
          <rPr>
            <b/>
            <sz val="8"/>
            <rFont val="Tahoma"/>
            <family val="0"/>
          </rPr>
          <t>arrey:  office tap to replace the old damaged tap in the office kitchen</t>
        </r>
        <r>
          <rPr>
            <sz val="8"/>
            <rFont val="Tahoma"/>
            <family val="0"/>
          </rPr>
          <t xml:space="preserve">
</t>
        </r>
      </text>
    </comment>
    <comment ref="C3088" authorId="1">
      <text>
        <r>
          <rPr>
            <b/>
            <sz val="8"/>
            <rFont val="Tahoma"/>
            <family val="0"/>
          </rPr>
          <t>arrey: repairs fees for office kitchen tap.</t>
        </r>
        <r>
          <rPr>
            <sz val="8"/>
            <rFont val="Tahoma"/>
            <family val="0"/>
          </rPr>
          <t xml:space="preserve">
</t>
        </r>
      </text>
    </comment>
    <comment ref="C3160" authorId="5">
      <text>
        <r>
          <rPr>
            <b/>
            <sz val="8"/>
            <rFont val="Tahoma"/>
            <family val="0"/>
          </rPr>
          <t>SIRRI:</t>
        </r>
        <r>
          <rPr>
            <sz val="8"/>
            <rFont val="Tahoma"/>
            <family val="0"/>
          </rPr>
          <t xml:space="preserve">
fees for registration LAGA in Taxation</t>
        </r>
      </text>
    </comment>
    <comment ref="C3179" authorId="5">
      <text>
        <r>
          <rPr>
            <b/>
            <sz val="8"/>
            <rFont val="Tahoma"/>
            <family val="0"/>
          </rPr>
          <t>SIRRI:</t>
        </r>
        <r>
          <rPr>
            <sz val="8"/>
            <rFont val="Tahoma"/>
            <family val="0"/>
          </rPr>
          <t xml:space="preserve">
rent for the period of 24/10/2013-24/11/2013 paid on the 17/10/2013</t>
        </r>
      </text>
    </comment>
    <comment ref="C3164" authorId="1">
      <text>
        <r>
          <rPr>
            <b/>
            <sz val="8"/>
            <rFont val="Tahoma"/>
            <family val="0"/>
          </rPr>
          <t>LAGA:</t>
        </r>
        <r>
          <rPr>
            <sz val="8"/>
            <rFont val="Tahoma"/>
            <family val="0"/>
          </rPr>
          <t xml:space="preserve">
Fiscal assistance  for the revision of LAGA personnel's tax from January 2009 to December 2012.
This money was paid to Audit-David consultancy firm of the national Financial credit Bank S.A as advanced payment of 35% 875,000 and the balance payment 75% 1,625,000 will be paid upon the completion of the work.
NB
The taxes of LAGA personnel's were not deducted from their salaries and paid to the taxation from January 2009 to December 2012. This money had been accumulating and also had to be paid to the taxation. the consultancy firm was hired to assist in the calculation and follow up of the payment procedure.</t>
        </r>
      </text>
    </comment>
    <comment ref="C3204" authorId="6">
      <text>
        <r>
          <rPr>
            <b/>
            <sz val="9"/>
            <rFont val="Tahoma"/>
            <family val="2"/>
          </rPr>
          <t>anna: serge's wedding in ngaoundere.</t>
        </r>
        <r>
          <rPr>
            <sz val="9"/>
            <rFont val="Tahoma"/>
            <family val="2"/>
          </rPr>
          <t xml:space="preserve">
</t>
        </r>
      </text>
    </comment>
    <comment ref="C3205" authorId="6">
      <text>
        <r>
          <rPr>
            <b/>
            <sz val="9"/>
            <rFont val="Tahoma"/>
            <family val="2"/>
          </rPr>
          <t>Anna: return from Serge's wedding.</t>
        </r>
        <r>
          <rPr>
            <sz val="9"/>
            <rFont val="Tahoma"/>
            <family val="2"/>
          </rPr>
          <t xml:space="preserve">
</t>
        </r>
      </text>
    </comment>
    <comment ref="C3248" authorId="1">
      <text>
        <r>
          <rPr>
            <b/>
            <sz val="9"/>
            <rFont val="Tahoma"/>
            <family val="0"/>
          </rPr>
          <t>i35: bought mineral water in Ngaounddere</t>
        </r>
        <r>
          <rPr>
            <sz val="9"/>
            <rFont val="Tahoma"/>
            <family val="0"/>
          </rPr>
          <t xml:space="preserve">
</t>
        </r>
      </text>
    </comment>
    <comment ref="C3250" authorId="1">
      <text>
        <r>
          <rPr>
            <b/>
            <sz val="9"/>
            <rFont val="Tahoma"/>
            <family val="0"/>
          </rPr>
          <t>i35: bought mineral water in Ngaounddere</t>
        </r>
        <r>
          <rPr>
            <sz val="9"/>
            <rFont val="Tahoma"/>
            <family val="0"/>
          </rPr>
          <t xml:space="preserve">
</t>
        </r>
      </text>
    </comment>
    <comment ref="C3252" authorId="1">
      <text>
        <r>
          <rPr>
            <b/>
            <sz val="9"/>
            <rFont val="Tahoma"/>
            <family val="0"/>
          </rPr>
          <t>i35: bought mineral water in Ngaounddere</t>
        </r>
        <r>
          <rPr>
            <sz val="9"/>
            <rFont val="Tahoma"/>
            <family val="0"/>
          </rPr>
          <t xml:space="preserve">
</t>
        </r>
      </text>
    </comment>
    <comment ref="C3254" authorId="1">
      <text>
        <r>
          <rPr>
            <b/>
            <sz val="9"/>
            <rFont val="Tahoma"/>
            <family val="0"/>
          </rPr>
          <t>Arrey: bought mineral water in Ngaoundere</t>
        </r>
        <r>
          <rPr>
            <sz val="9"/>
            <rFont val="Tahoma"/>
            <family val="0"/>
          </rPr>
          <t xml:space="preserve">
</t>
        </r>
      </text>
    </comment>
    <comment ref="C3263" authorId="1">
      <text>
        <r>
          <rPr>
            <b/>
            <sz val="9"/>
            <rFont val="Tahoma"/>
            <family val="0"/>
          </rPr>
          <t>Unice: bought mineral water in Ngaoundere</t>
        </r>
        <r>
          <rPr>
            <sz val="9"/>
            <rFont val="Tahoma"/>
            <family val="0"/>
          </rPr>
          <t xml:space="preserve">
</t>
        </r>
      </text>
    </comment>
    <comment ref="C3265" authorId="1">
      <text>
        <r>
          <rPr>
            <b/>
            <sz val="9"/>
            <rFont val="Tahoma"/>
            <family val="0"/>
          </rPr>
          <t>Unice: bought mineral water in Ngaoundere</t>
        </r>
        <r>
          <rPr>
            <sz val="9"/>
            <rFont val="Tahoma"/>
            <family val="0"/>
          </rPr>
          <t xml:space="preserve">
</t>
        </r>
      </text>
    </comment>
    <comment ref="C3267" authorId="1">
      <text>
        <r>
          <rPr>
            <b/>
            <sz val="9"/>
            <rFont val="Tahoma"/>
            <family val="0"/>
          </rPr>
          <t>Unice: bought mineral water in Ngaoundere</t>
        </r>
        <r>
          <rPr>
            <sz val="9"/>
            <rFont val="Tahoma"/>
            <family val="0"/>
          </rPr>
          <t xml:space="preserve">
</t>
        </r>
      </text>
    </comment>
    <comment ref="C3270" authorId="5">
      <text>
        <r>
          <rPr>
            <b/>
            <sz val="8"/>
            <rFont val="Tahoma"/>
            <family val="0"/>
          </rPr>
          <t>Anna: mineral water</t>
        </r>
        <r>
          <rPr>
            <sz val="8"/>
            <rFont val="Tahoma"/>
            <family val="0"/>
          </rPr>
          <t xml:space="preserve">
</t>
        </r>
      </text>
    </comment>
    <comment ref="C3272" authorId="5">
      <text>
        <r>
          <rPr>
            <b/>
            <sz val="8"/>
            <rFont val="Tahoma"/>
            <family val="0"/>
          </rPr>
          <t>Anna: mineral water</t>
        </r>
        <r>
          <rPr>
            <sz val="8"/>
            <rFont val="Tahoma"/>
            <family val="0"/>
          </rPr>
          <t xml:space="preserve">
</t>
        </r>
      </text>
    </comment>
    <comment ref="C3274" authorId="5">
      <text>
        <r>
          <rPr>
            <b/>
            <sz val="8"/>
            <rFont val="Tahoma"/>
            <family val="0"/>
          </rPr>
          <t>Anna: mineral water</t>
        </r>
        <r>
          <rPr>
            <sz val="8"/>
            <rFont val="Tahoma"/>
            <family val="0"/>
          </rPr>
          <t xml:space="preserve">
</t>
        </r>
      </text>
    </comment>
    <comment ref="C3276" authorId="5">
      <text>
        <r>
          <rPr>
            <b/>
            <sz val="8"/>
            <rFont val="Tahoma"/>
            <family val="0"/>
          </rPr>
          <t>Anna: mineral water</t>
        </r>
        <r>
          <rPr>
            <sz val="8"/>
            <rFont val="Tahoma"/>
            <family val="0"/>
          </rPr>
          <t xml:space="preserve">
</t>
        </r>
      </text>
    </comment>
    <comment ref="C3281" authorId="5">
      <text>
        <r>
          <rPr>
            <b/>
            <sz val="8"/>
            <rFont val="Tahoma"/>
            <family val="0"/>
          </rPr>
          <t>Eric: mineral water</t>
        </r>
        <r>
          <rPr>
            <sz val="8"/>
            <rFont val="Tahoma"/>
            <family val="0"/>
          </rPr>
          <t xml:space="preserve">
</t>
        </r>
      </text>
    </comment>
    <comment ref="C3286" authorId="3">
      <text>
        <r>
          <rPr>
            <b/>
            <sz val="9"/>
            <rFont val="Tahoma"/>
            <family val="2"/>
          </rPr>
          <t>AIME: Mineral water at Garoua</t>
        </r>
        <r>
          <rPr>
            <sz val="9"/>
            <rFont val="Tahoma"/>
            <family val="2"/>
          </rPr>
          <t xml:space="preserve">
</t>
        </r>
      </text>
    </comment>
    <comment ref="C1871" authorId="3">
      <text>
        <r>
          <rPr>
            <b/>
            <sz val="9"/>
            <rFont val="Tahoma"/>
            <family val="2"/>
          </rPr>
          <t>AIME: translator for the case of Liu Janseng in Mfou</t>
        </r>
        <r>
          <rPr>
            <sz val="9"/>
            <rFont val="Tahoma"/>
            <family val="2"/>
          </rPr>
          <t xml:space="preserve">
</t>
        </r>
      </text>
    </comment>
    <comment ref="C3089" authorId="1">
      <text>
        <r>
          <rPr>
            <b/>
            <sz val="8"/>
            <rFont val="Tahoma"/>
            <family val="0"/>
          </rPr>
          <t>Arrey: Posting of the Green generation Book nad Work book to IPPL in USA.</t>
        </r>
        <r>
          <rPr>
            <sz val="8"/>
            <rFont val="Tahoma"/>
            <family val="0"/>
          </rPr>
          <t xml:space="preserve">
</t>
        </r>
      </text>
    </comment>
    <comment ref="C3190" authorId="1">
      <text>
        <r>
          <rPr>
            <b/>
            <sz val="8"/>
            <rFont val="Tahoma"/>
            <family val="0"/>
          </rPr>
          <t>Arrey: Guinea and Senegal Bonus.</t>
        </r>
        <r>
          <rPr>
            <sz val="8"/>
            <rFont val="Tahoma"/>
            <family val="0"/>
          </rPr>
          <t xml:space="preserve">
</t>
        </r>
      </text>
    </comment>
    <comment ref="C3256" authorId="1">
      <text>
        <r>
          <rPr>
            <b/>
            <sz val="9"/>
            <rFont val="Tahoma"/>
            <family val="0"/>
          </rPr>
          <t>Arrey: bought mineral water in Ngaoundere</t>
        </r>
        <r>
          <rPr>
            <sz val="9"/>
            <rFont val="Tahoma"/>
            <family val="0"/>
          </rPr>
          <t xml:space="preserve">
</t>
        </r>
      </text>
    </comment>
    <comment ref="C3258" authorId="1">
      <text>
        <r>
          <rPr>
            <b/>
            <sz val="9"/>
            <rFont val="Tahoma"/>
            <family val="0"/>
          </rPr>
          <t>Arrey: bought mineral water in Ngaoundere</t>
        </r>
        <r>
          <rPr>
            <sz val="9"/>
            <rFont val="Tahoma"/>
            <family val="0"/>
          </rPr>
          <t xml:space="preserve">
</t>
        </r>
      </text>
    </comment>
    <comment ref="C3260" authorId="1">
      <text>
        <r>
          <rPr>
            <b/>
            <sz val="9"/>
            <rFont val="Tahoma"/>
            <family val="0"/>
          </rPr>
          <t>Arrey: bought mineral water in Ngaoundere</t>
        </r>
        <r>
          <rPr>
            <sz val="9"/>
            <rFont val="Tahoma"/>
            <family val="0"/>
          </rPr>
          <t xml:space="preserve">
</t>
        </r>
      </text>
    </comment>
    <comment ref="F1824" authorId="4">
      <text>
        <r>
          <rPr>
            <b/>
            <sz val="9"/>
            <rFont val="Tahoma"/>
            <family val="2"/>
          </rPr>
          <t>Aimé: Transport and logistics from Yaounde to Douala for the case of parrot dealer.</t>
        </r>
      </text>
    </comment>
    <comment ref="F1808" authorId="4">
      <text>
        <r>
          <rPr>
            <b/>
            <sz val="9"/>
            <rFont val="Tahoma"/>
            <family val="2"/>
          </rPr>
          <t>Aimé: Transport and logistics from Yaounde to Douala for the case of parrot dealer.</t>
        </r>
      </text>
    </comment>
    <comment ref="F1809" authorId="4">
      <text>
        <r>
          <rPr>
            <b/>
            <sz val="9"/>
            <rFont val="Tahoma"/>
            <family val="2"/>
          </rPr>
          <t>Aimé: Transport and logistics from Yaounde to Douala for the case of parrot dealer.</t>
        </r>
      </text>
    </comment>
    <comment ref="F1838" authorId="4">
      <text>
        <r>
          <rPr>
            <b/>
            <sz val="9"/>
            <rFont val="Tahoma"/>
            <family val="2"/>
          </rPr>
          <t>Aimé: Transport and logistics from Yaounde to Douala for the case of parrot dealer.</t>
        </r>
      </text>
    </comment>
    <comment ref="F1849" authorId="4">
      <text>
        <r>
          <rPr>
            <b/>
            <sz val="9"/>
            <rFont val="Tahoma"/>
            <family val="2"/>
          </rPr>
          <t>Aimé: Transport and logistics from Yaounde to Douala for the case of parrot dealer.</t>
        </r>
      </text>
    </comment>
    <comment ref="C2728" authorId="0">
      <text>
        <r>
          <rPr>
            <b/>
            <sz val="9"/>
            <rFont val="Tahoma"/>
            <family val="2"/>
          </rPr>
          <t>More calls to Cameroon to Coordinate missions</t>
        </r>
      </text>
    </comment>
    <comment ref="C2731" authorId="0">
      <text>
        <r>
          <rPr>
            <b/>
            <sz val="9"/>
            <rFont val="Tahoma"/>
            <family val="2"/>
          </rPr>
          <t>Made many calls to Cameroon to Coordinate missions</t>
        </r>
      </text>
    </comment>
    <comment ref="C2738" authorId="0">
      <text>
        <r>
          <rPr>
            <b/>
            <sz val="9"/>
            <rFont val="Tahoma"/>
            <family val="2"/>
          </rPr>
          <t>Douala - Lome - Douala, to put in place an Investigations team for TALFF Togo</t>
        </r>
        <r>
          <rPr>
            <sz val="9"/>
            <rFont val="Tahoma"/>
            <family val="2"/>
          </rPr>
          <t xml:space="preserve">
</t>
        </r>
      </text>
    </comment>
    <comment ref="C2742" authorId="1">
      <text>
        <r>
          <rPr>
            <b/>
            <sz val="8"/>
            <rFont val="Tahoma"/>
            <family val="0"/>
          </rPr>
          <t>LAGA:</t>
        </r>
        <r>
          <rPr>
            <sz val="8"/>
            <rFont val="Tahoma"/>
            <family val="0"/>
          </rPr>
          <t xml:space="preserve">
Paid 30,000 at airport for entry visa, stamps for 25,000 and 5000 as fee. No receipt given</t>
        </r>
      </text>
    </comment>
    <comment ref="C2743" authorId="1">
      <text>
        <r>
          <rPr>
            <b/>
            <sz val="8"/>
            <rFont val="Tahoma"/>
            <family val="0"/>
          </rPr>
          <t>LAGA:</t>
        </r>
        <r>
          <rPr>
            <sz val="8"/>
            <rFont val="Tahoma"/>
            <family val="0"/>
          </rPr>
          <t xml:space="preserve">
Was given a visa for 7 days and had to extend at the immigration police: 10000 as fee, 1000 for pictures and 500 for application form. No receipt given</t>
        </r>
      </text>
    </comment>
    <comment ref="C1574" authorId="1">
      <text>
        <r>
          <rPr>
            <b/>
            <sz val="8"/>
            <rFont val="Tahoma"/>
            <family val="0"/>
          </rPr>
          <t>lov: By calando informed Arrey.</t>
        </r>
        <r>
          <rPr>
            <sz val="8"/>
            <rFont val="Tahoma"/>
            <family val="0"/>
          </rPr>
          <t xml:space="preserve">
</t>
        </r>
      </text>
    </comment>
    <comment ref="F1826" authorId="2">
      <text>
        <r>
          <rPr>
            <b/>
            <sz val="9"/>
            <rFont val="Tahoma"/>
            <family val="2"/>
          </rPr>
          <t>EKANE:Transport and lodgistics from Kumba to Buea to apply for parrot dealer Judgement</t>
        </r>
      </text>
    </comment>
    <comment ref="F1810" authorId="2">
      <text>
        <r>
          <rPr>
            <b/>
            <sz val="9"/>
            <rFont val="Tahoma"/>
            <family val="2"/>
          </rPr>
          <t>EKANE:Transport and lodgistics from Kumba to Buea to apply for parrot dealer Judgement</t>
        </r>
      </text>
    </comment>
    <comment ref="F1811" authorId="2">
      <text>
        <r>
          <rPr>
            <b/>
            <sz val="9"/>
            <rFont val="Tahoma"/>
            <family val="2"/>
          </rPr>
          <t>EKANE:Transport and lodgistics from Kumba to Buea to apply for parrot dealer Judgement</t>
        </r>
      </text>
    </comment>
    <comment ref="F1839" authorId="2">
      <text>
        <r>
          <rPr>
            <b/>
            <sz val="9"/>
            <rFont val="Tahoma"/>
            <family val="2"/>
          </rPr>
          <t>EKANE:Transport and lodgistics from Kumba to Buea to apply for parrot dealer Judgement</t>
        </r>
      </text>
    </comment>
    <comment ref="F1842" authorId="2">
      <text>
        <r>
          <rPr>
            <b/>
            <sz val="9"/>
            <rFont val="Tahoma"/>
            <family val="2"/>
          </rPr>
          <t>EKANE:Transport and lodgistics from Kumba to Buea to apply for parrot dealer Judgement</t>
        </r>
      </text>
    </comment>
    <comment ref="F1829" authorId="2">
      <text>
        <r>
          <rPr>
            <b/>
            <sz val="9"/>
            <rFont val="Tahoma"/>
            <family val="2"/>
          </rPr>
          <t>EKANE:Transport and lodgistics from Kumba to Buea to apply for parrot dealer Judgement</t>
        </r>
      </text>
    </comment>
    <comment ref="F1830" authorId="2">
      <text>
        <r>
          <rPr>
            <b/>
            <sz val="9"/>
            <rFont val="Tahoma"/>
            <family val="2"/>
          </rPr>
          <t>EKANE:Transport and lodgistics from Kumba to Buea to apply for parrot dealer Judgement</t>
        </r>
      </text>
    </comment>
    <comment ref="F1831" authorId="2">
      <text>
        <r>
          <rPr>
            <b/>
            <sz val="9"/>
            <rFont val="Tahoma"/>
            <family val="2"/>
          </rPr>
          <t>EKANE:Transport and lodgistics from Kumba to Buea to apply for parrot dealer Judgement</t>
        </r>
      </text>
    </comment>
    <comment ref="F1814" authorId="2">
      <text>
        <r>
          <rPr>
            <b/>
            <sz val="9"/>
            <rFont val="Tahoma"/>
            <family val="2"/>
          </rPr>
          <t>EKANE:Transport and lodgistics from Kumba to Buea to apply for parrot dealer Judgement</t>
        </r>
      </text>
    </comment>
    <comment ref="F1815" authorId="2">
      <text>
        <r>
          <rPr>
            <b/>
            <sz val="9"/>
            <rFont val="Tahoma"/>
            <family val="2"/>
          </rPr>
          <t>EKANE:Transport and lodgistics from Kumba to Buea to apply for parrot dealer Judgement</t>
        </r>
      </text>
    </comment>
    <comment ref="F1817" authorId="2">
      <text>
        <r>
          <rPr>
            <b/>
            <sz val="9"/>
            <rFont val="Tahoma"/>
            <family val="2"/>
          </rPr>
          <t>EKANE:Transport and lodgistics from Kumba to Buea to collect and verify  parrot dealer Judgement</t>
        </r>
      </text>
    </comment>
    <comment ref="F1832" authorId="2">
      <text>
        <r>
          <rPr>
            <b/>
            <sz val="9"/>
            <rFont val="Tahoma"/>
            <family val="2"/>
          </rPr>
          <t>EKANE:Transport and lodgistics from Kumba to Buea to collect and verify  parrot dealer Judgement</t>
        </r>
      </text>
    </comment>
    <comment ref="F1833" authorId="2">
      <text>
        <r>
          <rPr>
            <b/>
            <sz val="9"/>
            <rFont val="Tahoma"/>
            <family val="2"/>
          </rPr>
          <t>EKANE:Transport and lodgistics from Kumba to Buea to collect and verify  parrot dealer Judgement</t>
        </r>
      </text>
    </comment>
    <comment ref="F1843" authorId="2">
      <text>
        <r>
          <rPr>
            <b/>
            <sz val="9"/>
            <rFont val="Tahoma"/>
            <family val="2"/>
          </rPr>
          <t>EKANE:Transport and lodgistics from Kumba to Buea to collect and verify  parrot dealer Judgement</t>
        </r>
      </text>
    </comment>
    <comment ref="F1857" authorId="2">
      <text>
        <r>
          <rPr>
            <b/>
            <sz val="9"/>
            <rFont val="Tahoma"/>
            <family val="2"/>
          </rPr>
          <t>EKANE:Transport and lodgistics from Kumba to Buea to collect and verify  parrot dealer Judgement</t>
        </r>
      </text>
    </comment>
    <comment ref="F1858" authorId="2">
      <text>
        <r>
          <rPr>
            <b/>
            <sz val="9"/>
            <rFont val="Tahoma"/>
            <family val="2"/>
          </rPr>
          <t>EKANE:Transport and lodgistics from Kumba to Buea to collect and verify  parrot dealer Judgement</t>
        </r>
      </text>
    </comment>
    <comment ref="F1854" authorId="2">
      <text>
        <r>
          <rPr>
            <b/>
            <sz val="9"/>
            <rFont val="Tahoma"/>
            <family val="2"/>
          </rPr>
          <t>EKANE:Transport and lodgistics from Kumba to Buea to apply for  parrot dealer Judgement</t>
        </r>
      </text>
    </comment>
    <comment ref="F1855" authorId="2">
      <text>
        <r>
          <rPr>
            <b/>
            <sz val="9"/>
            <rFont val="Tahoma"/>
            <family val="2"/>
          </rPr>
          <t>EKANE:Transport and lodgistics from Kumba to Buea to apply for  parrot dealer Judgement</t>
        </r>
      </text>
    </comment>
    <comment ref="C2622" authorId="6">
      <text>
        <r>
          <rPr>
            <b/>
            <sz val="9"/>
            <rFont val="Tahoma"/>
            <family val="2"/>
          </rPr>
          <t>anna: weekly review of newspaper:
x4 cameroon tribune=4x400
x4 le jour =4x400
x4 mutation =4x400
x2 the post =2x400
total = 14 newspaper x 400
=5600</t>
        </r>
        <r>
          <rPr>
            <sz val="9"/>
            <rFont val="Tahoma"/>
            <family val="2"/>
          </rPr>
          <t xml:space="preserve">
</t>
        </r>
      </text>
    </comment>
    <comment ref="C3168" authorId="1">
      <text>
        <r>
          <rPr>
            <b/>
            <sz val="8"/>
            <rFont val="Tahoma"/>
            <family val="0"/>
          </rPr>
          <t>LAGA:</t>
        </r>
        <r>
          <rPr>
            <sz val="8"/>
            <rFont val="Tahoma"/>
            <family val="0"/>
          </rPr>
          <t xml:space="preserve">
part penalty of 283,937frs levied on cnps contribution of September 2010 to November 2011. 142,000 was paid we  wrote to ask for cancellation which was rejected.
</t>
        </r>
      </text>
    </comment>
    <comment ref="C2584" authorId="7">
      <text>
        <r>
          <rPr>
            <b/>
            <sz val="8"/>
            <rFont val="Tahoma"/>
            <family val="2"/>
          </rPr>
          <t>media: broadcast 2 times over canal 2 international. Lomie arrest of elephant part traffiker at 13:00 and 16:00</t>
        </r>
        <r>
          <rPr>
            <sz val="8"/>
            <rFont val="Tahoma"/>
            <family val="2"/>
          </rPr>
          <t xml:space="preserve">
</t>
        </r>
      </text>
    </comment>
    <comment ref="C2585" authorId="7">
      <text>
        <r>
          <rPr>
            <b/>
            <sz val="8"/>
            <rFont val="Tahoma"/>
            <family val="2"/>
          </rPr>
          <t>media: broadcast 2 times over canal 2 international. Lomie arrest of elephant part traffiker at 21:00 and 23:00</t>
        </r>
        <r>
          <rPr>
            <sz val="8"/>
            <rFont val="Tahoma"/>
            <family val="2"/>
          </rPr>
          <t xml:space="preserve">
</t>
        </r>
      </text>
    </comment>
    <comment ref="C3173" authorId="5">
      <text>
        <r>
          <rPr>
            <b/>
            <sz val="8"/>
            <rFont val="Tahoma"/>
            <family val="0"/>
          </rPr>
          <t>SIRRI:</t>
        </r>
        <r>
          <rPr>
            <sz val="8"/>
            <rFont val="Tahoma"/>
            <family val="0"/>
          </rPr>
          <t xml:space="preserve">
include transfer fees of money sent to other replication projects</t>
        </r>
      </text>
    </comment>
  </commentList>
</comments>
</file>

<file path=xl/sharedStrings.xml><?xml version="1.0" encoding="utf-8"?>
<sst xmlns="http://schemas.openxmlformats.org/spreadsheetml/2006/main" count="12054" uniqueCount="1380">
  <si>
    <t>Exp.CFA</t>
  </si>
  <si>
    <t xml:space="preserve"> Category</t>
  </si>
  <si>
    <t>Receipt no.</t>
  </si>
  <si>
    <t xml:space="preserve">  Balance</t>
  </si>
  <si>
    <t>Date</t>
  </si>
  <si>
    <t xml:space="preserve">Value $ </t>
  </si>
  <si>
    <t>Use</t>
  </si>
  <si>
    <t>Detail</t>
  </si>
  <si>
    <t>Name</t>
  </si>
  <si>
    <t>Mission number</t>
  </si>
  <si>
    <t>Investigations</t>
  </si>
  <si>
    <t>Phone</t>
  </si>
  <si>
    <t>i35</t>
  </si>
  <si>
    <t>1-Phone-10</t>
  </si>
  <si>
    <t>1/10</t>
  </si>
  <si>
    <t>1-Phone-17</t>
  </si>
  <si>
    <t>2/10</t>
  </si>
  <si>
    <t>1-Phone-35</t>
  </si>
  <si>
    <t>3/10</t>
  </si>
  <si>
    <t>1-Phone-54</t>
  </si>
  <si>
    <t>4/10</t>
  </si>
  <si>
    <t>1-Phone-65</t>
  </si>
  <si>
    <t>5/10</t>
  </si>
  <si>
    <t>1-5/10/2013</t>
  </si>
  <si>
    <t>Kyeo-ssi/Olamze/Ambangoh</t>
  </si>
  <si>
    <t>Ivory</t>
  </si>
  <si>
    <t>1-i35-1</t>
  </si>
  <si>
    <t>Kyeo-ssi-Olamze</t>
  </si>
  <si>
    <t>1-i35-r</t>
  </si>
  <si>
    <t>Olamze-Kyeo-ssi</t>
  </si>
  <si>
    <t>Kyeo-ssi-Ambangoh</t>
  </si>
  <si>
    <t>Ambangoh-Kyeo-ssi</t>
  </si>
  <si>
    <t>1-i35-2</t>
  </si>
  <si>
    <t>Inter City- Transport</t>
  </si>
  <si>
    <t>Transport</t>
  </si>
  <si>
    <t>Local Transport</t>
  </si>
  <si>
    <t>Lodging</t>
  </si>
  <si>
    <t>Feeding</t>
  </si>
  <si>
    <t>Mission 2</t>
  </si>
  <si>
    <t>2-5/10/2013</t>
  </si>
  <si>
    <t>South West</t>
  </si>
  <si>
    <t>Ekondo/Ebunje</t>
  </si>
  <si>
    <t>i8</t>
  </si>
  <si>
    <t>2-Phone-9</t>
  </si>
  <si>
    <t>i43</t>
  </si>
  <si>
    <t>2-Phone-14</t>
  </si>
  <si>
    <t>2-Phone-16</t>
  </si>
  <si>
    <t>2-Phone-32</t>
  </si>
  <si>
    <t>2-Phone-34</t>
  </si>
  <si>
    <t>2-Phone-53</t>
  </si>
  <si>
    <t>2-Phone-64</t>
  </si>
  <si>
    <t>2-Phone-79</t>
  </si>
  <si>
    <t>7/10</t>
  </si>
  <si>
    <t>8/10</t>
  </si>
  <si>
    <t>9/10</t>
  </si>
  <si>
    <t>10/10</t>
  </si>
  <si>
    <t>11/10</t>
  </si>
  <si>
    <t>12/10</t>
  </si>
  <si>
    <t>investigations</t>
  </si>
  <si>
    <t>2-i8-1</t>
  </si>
  <si>
    <t>Kumba-Ekondo</t>
  </si>
  <si>
    <t>2-i8-r</t>
  </si>
  <si>
    <t>Ekondo-Ebunje</t>
  </si>
  <si>
    <t>Ebunje-Ekondo</t>
  </si>
  <si>
    <t>Ekondo-Kumba</t>
  </si>
  <si>
    <t>2-i8-2</t>
  </si>
  <si>
    <t>Investigation</t>
  </si>
  <si>
    <t>2-i8-3</t>
  </si>
  <si>
    <t>Mission 3</t>
  </si>
  <si>
    <t>Litoral</t>
  </si>
  <si>
    <t>Douala</t>
  </si>
  <si>
    <t>i25</t>
  </si>
  <si>
    <t>3-Phone-18</t>
  </si>
  <si>
    <t>3-Phone-36</t>
  </si>
  <si>
    <t>3-Phone-55</t>
  </si>
  <si>
    <t>3-Phone-66</t>
  </si>
  <si>
    <t>3-i25-1</t>
  </si>
  <si>
    <t>Nkong - Velougue</t>
  </si>
  <si>
    <t>3-i25-r</t>
  </si>
  <si>
    <t>Velougue -Nkong</t>
  </si>
  <si>
    <t>3-i25-2</t>
  </si>
  <si>
    <t>Mission 5</t>
  </si>
  <si>
    <t>5-i77-1</t>
  </si>
  <si>
    <t>i77</t>
  </si>
  <si>
    <t>5-i77-2</t>
  </si>
  <si>
    <t>Inter-City Transport</t>
  </si>
  <si>
    <t>5-i77-r</t>
  </si>
  <si>
    <t>5-i77-5</t>
  </si>
  <si>
    <t>Bonus</t>
  </si>
  <si>
    <t>4-5/10/2013</t>
  </si>
  <si>
    <t>North</t>
  </si>
  <si>
    <t>Kousseri</t>
  </si>
  <si>
    <t>Kousseri -Waza</t>
  </si>
  <si>
    <t>Waza -Kous</t>
  </si>
  <si>
    <t>External Assistance</t>
  </si>
  <si>
    <t>Mission 6</t>
  </si>
  <si>
    <t>Mission 7</t>
  </si>
  <si>
    <t>Edea</t>
  </si>
  <si>
    <t>7-i25-r</t>
  </si>
  <si>
    <t>29/10</t>
  </si>
  <si>
    <t>Edea - Mauako</t>
  </si>
  <si>
    <t>Mauako - Edea</t>
  </si>
  <si>
    <t>30/10</t>
  </si>
  <si>
    <t>7-i25-15</t>
  </si>
  <si>
    <t>31/10</t>
  </si>
  <si>
    <t>7-i25-16</t>
  </si>
  <si>
    <t>7-i25-17</t>
  </si>
  <si>
    <t>Drinks with informant</t>
  </si>
  <si>
    <t>7-Phone-367</t>
  </si>
  <si>
    <t>29/20</t>
  </si>
  <si>
    <t>7-Phone-377</t>
  </si>
  <si>
    <t>7-Phone-389</t>
  </si>
  <si>
    <t>8-Phone-81</t>
  </si>
  <si>
    <t>8-Phone-91</t>
  </si>
  <si>
    <t>8-Phone-110-111</t>
  </si>
  <si>
    <t>8-Phone-131</t>
  </si>
  <si>
    <t>8-Phone-141</t>
  </si>
  <si>
    <t>8-Phone-161</t>
  </si>
  <si>
    <t>Center</t>
  </si>
  <si>
    <t>Yaounde</t>
  </si>
  <si>
    <t>8-i25-3</t>
  </si>
  <si>
    <t>8-i25-4</t>
  </si>
  <si>
    <t>abong-lomie</t>
  </si>
  <si>
    <t>8-i25-r</t>
  </si>
  <si>
    <t>lomie-ntam</t>
  </si>
  <si>
    <t>ntam-lomie</t>
  </si>
  <si>
    <t>lomie-ngola</t>
  </si>
  <si>
    <t>ngola-lomie</t>
  </si>
  <si>
    <t>lomie-kongo</t>
  </si>
  <si>
    <t>kongo-Lomie</t>
  </si>
  <si>
    <t>lomie-mindro</t>
  </si>
  <si>
    <t>mindro-abong</t>
  </si>
  <si>
    <t>8-i25-4a</t>
  </si>
  <si>
    <t>8-i25-5</t>
  </si>
  <si>
    <t>8-i25-6</t>
  </si>
  <si>
    <t>8-i25-7</t>
  </si>
  <si>
    <t>8-i25-8</t>
  </si>
  <si>
    <t>Mission 9</t>
  </si>
  <si>
    <t>Centre/West</t>
  </si>
  <si>
    <t>Mission 8</t>
  </si>
  <si>
    <t>Yaounde/Abongbang</t>
  </si>
  <si>
    <t>9-Phone-173</t>
  </si>
  <si>
    <t>14/10</t>
  </si>
  <si>
    <t>9-Phone-175</t>
  </si>
  <si>
    <t>15/10</t>
  </si>
  <si>
    <t>Ndiki-campement</t>
  </si>
  <si>
    <t>9-i8-r</t>
  </si>
  <si>
    <t>Campement-Ndiki</t>
  </si>
  <si>
    <t>16/10</t>
  </si>
  <si>
    <t>Mission 10</t>
  </si>
  <si>
    <t>East</t>
  </si>
  <si>
    <t>Bertoua/Manjo/Kaigama</t>
  </si>
  <si>
    <t>10-Phone-80</t>
  </si>
  <si>
    <t>10-Phone-90</t>
  </si>
  <si>
    <t>10-Phone-112-113</t>
  </si>
  <si>
    <t>10-Phone-129</t>
  </si>
  <si>
    <t>10-Phone-143</t>
  </si>
  <si>
    <t>10-Phone-153</t>
  </si>
  <si>
    <t>10-i35-4</t>
  </si>
  <si>
    <t>10-i35-r</t>
  </si>
  <si>
    <t>Bertoua-Manjo</t>
  </si>
  <si>
    <t>Manjo-bertoua</t>
  </si>
  <si>
    <t>Bertoua-Kaigama</t>
  </si>
  <si>
    <t>Kaigama-bertoua</t>
  </si>
  <si>
    <t>10-i35-6</t>
  </si>
  <si>
    <t>Mission 11</t>
  </si>
  <si>
    <t>i45</t>
  </si>
  <si>
    <t>11-Phone-132</t>
  </si>
  <si>
    <t>11-Phone-136</t>
  </si>
  <si>
    <t>11-Phone-149</t>
  </si>
  <si>
    <t>11-i45-1</t>
  </si>
  <si>
    <t>11-i45-2</t>
  </si>
  <si>
    <t>11-i45-r</t>
  </si>
  <si>
    <t>Mission 12</t>
  </si>
  <si>
    <t>Littoral</t>
  </si>
  <si>
    <t>i26</t>
  </si>
  <si>
    <t>12-Phone-115</t>
  </si>
  <si>
    <t>12-Phone-120</t>
  </si>
  <si>
    <t>Yaounde-Douala</t>
  </si>
  <si>
    <t>12-i26-8</t>
  </si>
  <si>
    <t>Douala-Yaounde</t>
  </si>
  <si>
    <t>12-i26-9</t>
  </si>
  <si>
    <t>19/10</t>
  </si>
  <si>
    <t>12-i26-r</t>
  </si>
  <si>
    <t>18/10</t>
  </si>
  <si>
    <t>12-i26-10</t>
  </si>
  <si>
    <t>12-i26-11</t>
  </si>
  <si>
    <t>Airport Tax</t>
  </si>
  <si>
    <t>Visa Extension</t>
  </si>
  <si>
    <t>17/10</t>
  </si>
  <si>
    <t>Mission 13</t>
  </si>
  <si>
    <t>Togo</t>
  </si>
  <si>
    <t>13-Phone-1</t>
  </si>
  <si>
    <t>13/10</t>
  </si>
  <si>
    <t>13-i26-r</t>
  </si>
  <si>
    <t>Trust Building</t>
  </si>
  <si>
    <t>14-Phone-158</t>
  </si>
  <si>
    <t>14-Phone-165-165a</t>
  </si>
  <si>
    <t>14-Phone-171</t>
  </si>
  <si>
    <t>14-Phone-191</t>
  </si>
  <si>
    <t>Mission 14</t>
  </si>
  <si>
    <t>12/10/2013</t>
  </si>
  <si>
    <t>Call listing</t>
  </si>
  <si>
    <t>Tel:72459931</t>
  </si>
  <si>
    <t>14-i45-3</t>
  </si>
  <si>
    <t>Tel:99265804</t>
  </si>
  <si>
    <t>Tel:72458933</t>
  </si>
  <si>
    <t>Tel:72233526</t>
  </si>
  <si>
    <t>14-i45-4</t>
  </si>
  <si>
    <t>14-i45-r</t>
  </si>
  <si>
    <t>Mission 15</t>
  </si>
  <si>
    <t>13-15/10/2013</t>
  </si>
  <si>
    <t>Investigatons</t>
  </si>
  <si>
    <t>Garoua-Malape</t>
  </si>
  <si>
    <t>Malape-Garoua</t>
  </si>
  <si>
    <t>Mission 16</t>
  </si>
  <si>
    <t>9-Phone-180</t>
  </si>
  <si>
    <t>16-Phone-196</t>
  </si>
  <si>
    <t>16-Phone-212</t>
  </si>
  <si>
    <t>16-Phone-223</t>
  </si>
  <si>
    <t>16-i8-r</t>
  </si>
  <si>
    <t>16-i8-8</t>
  </si>
  <si>
    <t>Mission 17</t>
  </si>
  <si>
    <t>West</t>
  </si>
  <si>
    <t>Bansoa/Nkomgue/Batcham/Sanyere</t>
  </si>
  <si>
    <t>17-Phone-172</t>
  </si>
  <si>
    <t>17-Phone-176</t>
  </si>
  <si>
    <t>17-Phone-181</t>
  </si>
  <si>
    <t>17-Phone-192</t>
  </si>
  <si>
    <t>17-Phone-197</t>
  </si>
  <si>
    <t>17-Phone-207</t>
  </si>
  <si>
    <t>17-Phone-213</t>
  </si>
  <si>
    <t>17-Phone-231</t>
  </si>
  <si>
    <t>17-Phone-236</t>
  </si>
  <si>
    <t>17-i35-7</t>
  </si>
  <si>
    <t>17-i35-r</t>
  </si>
  <si>
    <t>Bansoa-Nkomgue</t>
  </si>
  <si>
    <t>Nkomgue-Bansoa</t>
  </si>
  <si>
    <t>Bansoa-Batcham</t>
  </si>
  <si>
    <t>Batcham-Bansoa</t>
  </si>
  <si>
    <t>Bansoa-Sanyere</t>
  </si>
  <si>
    <t>Sanyere-Bansoa</t>
  </si>
  <si>
    <t>17-i35-8</t>
  </si>
  <si>
    <t>17-i35-9</t>
  </si>
  <si>
    <t>Mission 18</t>
  </si>
  <si>
    <t>16-17/10/2013</t>
  </si>
  <si>
    <t>18-Phone-182</t>
  </si>
  <si>
    <t>18-Phone-201</t>
  </si>
  <si>
    <t>18-i25-9</t>
  </si>
  <si>
    <t>18-i25-10</t>
  </si>
  <si>
    <t>18-i25-r</t>
  </si>
  <si>
    <t>18-i25-11</t>
  </si>
  <si>
    <t>Mission 19</t>
  </si>
  <si>
    <t>17-19/10/2013</t>
  </si>
  <si>
    <t>South</t>
  </si>
  <si>
    <t>19-Phone-195</t>
  </si>
  <si>
    <t>19-Phone-211</t>
  </si>
  <si>
    <t>19-Phone-239</t>
  </si>
  <si>
    <t>19-i45-5</t>
  </si>
  <si>
    <t>Sang-Djoum</t>
  </si>
  <si>
    <t>19-i45-6</t>
  </si>
  <si>
    <t>Djoum-Avebe</t>
  </si>
  <si>
    <t>19-i45-r</t>
  </si>
  <si>
    <t>Avebe-Djoum</t>
  </si>
  <si>
    <t>Djoum-Ayene</t>
  </si>
  <si>
    <t>Ayene-Djoum</t>
  </si>
  <si>
    <t>Djoum-Sang</t>
  </si>
  <si>
    <t>19-i45-7</t>
  </si>
  <si>
    <t>19-i45-8</t>
  </si>
  <si>
    <t>19-i45-9</t>
  </si>
  <si>
    <t>Mission 20</t>
  </si>
  <si>
    <t>Bansoa</t>
  </si>
  <si>
    <t>20-Phone-227</t>
  </si>
  <si>
    <t>20-Phone-246</t>
  </si>
  <si>
    <t>21/10</t>
  </si>
  <si>
    <t>20-Phone-256</t>
  </si>
  <si>
    <t>20-i8-r</t>
  </si>
  <si>
    <t>Banwa-Bayong</t>
  </si>
  <si>
    <t>Bayong-Banwa</t>
  </si>
  <si>
    <t>Banwa-Kekem</t>
  </si>
  <si>
    <t>20-i8-9</t>
  </si>
  <si>
    <t>20-i8-10</t>
  </si>
  <si>
    <t>Mission 21</t>
  </si>
  <si>
    <t>18-19/10/2013</t>
  </si>
  <si>
    <t>21-Phone-224</t>
  </si>
  <si>
    <t>21-Phone-240</t>
  </si>
  <si>
    <t>21-i25-r</t>
  </si>
  <si>
    <t>Mission 22</t>
  </si>
  <si>
    <t>Dschang</t>
  </si>
  <si>
    <t>22-Phone-245</t>
  </si>
  <si>
    <t>22-Phone-262</t>
  </si>
  <si>
    <t>22/10</t>
  </si>
  <si>
    <t>22-Phone-273</t>
  </si>
  <si>
    <t>23/10</t>
  </si>
  <si>
    <t>22-Phone-303</t>
  </si>
  <si>
    <t>24/10</t>
  </si>
  <si>
    <t>25/10</t>
  </si>
  <si>
    <t>26/10</t>
  </si>
  <si>
    <t>22-i25-12</t>
  </si>
  <si>
    <t>22-i25-r</t>
  </si>
  <si>
    <t>22-i25-13</t>
  </si>
  <si>
    <t>22-i25-14</t>
  </si>
  <si>
    <t>Office</t>
  </si>
  <si>
    <t>Mission 23</t>
  </si>
  <si>
    <t>23-Phone-8-8a</t>
  </si>
  <si>
    <t>23-Phone-78</t>
  </si>
  <si>
    <t>23-Phone-88</t>
  </si>
  <si>
    <t>23-Phone-235</t>
  </si>
  <si>
    <t>23-Phone-244</t>
  </si>
  <si>
    <t>23-Phone-258</t>
  </si>
  <si>
    <t>23-Phone-283</t>
  </si>
  <si>
    <t>23-Phone-291</t>
  </si>
  <si>
    <t>27/10</t>
  </si>
  <si>
    <t>28/10</t>
  </si>
  <si>
    <t>23-Phone-361</t>
  </si>
  <si>
    <t>23-Phone-366</t>
  </si>
  <si>
    <t>32-Phone-374</t>
  </si>
  <si>
    <t>3-Phone-388</t>
  </si>
  <si>
    <t>23-i26-r</t>
  </si>
  <si>
    <t>x200 Photocopy</t>
  </si>
  <si>
    <t>Mission 24</t>
  </si>
  <si>
    <t>21/10/2013</t>
  </si>
  <si>
    <t>24-Phone-257</t>
  </si>
  <si>
    <t>24-i45-10</t>
  </si>
  <si>
    <t>Mission 25</t>
  </si>
  <si>
    <t>25-Phone-261</t>
  </si>
  <si>
    <t>25-Phone-286</t>
  </si>
  <si>
    <t>25-Phone-300</t>
  </si>
  <si>
    <t>25-i45-11</t>
  </si>
  <si>
    <t>25-i45-r</t>
  </si>
  <si>
    <t>Mission 26</t>
  </si>
  <si>
    <t>22-25/10/2013</t>
  </si>
  <si>
    <t>Minduru/Mbang</t>
  </si>
  <si>
    <t>26-Phone-259</t>
  </si>
  <si>
    <t>26-Phone-275</t>
  </si>
  <si>
    <t>26-Phone-297</t>
  </si>
  <si>
    <t>26-i8-11</t>
  </si>
  <si>
    <t>Minduru-Mbang</t>
  </si>
  <si>
    <t>26-i8-r</t>
  </si>
  <si>
    <t>Mbang-Minduru</t>
  </si>
  <si>
    <t>Minduru-Molobo</t>
  </si>
  <si>
    <t>Molobo-Minduru</t>
  </si>
  <si>
    <t>Minduru-Baboutu</t>
  </si>
  <si>
    <t>Baboutu-Minduru</t>
  </si>
  <si>
    <t>26-i8-12</t>
  </si>
  <si>
    <t>Mission 27</t>
  </si>
  <si>
    <t>Ebolowa/Akon2</t>
  </si>
  <si>
    <t>27-Phone-248</t>
  </si>
  <si>
    <t>27-Phone-263</t>
  </si>
  <si>
    <t>27-Phone-r</t>
  </si>
  <si>
    <t>27-Phone-278</t>
  </si>
  <si>
    <t>27-Phone-298</t>
  </si>
  <si>
    <t>27-Phone-304</t>
  </si>
  <si>
    <t>27-i35-10</t>
  </si>
  <si>
    <t>Ebolowa-Amang</t>
  </si>
  <si>
    <t>27-i35-r</t>
  </si>
  <si>
    <t>Amang-Ebolowa</t>
  </si>
  <si>
    <t>Ebolowa-Biyii</t>
  </si>
  <si>
    <t>Biyii-Ebolowa</t>
  </si>
  <si>
    <t>27-i35-11</t>
  </si>
  <si>
    <t>20/10</t>
  </si>
  <si>
    <t>27-i35-12</t>
  </si>
  <si>
    <t>Mission 28</t>
  </si>
  <si>
    <t>25-28/10/2013</t>
  </si>
  <si>
    <t>West/Adamaoua</t>
  </si>
  <si>
    <t>Banyo</t>
  </si>
  <si>
    <t>Foban - Magba</t>
  </si>
  <si>
    <t>Magba -Kourap</t>
  </si>
  <si>
    <t>Kourap- magba</t>
  </si>
  <si>
    <t>Magba - Banyo</t>
  </si>
  <si>
    <t>Banyo - Mabiudda</t>
  </si>
  <si>
    <t>Mabiudda - Banyo</t>
  </si>
  <si>
    <t>Banyo - Kanyaka</t>
  </si>
  <si>
    <t>Kanyaka - Banyo</t>
  </si>
  <si>
    <t>28-i25-r</t>
  </si>
  <si>
    <t>Mission 29</t>
  </si>
  <si>
    <t>Garoua</t>
  </si>
  <si>
    <t>29-Phone-362</t>
  </si>
  <si>
    <t>29-Phone-375</t>
  </si>
  <si>
    <t>29-Phone-394</t>
  </si>
  <si>
    <t>Ngdere-Garoua</t>
  </si>
  <si>
    <t>29-i35-15</t>
  </si>
  <si>
    <t>29-i35-r</t>
  </si>
  <si>
    <t>Garoua-Ngdere</t>
  </si>
  <si>
    <t>29-i35-16</t>
  </si>
  <si>
    <t>29-i35-17</t>
  </si>
  <si>
    <t>29-i35-18</t>
  </si>
  <si>
    <t>Mission 32</t>
  </si>
  <si>
    <t>29-30/10/2013</t>
  </si>
  <si>
    <t>Mission 33</t>
  </si>
  <si>
    <t>Centre</t>
  </si>
  <si>
    <t>Makenene</t>
  </si>
  <si>
    <t>33-Phone-360-360a</t>
  </si>
  <si>
    <t>33-Phone-382</t>
  </si>
  <si>
    <t>33-Phone-390</t>
  </si>
  <si>
    <t>33-Phone-r</t>
  </si>
  <si>
    <t>33-i8-13a</t>
  </si>
  <si>
    <t>33-i8-13b</t>
  </si>
  <si>
    <t>I8</t>
  </si>
  <si>
    <t>Makenene-Nitouku</t>
  </si>
  <si>
    <t>33-i8-r</t>
  </si>
  <si>
    <t>Nitouku-Makenene</t>
  </si>
  <si>
    <t>Makenene-Soumene</t>
  </si>
  <si>
    <t>Soumene-Makenene</t>
  </si>
  <si>
    <t>01/11</t>
  </si>
  <si>
    <t>33-i8-14</t>
  </si>
  <si>
    <t>33-i8-15</t>
  </si>
  <si>
    <t>Operations</t>
  </si>
  <si>
    <t>Mission 4</t>
  </si>
  <si>
    <t>Giant Pangolin Scales</t>
  </si>
  <si>
    <t>4-Phone-15</t>
  </si>
  <si>
    <t>4-Phone-33</t>
  </si>
  <si>
    <t>4-Phone-50</t>
  </si>
  <si>
    <t>4-Phone-51-52</t>
  </si>
  <si>
    <t>4-Phone-62-63</t>
  </si>
  <si>
    <t>4-Phone-19</t>
  </si>
  <si>
    <t>4-Phone-37</t>
  </si>
  <si>
    <t>4-i26-1</t>
  </si>
  <si>
    <t>4-i26-2</t>
  </si>
  <si>
    <t>4-i26-r</t>
  </si>
  <si>
    <t>4-i26-3</t>
  </si>
  <si>
    <t>X1 hr Internet</t>
  </si>
  <si>
    <t>Communication</t>
  </si>
  <si>
    <t>X2 hrs Internet</t>
  </si>
  <si>
    <t>4-i26-4</t>
  </si>
  <si>
    <t>4-i26-5</t>
  </si>
  <si>
    <t>4-i26-6</t>
  </si>
  <si>
    <t>4-i26-7</t>
  </si>
  <si>
    <t>8-Phone-92</t>
  </si>
  <si>
    <t>8-Phone-116</t>
  </si>
  <si>
    <t>8-Phone-117</t>
  </si>
  <si>
    <t>8-Phone-133</t>
  </si>
  <si>
    <t>8-i77-12</t>
  </si>
  <si>
    <t>8-i77-13</t>
  </si>
  <si>
    <t>Abong - Lomie</t>
  </si>
  <si>
    <t>8-i77-14</t>
  </si>
  <si>
    <t>8-i77-r</t>
  </si>
  <si>
    <t>8-i77-15</t>
  </si>
  <si>
    <t>8-i77-16</t>
  </si>
  <si>
    <t>8-i77-17</t>
  </si>
  <si>
    <t>8-i77-17a</t>
  </si>
  <si>
    <t>8-i77-17b</t>
  </si>
  <si>
    <t>8-i77-18</t>
  </si>
  <si>
    <t>8-i77-19</t>
  </si>
  <si>
    <t>8-i77-20</t>
  </si>
  <si>
    <t>Transfer fees</t>
  </si>
  <si>
    <t>8-i77-23</t>
  </si>
  <si>
    <t>Mission 30</t>
  </si>
  <si>
    <t>27-28/10/2013</t>
  </si>
  <si>
    <t>Mandrill</t>
  </si>
  <si>
    <t>30-i43-r</t>
  </si>
  <si>
    <t>Mission 31</t>
  </si>
  <si>
    <t>31-Phone-363</t>
  </si>
  <si>
    <t>13-Phone-376</t>
  </si>
  <si>
    <t>31-Phone-397</t>
  </si>
  <si>
    <t>31-i45-13</t>
  </si>
  <si>
    <t>31-i45-r</t>
  </si>
  <si>
    <t>31-i45-14</t>
  </si>
  <si>
    <t>31-i45-15</t>
  </si>
  <si>
    <t>31-i45-16</t>
  </si>
  <si>
    <t>25-i45-17</t>
  </si>
  <si>
    <t>Mission 1</t>
  </si>
  <si>
    <t>Legal</t>
  </si>
  <si>
    <t>Media</t>
  </si>
  <si>
    <t>Policy &amp; External Relations</t>
  </si>
  <si>
    <t>Management</t>
  </si>
  <si>
    <t>Coordination</t>
  </si>
  <si>
    <t xml:space="preserve">     </t>
  </si>
  <si>
    <t>total exp</t>
  </si>
  <si>
    <t xml:space="preserve">      TOTAL EXPENDITURE OCTOBER</t>
  </si>
  <si>
    <t xml:space="preserve">FINANCIAL REPORT      -   OCTOBER     2013    </t>
  </si>
  <si>
    <t>Police</t>
  </si>
  <si>
    <t>Protected Species</t>
  </si>
  <si>
    <t>Traveling Expenses</t>
  </si>
  <si>
    <t>Drinks with Informer</t>
  </si>
  <si>
    <t>9-Phone-89</t>
  </si>
  <si>
    <t>9-Phone-118</t>
  </si>
  <si>
    <t>9-Phone-130</t>
  </si>
  <si>
    <t>9-Phone-142</t>
  </si>
  <si>
    <t>9-Phone-152</t>
  </si>
  <si>
    <t>9-i8-4</t>
  </si>
  <si>
    <t>Ndiki-Campement</t>
  </si>
  <si>
    <t>Ndiki-Soumene</t>
  </si>
  <si>
    <t>Soumene-Ndiki</t>
  </si>
  <si>
    <t>9-i8-5</t>
  </si>
  <si>
    <t xml:space="preserve">9-i8-5 </t>
  </si>
  <si>
    <t>16-i8-6</t>
  </si>
  <si>
    <t>16-i8-7</t>
  </si>
  <si>
    <t>Aime</t>
  </si>
  <si>
    <t>Phone-3</t>
  </si>
  <si>
    <t>Phone-21</t>
  </si>
  <si>
    <t>Phone-39</t>
  </si>
  <si>
    <t>Phone-46-47</t>
  </si>
  <si>
    <t>Phone-70</t>
  </si>
  <si>
    <t>Phone-76</t>
  </si>
  <si>
    <t>Phone-93</t>
  </si>
  <si>
    <t>Phone-101</t>
  </si>
  <si>
    <t>Phone-126</t>
  </si>
  <si>
    <t>Phone-138</t>
  </si>
  <si>
    <t>Phone-155</t>
  </si>
  <si>
    <t>Phone-166</t>
  </si>
  <si>
    <t>Phone-187</t>
  </si>
  <si>
    <t>Phone-199</t>
  </si>
  <si>
    <t>Phone-216</t>
  </si>
  <si>
    <t>Phone-234</t>
  </si>
  <si>
    <t>Phone-251</t>
  </si>
  <si>
    <t>Phone-268</t>
  </si>
  <si>
    <t>Phone-279</t>
  </si>
  <si>
    <t>Phone-301</t>
  </si>
  <si>
    <t>Phone-368</t>
  </si>
  <si>
    <t>Phone-378</t>
  </si>
  <si>
    <t>Phone-395</t>
  </si>
  <si>
    <t>Ekane</t>
  </si>
  <si>
    <t>Phone-2</t>
  </si>
  <si>
    <t>Phone-22</t>
  </si>
  <si>
    <t>Phone-40</t>
  </si>
  <si>
    <t>Phone-48</t>
  </si>
  <si>
    <t>Phone-77</t>
  </si>
  <si>
    <t>Phone-94</t>
  </si>
  <si>
    <t>Phone-102</t>
  </si>
  <si>
    <t>Phone-127</t>
  </si>
  <si>
    <t>Phone-137</t>
  </si>
  <si>
    <t>Phone-156</t>
  </si>
  <si>
    <t>Phone-186</t>
  </si>
  <si>
    <t>Phone-194</t>
  </si>
  <si>
    <t>Phone-215</t>
  </si>
  <si>
    <t>Phone-228</t>
  </si>
  <si>
    <t>Phone-250</t>
  </si>
  <si>
    <t>Phone-266</t>
  </si>
  <si>
    <t>Phone-276-276a</t>
  </si>
  <si>
    <t>Phone-299</t>
  </si>
  <si>
    <t>Phone-359-359a</t>
  </si>
  <si>
    <t>Phone-380</t>
  </si>
  <si>
    <t>Phone-398</t>
  </si>
  <si>
    <t>Serge</t>
  </si>
  <si>
    <t>Phone-6</t>
  </si>
  <si>
    <t>Phone-23</t>
  </si>
  <si>
    <t>Phone-41</t>
  </si>
  <si>
    <t>Phone-49</t>
  </si>
  <si>
    <t>Phone-73</t>
  </si>
  <si>
    <t>6/10</t>
  </si>
  <si>
    <t>Phone-74-75</t>
  </si>
  <si>
    <t>Phone-95</t>
  </si>
  <si>
    <t>Phone-103-103a</t>
  </si>
  <si>
    <t>Phone-128-128a</t>
  </si>
  <si>
    <t>Phone-145</t>
  </si>
  <si>
    <t>Phone-154-154a</t>
  </si>
  <si>
    <t>Phone-179a</t>
  </si>
  <si>
    <t>Phone-188</t>
  </si>
  <si>
    <t>Phone-203</t>
  </si>
  <si>
    <t>Phone-214</t>
  </si>
  <si>
    <t>Phone-229</t>
  </si>
  <si>
    <t>Phone-249</t>
  </si>
  <si>
    <t>Phone-267</t>
  </si>
  <si>
    <t>Phone-277</t>
  </si>
  <si>
    <t>Phone-302</t>
  </si>
  <si>
    <t>Phone-379</t>
  </si>
  <si>
    <t>Phone-396</t>
  </si>
  <si>
    <t>loveline</t>
  </si>
  <si>
    <t>Phone-150</t>
  </si>
  <si>
    <t>Loveline</t>
  </si>
  <si>
    <t>Nancy</t>
  </si>
  <si>
    <t>M.Tambe</t>
  </si>
  <si>
    <t>Phone-287</t>
  </si>
  <si>
    <t>Me Djimi</t>
  </si>
  <si>
    <t>Phone-119</t>
  </si>
  <si>
    <t>aim-1</t>
  </si>
  <si>
    <t>aimé</t>
  </si>
  <si>
    <t>aim-3</t>
  </si>
  <si>
    <t>aim-6</t>
  </si>
  <si>
    <t>aim-r</t>
  </si>
  <si>
    <t>aim-8</t>
  </si>
  <si>
    <t>aim-11</t>
  </si>
  <si>
    <t>aim-13</t>
  </si>
  <si>
    <t>aim-16</t>
  </si>
  <si>
    <t>aim-37</t>
  </si>
  <si>
    <t>aim-38</t>
  </si>
  <si>
    <t>ania-1</t>
  </si>
  <si>
    <t>ania</t>
  </si>
  <si>
    <t>abongmbang-lomie</t>
  </si>
  <si>
    <t>ania-r</t>
  </si>
  <si>
    <t>Lomie-Abong-Mbang</t>
  </si>
  <si>
    <t>ania-5</t>
  </si>
  <si>
    <t>ania-6</t>
  </si>
  <si>
    <t>ania-13a</t>
  </si>
  <si>
    <t>ania-16</t>
  </si>
  <si>
    <t>ania-17a</t>
  </si>
  <si>
    <t>ania-18</t>
  </si>
  <si>
    <t>ania-20</t>
  </si>
  <si>
    <t>Yaounde-Kumba</t>
  </si>
  <si>
    <t>eka-3</t>
  </si>
  <si>
    <t>ekane</t>
  </si>
  <si>
    <t>Kumba-Mamfe</t>
  </si>
  <si>
    <t>eka-5</t>
  </si>
  <si>
    <t>Mamfe-Kumba</t>
  </si>
  <si>
    <t>eka-8</t>
  </si>
  <si>
    <t>Kumba-Yaounde</t>
  </si>
  <si>
    <t>eka-10</t>
  </si>
  <si>
    <t>love-r</t>
  </si>
  <si>
    <t>nan-1</t>
  </si>
  <si>
    <t>nancy</t>
  </si>
  <si>
    <t>nan-r</t>
  </si>
  <si>
    <t>lomie-abongmbang</t>
  </si>
  <si>
    <t>nan-4</t>
  </si>
  <si>
    <t>nan-6</t>
  </si>
  <si>
    <t>nan-7</t>
  </si>
  <si>
    <t>nan-9</t>
  </si>
  <si>
    <t>eka-r</t>
  </si>
  <si>
    <t>aim-2</t>
  </si>
  <si>
    <t>aim-7</t>
  </si>
  <si>
    <t>aim-12</t>
  </si>
  <si>
    <t>aim-17</t>
  </si>
  <si>
    <t>ania-2</t>
  </si>
  <si>
    <t>ania-3</t>
  </si>
  <si>
    <t>ania-4</t>
  </si>
  <si>
    <t>ania-13</t>
  </si>
  <si>
    <t>ania-19</t>
  </si>
  <si>
    <t>eka-4</t>
  </si>
  <si>
    <t>eka-6</t>
  </si>
  <si>
    <t>eka-9</t>
  </si>
  <si>
    <t>nan-2</t>
  </si>
  <si>
    <t>nan-3</t>
  </si>
  <si>
    <t>nan-5</t>
  </si>
  <si>
    <t>nan-8</t>
  </si>
  <si>
    <t>aim-5</t>
  </si>
  <si>
    <t>X 45 photocopies</t>
  </si>
  <si>
    <t>aim-29</t>
  </si>
  <si>
    <t>X 36 printing</t>
  </si>
  <si>
    <t>ania-12</t>
  </si>
  <si>
    <t>X 212 Photocopies</t>
  </si>
  <si>
    <t>eka-2</t>
  </si>
  <si>
    <t>eka-11</t>
  </si>
  <si>
    <t>eka-12</t>
  </si>
  <si>
    <t>eka-13</t>
  </si>
  <si>
    <t>X 2 medication</t>
  </si>
  <si>
    <t>eka-24</t>
  </si>
  <si>
    <t>X 40 photocopies</t>
  </si>
  <si>
    <t>eka-25</t>
  </si>
  <si>
    <t>Court Judgment</t>
  </si>
  <si>
    <t>Court fees</t>
  </si>
  <si>
    <t>eka-18</t>
  </si>
  <si>
    <t xml:space="preserve">Lawyers Transport and logistics </t>
  </si>
  <si>
    <t>Yaounde-Mfou</t>
  </si>
  <si>
    <t>dji-1</t>
  </si>
  <si>
    <t>Mfou-Yaounde</t>
  </si>
  <si>
    <t>dji-3</t>
  </si>
  <si>
    <t>dji-4</t>
  </si>
  <si>
    <t>Kumba-Limbe</t>
  </si>
  <si>
    <t>tam-1</t>
  </si>
  <si>
    <t>Limbe-Kumba</t>
  </si>
  <si>
    <t>tam-2</t>
  </si>
  <si>
    <t>Mamfe - Kumba</t>
  </si>
  <si>
    <t>tam-3</t>
  </si>
  <si>
    <t>tam-4</t>
  </si>
  <si>
    <t xml:space="preserve">Douala-Edéa </t>
  </si>
  <si>
    <t>tcheu-2</t>
  </si>
  <si>
    <t>Edéa-Douala</t>
  </si>
  <si>
    <t>lawyer fees</t>
  </si>
  <si>
    <t>Me Tcheugueu</t>
  </si>
  <si>
    <t>tcheu-1</t>
  </si>
  <si>
    <t>bonus</t>
  </si>
  <si>
    <t>dji-2</t>
  </si>
  <si>
    <t>djimi</t>
  </si>
  <si>
    <t>Nya Aime</t>
  </si>
  <si>
    <t>bank file</t>
  </si>
  <si>
    <t>CNPS</t>
  </si>
  <si>
    <t>Tax</t>
  </si>
  <si>
    <t>Ania Serge</t>
  </si>
  <si>
    <t>personnel</t>
  </si>
  <si>
    <t>aim-10</t>
  </si>
  <si>
    <t>aim-18</t>
  </si>
  <si>
    <t>aim-19</t>
  </si>
  <si>
    <t>aim-20</t>
  </si>
  <si>
    <t>aim-21</t>
  </si>
  <si>
    <t>aim-22</t>
  </si>
  <si>
    <t>aim-23</t>
  </si>
  <si>
    <t>aim-24</t>
  </si>
  <si>
    <t>aim-25</t>
  </si>
  <si>
    <t>aim-26</t>
  </si>
  <si>
    <t>aim-27</t>
  </si>
  <si>
    <t>aim-28</t>
  </si>
  <si>
    <t>aim-30</t>
  </si>
  <si>
    <t>aim-31</t>
  </si>
  <si>
    <t>aim-32</t>
  </si>
  <si>
    <t>aim-33</t>
  </si>
  <si>
    <t>aim-34</t>
  </si>
  <si>
    <t>aim-35</t>
  </si>
  <si>
    <t>aim-36</t>
  </si>
  <si>
    <t>ania-8</t>
  </si>
  <si>
    <t>ania-9</t>
  </si>
  <si>
    <t>ania-10</t>
  </si>
  <si>
    <t>ania-11</t>
  </si>
  <si>
    <t>ania-14</t>
  </si>
  <si>
    <t>ania-15</t>
  </si>
  <si>
    <t>eka-22</t>
  </si>
  <si>
    <t>eka-23</t>
  </si>
  <si>
    <t>eka-26</t>
  </si>
  <si>
    <t>budget</t>
  </si>
  <si>
    <t>internet</t>
  </si>
  <si>
    <t>Eric</t>
  </si>
  <si>
    <t>Phone-7-7a</t>
  </si>
  <si>
    <t>Phone-24</t>
  </si>
  <si>
    <t>Phone-42</t>
  </si>
  <si>
    <t>Phone-57</t>
  </si>
  <si>
    <t>Phone-84</t>
  </si>
  <si>
    <t>Phone-96</t>
  </si>
  <si>
    <t>Phone-104</t>
  </si>
  <si>
    <t>Phone-121</t>
  </si>
  <si>
    <t>Phone-148</t>
  </si>
  <si>
    <t>Phone-169</t>
  </si>
  <si>
    <t>Phone-179</t>
  </si>
  <si>
    <t>Phone-189</t>
  </si>
  <si>
    <t>Phone-206</t>
  </si>
  <si>
    <t>Phone-220</t>
  </si>
  <si>
    <t>Phone-226</t>
  </si>
  <si>
    <t>Phone-243</t>
  </si>
  <si>
    <t>Phone-271</t>
  </si>
  <si>
    <t>Phone-284</t>
  </si>
  <si>
    <t>Phone-290</t>
  </si>
  <si>
    <t>Phone-364</t>
  </si>
  <si>
    <t>Phone-373</t>
  </si>
  <si>
    <t>Phone-386</t>
  </si>
  <si>
    <t>Anna</t>
  </si>
  <si>
    <t>Phone-1</t>
  </si>
  <si>
    <t>Phone-25</t>
  </si>
  <si>
    <t>Phone-43</t>
  </si>
  <si>
    <t>Phone-58</t>
  </si>
  <si>
    <t>Phone-85</t>
  </si>
  <si>
    <t>Phone-97</t>
  </si>
  <si>
    <t>Phone-105</t>
  </si>
  <si>
    <t>Phone-125</t>
  </si>
  <si>
    <t>Phone-144</t>
  </si>
  <si>
    <t>Phone-159</t>
  </si>
  <si>
    <t>Phone-183</t>
  </si>
  <si>
    <t>Phone-198</t>
  </si>
  <si>
    <t>Phone-217</t>
  </si>
  <si>
    <t>Phone-230</t>
  </si>
  <si>
    <t>Phone-247</t>
  </si>
  <si>
    <t>Phone-265</t>
  </si>
  <si>
    <t>Phone-274</t>
  </si>
  <si>
    <t>Phone-296</t>
  </si>
  <si>
    <t>Phone-358</t>
  </si>
  <si>
    <t>Phone-385</t>
  </si>
  <si>
    <t>Phone-392</t>
  </si>
  <si>
    <t>Ngaoundere - Garoua</t>
  </si>
  <si>
    <t>eri-8</t>
  </si>
  <si>
    <t>Garoua - Ngaoundere</t>
  </si>
  <si>
    <t>eri-10</t>
  </si>
  <si>
    <t>Ngaoundere - Yaounde</t>
  </si>
  <si>
    <t>eri-11</t>
  </si>
  <si>
    <t>eri-9</t>
  </si>
  <si>
    <t>eri-r</t>
  </si>
  <si>
    <t>ann-r</t>
  </si>
  <si>
    <t>31/11</t>
  </si>
  <si>
    <t>Bonuses scaled to results</t>
  </si>
  <si>
    <t>radio news flash E</t>
  </si>
  <si>
    <t>2 traffickers arrestedin Garoua with hippo teeth &amp; crocodile skins</t>
  </si>
  <si>
    <t>radio news flash F</t>
  </si>
  <si>
    <t>mutations newspaper F</t>
  </si>
  <si>
    <t>a big parrot exporter jailed</t>
  </si>
  <si>
    <t>la nouvelle expression newspaper F</t>
  </si>
  <si>
    <t>the horizon newspaper E</t>
  </si>
  <si>
    <t>tv news feature E</t>
  </si>
  <si>
    <t>eric</t>
  </si>
  <si>
    <t>tv news feature F</t>
  </si>
  <si>
    <t>eden newspaper E</t>
  </si>
  <si>
    <t>popoli newspaper F</t>
  </si>
  <si>
    <t>A chinese arrested with pangolin scales in nsimalen airport</t>
  </si>
  <si>
    <t>27/9</t>
  </si>
  <si>
    <t>spokesman newspaper E</t>
  </si>
  <si>
    <t>Cameroon tribune newspaper E</t>
  </si>
  <si>
    <t>lomie arrest of elephant part traffickers</t>
  </si>
  <si>
    <t>reperes newspaper F</t>
  </si>
  <si>
    <t>hotnews newspaper F</t>
  </si>
  <si>
    <t>Tv news feature F</t>
  </si>
  <si>
    <t>the timescape newspaper E</t>
  </si>
  <si>
    <t>tv news feature</t>
  </si>
  <si>
    <t>editing fees</t>
  </si>
  <si>
    <t>cd production</t>
  </si>
  <si>
    <t>eri-1a</t>
  </si>
  <si>
    <t>eri-3a</t>
  </si>
  <si>
    <t>October recording</t>
  </si>
  <si>
    <t>recording of radio news flashes and talk shows</t>
  </si>
  <si>
    <t>eri-3b</t>
  </si>
  <si>
    <t>footage transfer and multiplication lomie operation</t>
  </si>
  <si>
    <t>eri-3</t>
  </si>
  <si>
    <t>photocopy</t>
  </si>
  <si>
    <t>ann-2</t>
  </si>
  <si>
    <t>ann-5</t>
  </si>
  <si>
    <t>x 1 packet 5 mini dv cassettes</t>
  </si>
  <si>
    <t>eri-1</t>
  </si>
  <si>
    <t>video coverage operation</t>
  </si>
  <si>
    <t>eri-2</t>
  </si>
  <si>
    <t>eri-4</t>
  </si>
  <si>
    <t>x14 newspaper</t>
  </si>
  <si>
    <t>professional literature</t>
  </si>
  <si>
    <t>ann-1</t>
  </si>
  <si>
    <t>ann-3</t>
  </si>
  <si>
    <t>x17 newspaper</t>
  </si>
  <si>
    <t>ann-4</t>
  </si>
  <si>
    <t>ann-7</t>
  </si>
  <si>
    <t>ann-10</t>
  </si>
  <si>
    <t>Salary of Media Officer is supplemented by Bonuses scaled to the results he provides</t>
  </si>
  <si>
    <t>Policy and External Relations</t>
  </si>
  <si>
    <t xml:space="preserve"> LAGA Replication</t>
  </si>
  <si>
    <t>TOGO</t>
  </si>
  <si>
    <t>Coordination /Support</t>
  </si>
  <si>
    <t>Phone International</t>
  </si>
  <si>
    <t>Policy and external relations</t>
  </si>
  <si>
    <t>Phone-12</t>
  </si>
  <si>
    <t>Phone-109</t>
  </si>
  <si>
    <t>Phone-288</t>
  </si>
  <si>
    <t>Phone Investigations</t>
  </si>
  <si>
    <t>E1-r</t>
  </si>
  <si>
    <t>TALF</t>
  </si>
  <si>
    <t>Phone Jurist</t>
  </si>
  <si>
    <t>mich-r</t>
  </si>
  <si>
    <t>men-r</t>
  </si>
  <si>
    <t>div-r</t>
  </si>
  <si>
    <t>E2-r</t>
  </si>
  <si>
    <t>E3-r</t>
  </si>
  <si>
    <t>Phone management</t>
  </si>
  <si>
    <t>bak-r</t>
  </si>
  <si>
    <t>E4-r</t>
  </si>
  <si>
    <t>E5-r</t>
  </si>
  <si>
    <t>Internet</t>
  </si>
  <si>
    <t>Transport Investigations</t>
  </si>
  <si>
    <t>Transport Management</t>
  </si>
  <si>
    <t>Parking fees</t>
  </si>
  <si>
    <t>Transport Jurist</t>
  </si>
  <si>
    <t>Photocopy</t>
  </si>
  <si>
    <t>talf-r</t>
  </si>
  <si>
    <t>Repairs fees</t>
  </si>
  <si>
    <t>computer</t>
  </si>
  <si>
    <t>Web site</t>
  </si>
  <si>
    <t>Rent</t>
  </si>
  <si>
    <t>Electric bill</t>
  </si>
  <si>
    <t>News paper bublication</t>
  </si>
  <si>
    <t>Staff  coordinator</t>
  </si>
  <si>
    <t>Gunea</t>
  </si>
  <si>
    <t>Phone-28</t>
  </si>
  <si>
    <t>Phone-30</t>
  </si>
  <si>
    <t>Phone-87</t>
  </si>
  <si>
    <t>Phone-135</t>
  </si>
  <si>
    <t>Phone-164</t>
  </si>
  <si>
    <t>Guinea</t>
  </si>
  <si>
    <t>Phone-r</t>
  </si>
  <si>
    <t>Phone-225</t>
  </si>
  <si>
    <t>Phone-272</t>
  </si>
  <si>
    <t>Phone-289</t>
  </si>
  <si>
    <t>Policy and External relations</t>
  </si>
  <si>
    <t>RCA</t>
  </si>
  <si>
    <t>Phone-210</t>
  </si>
  <si>
    <t>Air ticket gunea senegal charlotte</t>
  </si>
  <si>
    <t>arrey-3</t>
  </si>
  <si>
    <t>Arrey</t>
  </si>
  <si>
    <t>International travel</t>
  </si>
  <si>
    <t>GUINEA</t>
  </si>
  <si>
    <t>Kenya</t>
  </si>
  <si>
    <t>Phone-356-356a</t>
  </si>
  <si>
    <t>Phone-371</t>
  </si>
  <si>
    <t>Phone-384-384b</t>
  </si>
  <si>
    <t>KENYA</t>
  </si>
  <si>
    <t>Congo</t>
  </si>
  <si>
    <t>Phone-208</t>
  </si>
  <si>
    <t>Israel</t>
  </si>
  <si>
    <t>Phone-13</t>
  </si>
  <si>
    <t>Air ticket Yaounde-Nairobi-Yaoune</t>
  </si>
  <si>
    <t>Ofir-1</t>
  </si>
  <si>
    <t>Ofir</t>
  </si>
  <si>
    <t>ofir-2</t>
  </si>
  <si>
    <t>Travel arrangement</t>
  </si>
  <si>
    <t>FMS soft ware</t>
  </si>
  <si>
    <t>Equipment</t>
  </si>
  <si>
    <t>arrey-8</t>
  </si>
  <si>
    <t>X5 days boat Hire</t>
  </si>
  <si>
    <t>arrey-9</t>
  </si>
  <si>
    <t>Intelligence net work</t>
  </si>
  <si>
    <t>Personnel</t>
  </si>
  <si>
    <t>Phone-11</t>
  </si>
  <si>
    <t>Phone-29</t>
  </si>
  <si>
    <t>Phone-31</t>
  </si>
  <si>
    <t>Phone-61</t>
  </si>
  <si>
    <t>Phone-68</t>
  </si>
  <si>
    <t>Phone-71</t>
  </si>
  <si>
    <t>Phone-86</t>
  </si>
  <si>
    <t>Phone-100</t>
  </si>
  <si>
    <t>Phone-114</t>
  </si>
  <si>
    <t>Phone-134</t>
  </si>
  <si>
    <t>Phone-147</t>
  </si>
  <si>
    <t>Phone-162</t>
  </si>
  <si>
    <t>Phone-167</t>
  </si>
  <si>
    <t>Phone-174</t>
  </si>
  <si>
    <t>Phone-178</t>
  </si>
  <si>
    <t>Phone-190</t>
  </si>
  <si>
    <t>Phone-204</t>
  </si>
  <si>
    <t>Phone-222</t>
  </si>
  <si>
    <t>Phone-237</t>
  </si>
  <si>
    <t>Phone-242</t>
  </si>
  <si>
    <t>Phone-254</t>
  </si>
  <si>
    <t>Phone-270</t>
  </si>
  <si>
    <t>Phone-282</t>
  </si>
  <si>
    <t>Phone-292</t>
  </si>
  <si>
    <t>Phone-357</t>
  </si>
  <si>
    <t>Ofir-r</t>
  </si>
  <si>
    <t>Hirex taxi</t>
  </si>
  <si>
    <t>Emeline</t>
  </si>
  <si>
    <t>Phone-5</t>
  </si>
  <si>
    <t>Phone-108</t>
  </si>
  <si>
    <t>Phone-123</t>
  </si>
  <si>
    <t>Phone-140-140a</t>
  </si>
  <si>
    <t>Phone-151</t>
  </si>
  <si>
    <t>Phone-170</t>
  </si>
  <si>
    <t>Phone-177</t>
  </si>
  <si>
    <t>Phone-185</t>
  </si>
  <si>
    <t>Phone-200</t>
  </si>
  <si>
    <t>Phone-219</t>
  </si>
  <si>
    <t>Phone-233</t>
  </si>
  <si>
    <t>Phone-253</t>
  </si>
  <si>
    <t>Phone-260-260a</t>
  </si>
  <si>
    <t>Phone-281</t>
  </si>
  <si>
    <t>Phone-294</t>
  </si>
  <si>
    <t>Phone-365</t>
  </si>
  <si>
    <t>Phone-372</t>
  </si>
  <si>
    <t>Phone-393</t>
  </si>
  <si>
    <t>Phone-26</t>
  </si>
  <si>
    <t>Phone-44</t>
  </si>
  <si>
    <t>Phone-59</t>
  </si>
  <si>
    <t>Phone-82</t>
  </si>
  <si>
    <t>Phone-98</t>
  </si>
  <si>
    <t>Phone-106</t>
  </si>
  <si>
    <t>Phone-122</t>
  </si>
  <si>
    <t>Phone-146</t>
  </si>
  <si>
    <t>Phone-163</t>
  </si>
  <si>
    <t>Phone-168</t>
  </si>
  <si>
    <t>Phone-205</t>
  </si>
  <si>
    <t>Phone-221</t>
  </si>
  <si>
    <t>Phone-238</t>
  </si>
  <si>
    <t>Phone-241</t>
  </si>
  <si>
    <t>Phone-255</t>
  </si>
  <si>
    <t>Phone-269</t>
  </si>
  <si>
    <t>Phone-285-285a</t>
  </si>
  <si>
    <t>Phone-293-293a</t>
  </si>
  <si>
    <t>Phone-370</t>
  </si>
  <si>
    <t>Phone-383-383a</t>
  </si>
  <si>
    <t>Phone-387-387a</t>
  </si>
  <si>
    <t>Unice</t>
  </si>
  <si>
    <t>Phone-4</t>
  </si>
  <si>
    <t>Phone-27</t>
  </si>
  <si>
    <t>Phone-45</t>
  </si>
  <si>
    <t>Phone-60</t>
  </si>
  <si>
    <t>Phone-69</t>
  </si>
  <si>
    <t>Phone-72</t>
  </si>
  <si>
    <t>Phone-83</t>
  </si>
  <si>
    <t>Phone-99</t>
  </si>
  <si>
    <t>Phone-107</t>
  </si>
  <si>
    <t>Phone-124</t>
  </si>
  <si>
    <t>Phone-139</t>
  </si>
  <si>
    <t>Phone-160</t>
  </si>
  <si>
    <t>Phone-184</t>
  </si>
  <si>
    <t>Phone-202</t>
  </si>
  <si>
    <t>Phone-218</t>
  </si>
  <si>
    <t>Phone-232</t>
  </si>
  <si>
    <t>Phone-252</t>
  </si>
  <si>
    <t>Phone-264</t>
  </si>
  <si>
    <t>Phone-280</t>
  </si>
  <si>
    <t>Phone-295</t>
  </si>
  <si>
    <t>Phone-369</t>
  </si>
  <si>
    <t>Phone-381</t>
  </si>
  <si>
    <t>Phone-391</t>
  </si>
  <si>
    <t>Eme-r</t>
  </si>
  <si>
    <t>x1 hr taxi</t>
  </si>
  <si>
    <t>arrey-r</t>
  </si>
  <si>
    <t>Hired taxi</t>
  </si>
  <si>
    <t>Uni-r</t>
  </si>
  <si>
    <t xml:space="preserve">x11 toilet tissue </t>
  </si>
  <si>
    <t>Uni-1</t>
  </si>
  <si>
    <t>Uni-2</t>
  </si>
  <si>
    <t>x 100 photo copies</t>
  </si>
  <si>
    <t>Uni-3</t>
  </si>
  <si>
    <t>x 1 receipt book let</t>
  </si>
  <si>
    <t>Uni-4</t>
  </si>
  <si>
    <t>Uni-5</t>
  </si>
  <si>
    <t>x1 mouse</t>
  </si>
  <si>
    <t>Uni-6</t>
  </si>
  <si>
    <t>x 10 photo copies</t>
  </si>
  <si>
    <t>Uni-7</t>
  </si>
  <si>
    <t>Uni-8</t>
  </si>
  <si>
    <t>x 2 folders</t>
  </si>
  <si>
    <t>x 5 stickers</t>
  </si>
  <si>
    <t>Uni-9</t>
  </si>
  <si>
    <t>Uni-9a</t>
  </si>
  <si>
    <t>Eme-1</t>
  </si>
  <si>
    <t>liquid soap</t>
  </si>
  <si>
    <t>Eme-2</t>
  </si>
  <si>
    <t>Eme-3</t>
  </si>
  <si>
    <t>Eme-4</t>
  </si>
  <si>
    <t>Eme-5</t>
  </si>
  <si>
    <t>Garbage bags</t>
  </si>
  <si>
    <t>Eme-6</t>
  </si>
  <si>
    <t>sponge</t>
  </si>
  <si>
    <t>air refresher</t>
  </si>
  <si>
    <t>x4 toilet tissues</t>
  </si>
  <si>
    <t>Tap</t>
  </si>
  <si>
    <t>arrey-1</t>
  </si>
  <si>
    <t xml:space="preserve">Repairs fee </t>
  </si>
  <si>
    <t>arrey-2</t>
  </si>
  <si>
    <t>Express union</t>
  </si>
  <si>
    <t>Uni-10</t>
  </si>
  <si>
    <t>Uni-11</t>
  </si>
  <si>
    <t>Uni-12</t>
  </si>
  <si>
    <t>Uni-13</t>
  </si>
  <si>
    <t>Uni-14</t>
  </si>
  <si>
    <t>Uni-15</t>
  </si>
  <si>
    <t>Uni-16</t>
  </si>
  <si>
    <t>Uni-17</t>
  </si>
  <si>
    <t>Uni-18</t>
  </si>
  <si>
    <t>Uni-19</t>
  </si>
  <si>
    <t>Uni-20</t>
  </si>
  <si>
    <t>Uni-21</t>
  </si>
  <si>
    <t>Uni-22</t>
  </si>
  <si>
    <t>Uni-23</t>
  </si>
  <si>
    <t>Uni-24</t>
  </si>
  <si>
    <t>Uni-25</t>
  </si>
  <si>
    <t>Uni-26</t>
  </si>
  <si>
    <t>Uni-27</t>
  </si>
  <si>
    <t>Uni-28</t>
  </si>
  <si>
    <t>Uni-29</t>
  </si>
  <si>
    <t>Uni-30</t>
  </si>
  <si>
    <t>Uni-31</t>
  </si>
  <si>
    <t>Uni-32</t>
  </si>
  <si>
    <t>Uni-33</t>
  </si>
  <si>
    <t>Uni-34</t>
  </si>
  <si>
    <t>Uni-35</t>
  </si>
  <si>
    <t>Uni-36</t>
  </si>
  <si>
    <t>Uni-37</t>
  </si>
  <si>
    <t>Uni-38</t>
  </si>
  <si>
    <t>Uni-38a</t>
  </si>
  <si>
    <t>Uni-39</t>
  </si>
  <si>
    <t>Uni-40</t>
  </si>
  <si>
    <t>Uni-41</t>
  </si>
  <si>
    <t>Uni-42</t>
  </si>
  <si>
    <t>Uni-43</t>
  </si>
  <si>
    <t>Uni-44</t>
  </si>
  <si>
    <t>Uni-45</t>
  </si>
  <si>
    <t>Uni-46</t>
  </si>
  <si>
    <t>Uni-47</t>
  </si>
  <si>
    <t>Uni-48</t>
  </si>
  <si>
    <t>Uni-49</t>
  </si>
  <si>
    <t>Uni-50</t>
  </si>
  <si>
    <t>Uni-54</t>
  </si>
  <si>
    <t>Uni-55</t>
  </si>
  <si>
    <t>Uni-56</t>
  </si>
  <si>
    <t>Uni-57</t>
  </si>
  <si>
    <t>Uni-58</t>
  </si>
  <si>
    <t>Uni-59</t>
  </si>
  <si>
    <t>Uni-60</t>
  </si>
  <si>
    <t>Uni-61</t>
  </si>
  <si>
    <t>Uni-62</t>
  </si>
  <si>
    <t>Uni-63</t>
  </si>
  <si>
    <t>Uni-64</t>
  </si>
  <si>
    <t>Uni-65</t>
  </si>
  <si>
    <t>Uni-66</t>
  </si>
  <si>
    <t>Uni-67</t>
  </si>
  <si>
    <t>tax registration</t>
  </si>
  <si>
    <t>Eme-7</t>
  </si>
  <si>
    <t>cnps penalty</t>
  </si>
  <si>
    <t>Eme-8</t>
  </si>
  <si>
    <t>Bank charges</t>
  </si>
  <si>
    <t>UNICS</t>
  </si>
  <si>
    <t>Afriland</t>
  </si>
  <si>
    <t>SNEC-Water</t>
  </si>
  <si>
    <t>Rent + Bills</t>
  </si>
  <si>
    <t>Hr-snec 2013 .9</t>
  </si>
  <si>
    <t>Sonel-Electricity</t>
  </si>
  <si>
    <t>Hr-sonel 2013 .9</t>
  </si>
  <si>
    <t xml:space="preserve">Hr-rent 2013 9-10  </t>
  </si>
  <si>
    <t>arrey-7</t>
  </si>
  <si>
    <t>LAGA FAMILY</t>
  </si>
  <si>
    <t>Yaounde-Garoua</t>
  </si>
  <si>
    <t>LAGA Family</t>
  </si>
  <si>
    <t>Traveling expenses</t>
  </si>
  <si>
    <t>arrey-4</t>
  </si>
  <si>
    <t>Ngaoundere-Yaounde</t>
  </si>
  <si>
    <t>arrey-6</t>
  </si>
  <si>
    <t>Uni-51</t>
  </si>
  <si>
    <t>Uni-52</t>
  </si>
  <si>
    <t>traveling expenses</t>
  </si>
  <si>
    <t>ann-6</t>
  </si>
  <si>
    <t>ann-9</t>
  </si>
  <si>
    <t>eri-5</t>
  </si>
  <si>
    <t>aim-14</t>
  </si>
  <si>
    <t>Yaounde-Ngaoundere</t>
  </si>
  <si>
    <t>eka-15</t>
  </si>
  <si>
    <t>eka-21</t>
  </si>
  <si>
    <t>i35-13</t>
  </si>
  <si>
    <t>i35-r</t>
  </si>
  <si>
    <t>arrey-5</t>
  </si>
  <si>
    <t>Uni-53</t>
  </si>
  <si>
    <t>ann-8</t>
  </si>
  <si>
    <t>eri-6</t>
  </si>
  <si>
    <t>eri-7</t>
  </si>
  <si>
    <t>aim-15</t>
  </si>
  <si>
    <t>eka-16</t>
  </si>
  <si>
    <t>eka-20</t>
  </si>
  <si>
    <t>i35-14</t>
  </si>
  <si>
    <t>Serge Wedding</t>
  </si>
  <si>
    <t>MINFOF</t>
  </si>
  <si>
    <t>Lomie</t>
  </si>
  <si>
    <t>Ivory/Parrots</t>
  </si>
  <si>
    <t>Office cleaning</t>
  </si>
  <si>
    <t>Office cleaner</t>
  </si>
  <si>
    <t>the Median newspaper E</t>
  </si>
  <si>
    <t>2-4/10/2013</t>
  </si>
  <si>
    <t>Undercover</t>
  </si>
  <si>
    <t>inter-city Transport</t>
  </si>
  <si>
    <t xml:space="preserve">Transport </t>
  </si>
  <si>
    <t>4-i77-6</t>
  </si>
  <si>
    <t>4-i77-7</t>
  </si>
  <si>
    <t>4-i77-8</t>
  </si>
  <si>
    <t>4-i77-9</t>
  </si>
  <si>
    <t>4-i77-10</t>
  </si>
  <si>
    <t>Douala - Nkong</t>
  </si>
  <si>
    <t>Nkong - Douala</t>
  </si>
  <si>
    <t>Douala - Edea</t>
  </si>
  <si>
    <t>Bafoussam - Douala</t>
  </si>
  <si>
    <t>Douala - Bafoussam</t>
  </si>
  <si>
    <t>Ndiki/Bafoussamang</t>
  </si>
  <si>
    <t>Bafoussamang/Sohok</t>
  </si>
  <si>
    <t>Bafoussamang-Sohok</t>
  </si>
  <si>
    <t>Sohok-Bafoussamang</t>
  </si>
  <si>
    <t>Bafoussamf-Bansoa</t>
  </si>
  <si>
    <t>Bansoa-Bafoussamf</t>
  </si>
  <si>
    <t>Bafoussamang-Banwa</t>
  </si>
  <si>
    <t>Bafoussams - Foban</t>
  </si>
  <si>
    <t>Banyo - Bafoussamos</t>
  </si>
  <si>
    <t>dschang-Bafoussamoussam</t>
  </si>
  <si>
    <t>29-31/10/2013</t>
  </si>
  <si>
    <t>Edea - Yaounde</t>
  </si>
  <si>
    <t>Yaounde - Douala</t>
  </si>
  <si>
    <t>Yaounde-abong</t>
  </si>
  <si>
    <t>abong-Yaounde</t>
  </si>
  <si>
    <t>Yaounde-Ndiki</t>
  </si>
  <si>
    <t>Ndiki-Yaounde</t>
  </si>
  <si>
    <t>Yaounde-Sang</t>
  </si>
  <si>
    <t>Yaounde-Minduru</t>
  </si>
  <si>
    <t>Minduru-Yaounde</t>
  </si>
  <si>
    <t>Yaounde-Makenene</t>
  </si>
  <si>
    <t>Makenene-Yaounde</t>
  </si>
  <si>
    <t>Bafoussam - Yaounde</t>
  </si>
  <si>
    <t>Yaounde - Abong</t>
  </si>
  <si>
    <t>Abong - Yaounde</t>
  </si>
  <si>
    <t>Yaounde - Bafoussam</t>
  </si>
  <si>
    <t>Ngdere-Yaounde</t>
  </si>
  <si>
    <t>Yaounde - Ngaou</t>
  </si>
  <si>
    <t>Ngaou -Yaounde</t>
  </si>
  <si>
    <t>1-7/10/2013</t>
  </si>
  <si>
    <t>34 inv, 8 Regions</t>
  </si>
  <si>
    <t>3 Operations against 6 subjects</t>
  </si>
  <si>
    <t>follow up 36 cases 49 locked subjects</t>
  </si>
  <si>
    <t xml:space="preserve">26 Media pieces </t>
  </si>
  <si>
    <t>Guinea/Togo//Kenya</t>
  </si>
  <si>
    <t>18-21/10/2013</t>
  </si>
  <si>
    <t>21-26/10/2013</t>
  </si>
  <si>
    <t>1-31/10/2013</t>
  </si>
  <si>
    <t>i26-16</t>
  </si>
  <si>
    <t>22-28/10/2013</t>
  </si>
  <si>
    <t>8-10/10/2013</t>
  </si>
  <si>
    <t>External assistance</t>
  </si>
  <si>
    <t>26-31/10/2013</t>
  </si>
  <si>
    <t>Speed post</t>
  </si>
  <si>
    <t>7-12/10/2013</t>
  </si>
  <si>
    <t>8-12/10/2013</t>
  </si>
  <si>
    <t>9-11/10/2013</t>
  </si>
  <si>
    <t>Drinks with Informant</t>
  </si>
  <si>
    <t>14-18/10/13</t>
  </si>
  <si>
    <t>Leopard Skins</t>
  </si>
  <si>
    <t>14-19/10/2013</t>
  </si>
  <si>
    <t>21-24/10/2013</t>
  </si>
  <si>
    <t>25-31/10/2013</t>
  </si>
  <si>
    <t>i90</t>
  </si>
  <si>
    <t>Drinks with informer</t>
  </si>
  <si>
    <t>22-Phone-316</t>
  </si>
  <si>
    <t>22-Phone-321</t>
  </si>
  <si>
    <t>23-Phone-317</t>
  </si>
  <si>
    <t>23-Phone-323</t>
  </si>
  <si>
    <t>23-Phone-335</t>
  </si>
  <si>
    <t>23-Phone-351-352</t>
  </si>
  <si>
    <t>26-Phone-314</t>
  </si>
  <si>
    <t>26-Phone-322</t>
  </si>
  <si>
    <t>26-Phone-349</t>
  </si>
  <si>
    <t>28-Phone-318</t>
  </si>
  <si>
    <t>28-Phone-332</t>
  </si>
  <si>
    <t>29-Phone-315</t>
  </si>
  <si>
    <t>29-Phone-326</t>
  </si>
  <si>
    <t>29-Phone-338</t>
  </si>
  <si>
    <t>30-Phone-338</t>
  </si>
  <si>
    <t>30-Phone-350</t>
  </si>
  <si>
    <t>Phone-312</t>
  </si>
  <si>
    <t>Phone-330</t>
  </si>
  <si>
    <t>Phone-355</t>
  </si>
  <si>
    <t>Phone-313</t>
  </si>
  <si>
    <t>Phone-331</t>
  </si>
  <si>
    <t>Phone-337</t>
  </si>
  <si>
    <t>Phone-310</t>
  </si>
  <si>
    <t>Phone-325</t>
  </si>
  <si>
    <t>Phone-346</t>
  </si>
  <si>
    <t>Phone-342</t>
  </si>
  <si>
    <t>Phone-348</t>
  </si>
  <si>
    <t>Phone-224a</t>
  </si>
  <si>
    <t>Phone-307</t>
  </si>
  <si>
    <t>Phone-328</t>
  </si>
  <si>
    <t>Phone-353-354</t>
  </si>
  <si>
    <t>Phone-118a</t>
  </si>
  <si>
    <t>Phone-311</t>
  </si>
  <si>
    <t>Phone-329</t>
  </si>
  <si>
    <t>Phone-345</t>
  </si>
  <si>
    <t>Phone-385a</t>
  </si>
  <si>
    <t>Phone-305</t>
  </si>
  <si>
    <t>Phone-306</t>
  </si>
  <si>
    <t>Phone-320</t>
  </si>
  <si>
    <t>Phone-347</t>
  </si>
  <si>
    <t>Phone-98a</t>
  </si>
  <si>
    <t>Phone-319</t>
  </si>
  <si>
    <t>Phone-334</t>
  </si>
  <si>
    <t>Phone-339</t>
  </si>
  <si>
    <t>Phone-355a-3555b</t>
  </si>
  <si>
    <t>Phone-309</t>
  </si>
  <si>
    <t>Phone-327</t>
  </si>
  <si>
    <t>Phone-343</t>
  </si>
  <si>
    <t>Phone-308</t>
  </si>
  <si>
    <t>Phone-324</t>
  </si>
  <si>
    <t>Phone-344</t>
  </si>
  <si>
    <t>Bamenda-Kumba</t>
  </si>
  <si>
    <t>setting an EAGLE data system</t>
  </si>
  <si>
    <t>Consultation taxes</t>
  </si>
  <si>
    <t>Lawyer bonus</t>
  </si>
  <si>
    <t>Interpreter fees</t>
  </si>
  <si>
    <t>15-i90-1</t>
  </si>
  <si>
    <t>15-i90-r</t>
  </si>
  <si>
    <t>15-i90-2</t>
  </si>
  <si>
    <t>15-i90-3</t>
  </si>
  <si>
    <t>32-i90-4</t>
  </si>
  <si>
    <t>32-i90-r</t>
  </si>
  <si>
    <t>32-i90-5</t>
  </si>
  <si>
    <t>32-i90-6</t>
  </si>
  <si>
    <t>Togo Mission</t>
  </si>
  <si>
    <t>Air Ticket Togo</t>
  </si>
  <si>
    <t>Visa Fee Togo</t>
  </si>
  <si>
    <t>10-13/10/2013</t>
  </si>
  <si>
    <t>9-10/10/2013</t>
  </si>
  <si>
    <t>i93</t>
  </si>
  <si>
    <t>6-i93-r</t>
  </si>
  <si>
    <t>A notorious  poacher sentenced in ypkadi93a</t>
  </si>
  <si>
    <t>i26-r</t>
  </si>
  <si>
    <t>i26-13</t>
  </si>
  <si>
    <t>i26-12</t>
  </si>
  <si>
    <t>i26-15</t>
  </si>
  <si>
    <t>i26-14</t>
  </si>
  <si>
    <t>Phone-2-2a</t>
  </si>
  <si>
    <t>Phone-5-5a</t>
  </si>
  <si>
    <t>Phone-8-8a</t>
  </si>
  <si>
    <t>Staff coordinator</t>
  </si>
  <si>
    <t>Yaounde-kyeo-ssi</t>
  </si>
  <si>
    <t>Kyeo-ssi-Yaounde</t>
  </si>
  <si>
    <t>Yaounde-Bertoua</t>
  </si>
  <si>
    <t>Yaounde-Bafoussamf</t>
  </si>
  <si>
    <t>Bafoussamf-Yaounde</t>
  </si>
  <si>
    <t>Sang-Yaounde</t>
  </si>
  <si>
    <t>Yaounde-Ebolowa</t>
  </si>
  <si>
    <t>Ebolowa-Yaounde</t>
  </si>
  <si>
    <t>Bafoussamssam-Yaounde</t>
  </si>
  <si>
    <t>abongmbang-Yaounde</t>
  </si>
  <si>
    <t>Yaounde- Edea</t>
  </si>
  <si>
    <t>Edea-Yaounde</t>
  </si>
  <si>
    <t>Yaounde-abongmbang</t>
  </si>
  <si>
    <t>Yaounde-dschang</t>
  </si>
  <si>
    <t>Bafoussamousam-Yaounde</t>
  </si>
  <si>
    <t>Yaounde-Ngdere</t>
  </si>
  <si>
    <t>Drinks with  informer</t>
  </si>
  <si>
    <t>Doum</t>
  </si>
  <si>
    <t>Douala-Dschang</t>
  </si>
  <si>
    <t>Dschang-fokoue</t>
  </si>
  <si>
    <t>fokoue-Dschang</t>
  </si>
  <si>
    <t>Dschang-fongo-tongo-Dschang</t>
  </si>
  <si>
    <t>Fongo-tgo-Dschang</t>
  </si>
  <si>
    <t>Dschang-fotitsa-Dschang</t>
  </si>
  <si>
    <t>Fotit-Dschang</t>
  </si>
  <si>
    <t>Dschang-Douala</t>
  </si>
  <si>
    <t>Yaounde-Dschang</t>
  </si>
  <si>
    <t>Dschang-Bafoussamssam</t>
  </si>
  <si>
    <t>90948406</t>
  </si>
  <si>
    <t>50785263</t>
  </si>
  <si>
    <t>i91</t>
  </si>
  <si>
    <t>28-i91-1</t>
  </si>
  <si>
    <t>28-i91-r</t>
  </si>
  <si>
    <t>28-i91-2</t>
  </si>
  <si>
    <t>28-i91-3</t>
  </si>
  <si>
    <t>28-i91-4</t>
  </si>
  <si>
    <t xml:space="preserve">X5 days Fuel for  boat </t>
  </si>
  <si>
    <t>X5 days subsistence</t>
  </si>
  <si>
    <t>X6 wages</t>
  </si>
  <si>
    <t>TrustBuilding</t>
  </si>
  <si>
    <t>Ndiki-Bafoussam</t>
  </si>
  <si>
    <t>Bafoussam-Bafoussamang</t>
  </si>
  <si>
    <t>Kekem-Bafoussam</t>
  </si>
  <si>
    <t>Bafoussam-Yaounde</t>
  </si>
  <si>
    <t>4-i77-11</t>
  </si>
  <si>
    <t>love-1</t>
  </si>
  <si>
    <t>8-ania-7</t>
  </si>
  <si>
    <t xml:space="preserve"> certification</t>
  </si>
  <si>
    <t>certification</t>
  </si>
  <si>
    <t>Passport form</t>
  </si>
  <si>
    <t>Photos</t>
  </si>
  <si>
    <t>Passport</t>
  </si>
  <si>
    <t>Computer Charger</t>
  </si>
  <si>
    <t>X300 printing brochures</t>
  </si>
  <si>
    <t>Biz cards</t>
  </si>
  <si>
    <t>Djoum dealer in human part and elephant meat sentenced</t>
  </si>
  <si>
    <t>Ngaoundere-Gaoua</t>
  </si>
  <si>
    <t>Garoua-Ngaoundere</t>
  </si>
  <si>
    <t>Ngaoundere-Garoua</t>
  </si>
  <si>
    <t>Yaounde-NgaouNgaoundere</t>
  </si>
  <si>
    <t>Yaounde-edea</t>
  </si>
  <si>
    <t>edea-Yaounde</t>
  </si>
  <si>
    <t>X6 days Lodging</t>
  </si>
  <si>
    <t xml:space="preserve">      TOTAL EXPENDITURE </t>
  </si>
  <si>
    <t>AmountCFA</t>
  </si>
  <si>
    <t>Donor</t>
  </si>
  <si>
    <t>Amount USD</t>
  </si>
  <si>
    <t>FWS</t>
  </si>
  <si>
    <t>Used</t>
  </si>
  <si>
    <t>FWS-Replication</t>
  </si>
  <si>
    <t>BornFree UK</t>
  </si>
  <si>
    <t>Rufford</t>
  </si>
  <si>
    <t>IFAW</t>
  </si>
  <si>
    <t>IPPL</t>
  </si>
  <si>
    <t>ProWildlife</t>
  </si>
  <si>
    <t>ARCUS Foundation</t>
  </si>
  <si>
    <t>Conde Nast Award</t>
  </si>
  <si>
    <t>NEU Foundation</t>
  </si>
  <si>
    <t>TOTAL</t>
  </si>
  <si>
    <t>US FWS</t>
  </si>
  <si>
    <t>bf 2012</t>
  </si>
  <si>
    <t xml:space="preserve">Used January </t>
  </si>
  <si>
    <t>Used February</t>
  </si>
  <si>
    <t>Used March</t>
  </si>
  <si>
    <t>Used April</t>
  </si>
  <si>
    <t>Used May</t>
  </si>
  <si>
    <t>Used June</t>
  </si>
  <si>
    <t>Used July</t>
  </si>
  <si>
    <t>Donated August</t>
  </si>
  <si>
    <t>Used August</t>
  </si>
  <si>
    <t>Used September</t>
  </si>
  <si>
    <t>US FWS-Replication</t>
  </si>
  <si>
    <t>BornFree Foundation</t>
  </si>
  <si>
    <t>BF 2012</t>
  </si>
  <si>
    <t>Donated January</t>
  </si>
  <si>
    <t>Used January</t>
  </si>
  <si>
    <t>used February</t>
  </si>
  <si>
    <t>Used march</t>
  </si>
  <si>
    <t>Conde Nast</t>
  </si>
  <si>
    <t xml:space="preserve">Used AC </t>
  </si>
  <si>
    <t>Donated June</t>
  </si>
  <si>
    <t>October</t>
  </si>
  <si>
    <t>$1=480CFA</t>
  </si>
  <si>
    <t>Used October</t>
  </si>
  <si>
    <t>Passing to November  2013</t>
  </si>
  <si>
    <t>Used Octberber</t>
  </si>
  <si>
    <t>Used Gabon</t>
  </si>
  <si>
    <t>Used Congo</t>
  </si>
  <si>
    <t>Passing to November 2013</t>
  </si>
  <si>
    <t>Luc</t>
  </si>
  <si>
    <t xml:space="preserve">Donated </t>
  </si>
  <si>
    <t>Passing to November</t>
  </si>
  <si>
    <t>la Croix</t>
  </si>
  <si>
    <t>Ajax</t>
  </si>
  <si>
    <t>Yaounde - Ngaoundere</t>
  </si>
  <si>
    <t>Electrical  distributor</t>
  </si>
  <si>
    <t>Certification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</si>
</sst>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quot;$&quot;#,##0_);\(\t&quot;$&quot;#,##0\)"/>
    <numFmt numFmtId="165" formatCode="\t&quot;$&quot;#,##0_);[Red]\(\t&quot;$&quot;#,##0\)"/>
    <numFmt numFmtId="166" formatCode="\t&quot;$&quot;#,##0.00_);\(\t&quot;$&quot;#,##0.00\)"/>
    <numFmt numFmtId="167" formatCode="\t&quot;$&quot;#,##0.00_);[Red]\(\t&quot;$&quot;#,##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t&quot;£&quot;#,##0_);\(\t&quot;£&quot;#,##0\)"/>
    <numFmt numFmtId="177" formatCode="\t&quot;£&quot;#,##0_);[Red]\(\t&quot;£&quot;#,##0\)"/>
    <numFmt numFmtId="178" formatCode="\t&quot;£&quot;#,##0.00_);\(\t&quot;£&quot;#,##0.00\)"/>
    <numFmt numFmtId="179" formatCode="\t&quot;£&quot;#,##0.00_);[Red]\(\t&quot;£&quot;#,##0.00\)"/>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m/d"/>
    <numFmt numFmtId="197" formatCode="m/d/yy"/>
    <numFmt numFmtId="198" formatCode="#,##0;[Red]#,##0"/>
    <numFmt numFmtId="199" formatCode="#,##0_ ;[Red]\-#,##0\ "/>
    <numFmt numFmtId="200" formatCode="[$$-409]#,##0.0;[Red][$$-409]#,##0.0"/>
    <numFmt numFmtId="201" formatCode="[$$-409]#,##0;[Red][$$-409]#,##0"/>
    <numFmt numFmtId="202" formatCode="[$£-809]#,##0"/>
  </numFmts>
  <fonts count="64">
    <font>
      <sz val="10"/>
      <name val="Arial"/>
      <family val="0"/>
    </font>
    <font>
      <b/>
      <sz val="10"/>
      <name val="Arial"/>
      <family val="2"/>
    </font>
    <font>
      <u val="single"/>
      <sz val="10"/>
      <name val="Arial"/>
      <family val="2"/>
    </font>
    <font>
      <sz val="10"/>
      <color indexed="12"/>
      <name val="Arial"/>
      <family val="2"/>
    </font>
    <font>
      <sz val="10"/>
      <color indexed="8"/>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b/>
      <sz val="10"/>
      <color indexed="55"/>
      <name val="Arial"/>
      <family val="2"/>
    </font>
    <font>
      <b/>
      <sz val="9"/>
      <name val="Tahoma"/>
      <family val="2"/>
    </font>
    <font>
      <sz val="9"/>
      <name val="Tahoma"/>
      <family val="2"/>
    </font>
    <font>
      <b/>
      <sz val="8"/>
      <name val="Tahoma"/>
      <family val="0"/>
    </font>
    <font>
      <sz val="8"/>
      <name val="Tahoma"/>
      <family val="0"/>
    </font>
    <font>
      <sz val="10"/>
      <color indexed="55"/>
      <name val="Arial"/>
      <family val="2"/>
    </font>
    <font>
      <sz val="10"/>
      <color indexed="10"/>
      <name val="Arial"/>
      <family val="2"/>
    </font>
    <font>
      <u val="single"/>
      <sz val="10"/>
      <color indexed="12"/>
      <name val="Arial"/>
      <family val="2"/>
    </font>
    <font>
      <sz val="10"/>
      <color indexed="4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50"/>
      <name val="Arial"/>
      <family val="2"/>
    </font>
    <font>
      <sz val="10"/>
      <color indexed="50"/>
      <name val="Arial"/>
      <family val="2"/>
    </font>
    <font>
      <u val="single"/>
      <sz val="10"/>
      <color indexed="50"/>
      <name val="Arial"/>
      <family val="2"/>
    </font>
    <font>
      <sz val="8"/>
      <name val="Arial"/>
      <family val="2"/>
    </font>
    <font>
      <sz val="10"/>
      <color indexed="60"/>
      <name val="Arial"/>
      <family val="2"/>
    </font>
    <font>
      <sz val="10"/>
      <color indexed="20"/>
      <name val="Arial"/>
      <family val="2"/>
    </font>
    <font>
      <sz val="10"/>
      <color indexed="17"/>
      <name val="Arial"/>
      <family val="2"/>
    </font>
    <font>
      <sz val="10"/>
      <color indexed="21"/>
      <name val="Arial"/>
      <family val="2"/>
    </font>
    <font>
      <sz val="10"/>
      <color indexed="51"/>
      <name val="Arial"/>
      <family val="2"/>
    </font>
    <font>
      <sz val="10"/>
      <color indexed="14"/>
      <name val="Arial"/>
      <family val="2"/>
    </font>
    <font>
      <sz val="10"/>
      <color indexed="15"/>
      <name val="Arial"/>
      <family val="2"/>
    </font>
    <font>
      <sz val="10"/>
      <color indexed="11"/>
      <name val="Arial"/>
      <family val="2"/>
    </font>
    <font>
      <sz val="9"/>
      <color indexed="60"/>
      <name val="Arial"/>
      <family val="2"/>
    </font>
    <font>
      <sz val="8"/>
      <color indexed="60"/>
      <name val="Arial"/>
      <family val="2"/>
    </font>
    <font>
      <sz val="8"/>
      <color indexed="20"/>
      <name val="Arial"/>
      <family val="2"/>
    </font>
    <font>
      <sz val="10"/>
      <color indexed="46"/>
      <name val="Arial"/>
      <family val="2"/>
    </font>
    <font>
      <sz val="9"/>
      <color indexed="46"/>
      <name val="Arial"/>
      <family val="2"/>
    </font>
    <font>
      <b/>
      <sz val="10"/>
      <color indexed="46"/>
      <name val="Arial"/>
      <family val="2"/>
    </font>
    <font>
      <b/>
      <sz val="10"/>
      <color indexed="12"/>
      <name val="Arial"/>
      <family val="2"/>
    </font>
    <font>
      <sz val="10"/>
      <color indexed="61"/>
      <name val="Arial"/>
      <family val="2"/>
    </font>
    <font>
      <b/>
      <sz val="10"/>
      <color indexed="61"/>
      <name val="Arial"/>
      <family val="0"/>
    </font>
    <font>
      <b/>
      <sz val="10"/>
      <color indexed="10"/>
      <name val="Arial"/>
      <family val="2"/>
    </font>
    <font>
      <u val="single"/>
      <sz val="10"/>
      <color indexed="10"/>
      <name val="Arial"/>
      <family val="2"/>
    </font>
    <font>
      <b/>
      <sz val="10"/>
      <color indexed="15"/>
      <name val="Arial"/>
      <family val="2"/>
    </font>
    <font>
      <b/>
      <sz val="10"/>
      <color indexed="16"/>
      <name val="Arial"/>
      <family val="2"/>
    </font>
    <font>
      <sz val="10"/>
      <color indexed="16"/>
      <name val="Arial"/>
      <family val="2"/>
    </font>
    <font>
      <b/>
      <sz val="8"/>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2" borderId="0" applyNumberFormat="0" applyBorder="0" applyAlignment="0" applyProtection="0"/>
    <xf numFmtId="0" fontId="25" fillId="17" borderId="0" applyNumberFormat="0" applyBorder="0" applyAlignment="0" applyProtection="0"/>
    <xf numFmtId="0" fontId="29" fillId="9" borderId="1" applyNumberFormat="0" applyAlignment="0" applyProtection="0"/>
    <xf numFmtId="0" fontId="31" fillId="14"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0" applyNumberFormat="0" applyFill="0" applyBorder="0" applyAlignment="0" applyProtection="0"/>
    <xf numFmtId="0" fontId="24" fillId="7"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7" fillId="3" borderId="1" applyNumberFormat="0" applyAlignment="0" applyProtection="0"/>
    <xf numFmtId="0" fontId="30" fillId="0" borderId="6" applyNumberFormat="0" applyFill="0" applyAlignment="0" applyProtection="0"/>
    <xf numFmtId="0" fontId="26" fillId="10" borderId="0" applyNumberFormat="0" applyBorder="0" applyAlignment="0" applyProtection="0"/>
    <xf numFmtId="0" fontId="0" fillId="0" borderId="0">
      <alignment/>
      <protection/>
    </xf>
    <xf numFmtId="0" fontId="0" fillId="5" borderId="7" applyNumberFormat="0" applyFont="0" applyAlignment="0" applyProtection="0"/>
    <xf numFmtId="0" fontId="28" fillId="9"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461">
    <xf numFmtId="0" fontId="0" fillId="0" borderId="0" xfId="0" applyAlignment="1">
      <alignment/>
    </xf>
    <xf numFmtId="49" fontId="0" fillId="0" borderId="0" xfId="0" applyNumberFormat="1" applyAlignment="1">
      <alignment/>
    </xf>
    <xf numFmtId="0" fontId="0" fillId="0" borderId="0" xfId="0" applyBorder="1" applyAlignment="1">
      <alignment/>
    </xf>
    <xf numFmtId="49" fontId="2" fillId="0" borderId="0" xfId="0" applyNumberFormat="1" applyFont="1" applyAlignment="1">
      <alignment/>
    </xf>
    <xf numFmtId="198" fontId="1" fillId="0" borderId="0" xfId="0" applyNumberFormat="1" applyFont="1" applyAlignment="1">
      <alignment horizontal="center"/>
    </xf>
    <xf numFmtId="198" fontId="0" fillId="0" borderId="0" xfId="0" applyNumberFormat="1" applyAlignment="1">
      <alignment/>
    </xf>
    <xf numFmtId="3" fontId="0" fillId="0" borderId="0" xfId="0" applyNumberFormat="1" applyAlignment="1">
      <alignment/>
    </xf>
    <xf numFmtId="3" fontId="4" fillId="0" borderId="0" xfId="0" applyNumberFormat="1" applyFont="1" applyAlignment="1">
      <alignment/>
    </xf>
    <xf numFmtId="3" fontId="2" fillId="0" borderId="0" xfId="0" applyNumberFormat="1" applyFont="1" applyAlignment="1">
      <alignment/>
    </xf>
    <xf numFmtId="3" fontId="0" fillId="0" borderId="0" xfId="0" applyNumberFormat="1" applyAlignment="1" quotePrefix="1">
      <alignment/>
    </xf>
    <xf numFmtId="3" fontId="3" fillId="0" borderId="0" xfId="0" applyNumberFormat="1" applyFont="1" applyAlignment="1">
      <alignment/>
    </xf>
    <xf numFmtId="3" fontId="5" fillId="0" borderId="0" xfId="0" applyNumberFormat="1" applyFont="1" applyAlignment="1">
      <alignment horizontal="center"/>
    </xf>
    <xf numFmtId="49" fontId="5" fillId="0" borderId="0" xfId="0" applyNumberFormat="1" applyFont="1" applyAlignment="1">
      <alignment horizontal="center"/>
    </xf>
    <xf numFmtId="49" fontId="6" fillId="0" borderId="0" xfId="0" applyNumberFormat="1" applyFont="1" applyAlignment="1">
      <alignment horizontal="center"/>
    </xf>
    <xf numFmtId="49" fontId="0" fillId="9"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8" fontId="0" fillId="0" borderId="0" xfId="0" applyNumberFormat="1" applyFill="1" applyAlignment="1">
      <alignment/>
    </xf>
    <xf numFmtId="0" fontId="0" fillId="0" borderId="0" xfId="0" applyFill="1" applyAlignment="1">
      <alignment/>
    </xf>
    <xf numFmtId="49" fontId="0" fillId="9" borderId="0" xfId="0" applyNumberFormat="1" applyFill="1" applyAlignment="1">
      <alignment horizontal="center" shrinkToFit="1"/>
    </xf>
    <xf numFmtId="49" fontId="7" fillId="0" borderId="0" xfId="0" applyNumberFormat="1" applyFont="1" applyAlignment="1">
      <alignment/>
    </xf>
    <xf numFmtId="49" fontId="0" fillId="9" borderId="0" xfId="0" applyNumberFormat="1" applyFill="1" applyAlignment="1">
      <alignment horizontal="center"/>
    </xf>
    <xf numFmtId="3" fontId="0" fillId="9" borderId="0" xfId="0" applyNumberFormat="1" applyFill="1" applyAlignment="1">
      <alignment horizontal="center"/>
    </xf>
    <xf numFmtId="198" fontId="0" fillId="9" borderId="0" xfId="0" applyNumberFormat="1" applyFill="1" applyAlignment="1">
      <alignment/>
    </xf>
    <xf numFmtId="198" fontId="8" fillId="9" borderId="0" xfId="0" applyNumberFormat="1" applyFont="1" applyFill="1" applyAlignment="1">
      <alignment/>
    </xf>
    <xf numFmtId="200" fontId="0" fillId="0" borderId="0" xfId="0" applyNumberFormat="1" applyAlignment="1">
      <alignment/>
    </xf>
    <xf numFmtId="49" fontId="0" fillId="0" borderId="10" xfId="0" applyNumberFormat="1" applyBorder="1" applyAlignment="1">
      <alignment/>
    </xf>
    <xf numFmtId="3" fontId="0" fillId="0" borderId="10" xfId="0" applyNumberFormat="1" applyBorder="1" applyAlignment="1">
      <alignment/>
    </xf>
    <xf numFmtId="198" fontId="0" fillId="0" borderId="10" xfId="0" applyNumberFormat="1" applyFont="1" applyBorder="1" applyAlignment="1">
      <alignment/>
    </xf>
    <xf numFmtId="49" fontId="0" fillId="0" borderId="10" xfId="0" applyNumberFormat="1" applyBorder="1" applyAlignment="1">
      <alignment horizontal="center" shrinkToFit="1"/>
    </xf>
    <xf numFmtId="49" fontId="0" fillId="0" borderId="0" xfId="0" applyNumberFormat="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8" fillId="0" borderId="0" xfId="0" applyNumberFormat="1" applyFont="1" applyFill="1" applyAlignment="1">
      <alignment/>
    </xf>
    <xf numFmtId="0" fontId="8" fillId="0" borderId="0" xfId="0" applyFont="1" applyFill="1" applyAlignment="1">
      <alignment/>
    </xf>
    <xf numFmtId="3" fontId="1" fillId="0" borderId="0" xfId="0" applyNumberFormat="1" applyFont="1" applyFill="1" applyAlignment="1">
      <alignment/>
    </xf>
    <xf numFmtId="49" fontId="9" fillId="0" borderId="0" xfId="0" applyNumberFormat="1" applyFont="1" applyFill="1" applyAlignment="1">
      <alignment/>
    </xf>
    <xf numFmtId="49" fontId="0" fillId="0" borderId="11" xfId="0" applyNumberFormat="1" applyBorder="1" applyAlignment="1">
      <alignment/>
    </xf>
    <xf numFmtId="3" fontId="1" fillId="0" borderId="11" xfId="0" applyNumberFormat="1" applyFont="1" applyBorder="1" applyAlignment="1">
      <alignment/>
    </xf>
    <xf numFmtId="49" fontId="0" fillId="0" borderId="11" xfId="0" applyNumberFormat="1" applyFont="1" applyBorder="1" applyAlignment="1">
      <alignment/>
    </xf>
    <xf numFmtId="49" fontId="1" fillId="0" borderId="11" xfId="0" applyNumberFormat="1" applyFont="1" applyFill="1" applyBorder="1" applyAlignment="1">
      <alignment/>
    </xf>
    <xf numFmtId="49" fontId="0" fillId="0" borderId="11" xfId="0" applyNumberFormat="1" applyFont="1" applyFill="1" applyBorder="1" applyAlignment="1">
      <alignment/>
    </xf>
    <xf numFmtId="49" fontId="0" fillId="0" borderId="11" xfId="0" applyNumberFormat="1" applyFont="1" applyFill="1" applyBorder="1" applyAlignment="1">
      <alignment horizontal="left"/>
    </xf>
    <xf numFmtId="49" fontId="0" fillId="0" borderId="11" xfId="0" applyNumberFormat="1" applyFont="1" applyBorder="1" applyAlignment="1">
      <alignment/>
    </xf>
    <xf numFmtId="3" fontId="10" fillId="0" borderId="11" xfId="0" applyNumberFormat="1" applyFont="1" applyBorder="1" applyAlignment="1">
      <alignment/>
    </xf>
    <xf numFmtId="200" fontId="0" fillId="0" borderId="11" xfId="0" applyNumberFormat="1" applyFont="1" applyBorder="1" applyAlignment="1">
      <alignment/>
    </xf>
    <xf numFmtId="0" fontId="0" fillId="0" borderId="11" xfId="0" applyBorder="1" applyAlignment="1">
      <alignment/>
    </xf>
    <xf numFmtId="0" fontId="0" fillId="0" borderId="11" xfId="0" applyBorder="1" applyAlignment="1">
      <alignment/>
    </xf>
    <xf numFmtId="3" fontId="0" fillId="9" borderId="0" xfId="0" applyNumberFormat="1" applyFill="1" applyAlignment="1">
      <alignment/>
    </xf>
    <xf numFmtId="49" fontId="0" fillId="9" borderId="0" xfId="0" applyNumberFormat="1" applyFont="1" applyFill="1" applyAlignment="1">
      <alignment/>
    </xf>
    <xf numFmtId="200" fontId="0" fillId="9" borderId="0" xfId="0" applyNumberFormat="1" applyFill="1" applyAlignment="1">
      <alignment/>
    </xf>
    <xf numFmtId="0" fontId="0" fillId="9" borderId="0" xfId="0" applyFill="1" applyAlignment="1">
      <alignment/>
    </xf>
    <xf numFmtId="0" fontId="0" fillId="9" borderId="0" xfId="0" applyFill="1" applyBorder="1" applyAlignment="1">
      <alignment/>
    </xf>
    <xf numFmtId="49" fontId="1" fillId="9" borderId="0" xfId="0" applyNumberFormat="1" applyFont="1" applyFill="1" applyAlignment="1">
      <alignment/>
    </xf>
    <xf numFmtId="3" fontId="1" fillId="9" borderId="0" xfId="0" applyNumberFormat="1" applyFont="1" applyFill="1" applyAlignment="1">
      <alignment/>
    </xf>
    <xf numFmtId="49" fontId="1" fillId="9" borderId="0" xfId="0" applyNumberFormat="1" applyFont="1" applyFill="1" applyAlignment="1">
      <alignment horizontal="center"/>
    </xf>
    <xf numFmtId="200" fontId="1" fillId="9" borderId="0" xfId="0" applyNumberFormat="1" applyFont="1" applyFill="1" applyAlignment="1">
      <alignment/>
    </xf>
    <xf numFmtId="0" fontId="11" fillId="9" borderId="0" xfId="0" applyFont="1" applyFill="1" applyAlignment="1">
      <alignment/>
    </xf>
    <xf numFmtId="0" fontId="1" fillId="9" borderId="0" xfId="0" applyFont="1" applyFill="1" applyAlignment="1">
      <alignment/>
    </xf>
    <xf numFmtId="49" fontId="0" fillId="0" borderId="0" xfId="0" applyNumberFormat="1" applyFont="1" applyAlignment="1">
      <alignment/>
    </xf>
    <xf numFmtId="49" fontId="0" fillId="0" borderId="0" xfId="0" applyNumberFormat="1" applyFont="1" applyAlignment="1">
      <alignment horizontal="center"/>
    </xf>
    <xf numFmtId="0" fontId="0" fillId="0" borderId="0" xfId="0" applyFont="1" applyAlignment="1">
      <alignment/>
    </xf>
    <xf numFmtId="49" fontId="0" fillId="9" borderId="0" xfId="0" applyNumberFormat="1" applyFont="1" applyFill="1" applyAlignment="1">
      <alignment horizontal="center"/>
    </xf>
    <xf numFmtId="49" fontId="1" fillId="9" borderId="0" xfId="0" applyNumberFormat="1" applyFont="1" applyFill="1" applyAlignment="1">
      <alignment horizontal="left"/>
    </xf>
    <xf numFmtId="200" fontId="0" fillId="0" borderId="0" xfId="0" applyNumberFormat="1" applyFill="1" applyAlignment="1">
      <alignment/>
    </xf>
    <xf numFmtId="3" fontId="0" fillId="9" borderId="0" xfId="0" applyNumberFormat="1" applyFont="1" applyFill="1" applyAlignment="1">
      <alignment/>
    </xf>
    <xf numFmtId="0" fontId="0" fillId="9" borderId="0" xfId="0" applyFont="1" applyFill="1" applyAlignment="1">
      <alignment/>
    </xf>
    <xf numFmtId="0" fontId="16" fillId="9" borderId="0" xfId="0" applyFont="1" applyFill="1" applyAlignment="1">
      <alignment/>
    </xf>
    <xf numFmtId="3" fontId="0" fillId="9" borderId="0" xfId="0" applyNumberFormat="1" applyFont="1" applyFill="1" applyAlignment="1">
      <alignment/>
    </xf>
    <xf numFmtId="49" fontId="0" fillId="9" borderId="0" xfId="0" applyNumberFormat="1" applyFont="1" applyFill="1" applyAlignment="1">
      <alignment/>
    </xf>
    <xf numFmtId="49" fontId="0" fillId="9" borderId="0" xfId="0" applyNumberFormat="1" applyFont="1" applyFill="1" applyAlignment="1">
      <alignment horizontal="center"/>
    </xf>
    <xf numFmtId="0" fontId="0" fillId="0" borderId="0" xfId="0" applyFont="1" applyFill="1" applyAlignment="1">
      <alignment/>
    </xf>
    <xf numFmtId="49" fontId="8" fillId="9" borderId="0" xfId="0" applyNumberFormat="1" applyFont="1" applyFill="1" applyAlignment="1">
      <alignment/>
    </xf>
    <xf numFmtId="49" fontId="9" fillId="9" borderId="0" xfId="0" applyNumberFormat="1" applyFont="1" applyFill="1" applyAlignment="1">
      <alignment/>
    </xf>
    <xf numFmtId="0" fontId="8" fillId="9" borderId="0" xfId="0" applyFont="1" applyFill="1" applyAlignment="1">
      <alignment/>
    </xf>
    <xf numFmtId="3" fontId="44" fillId="0" borderId="12" xfId="0" applyNumberFormat="1" applyFont="1" applyFill="1" applyBorder="1" applyAlignment="1">
      <alignment/>
    </xf>
    <xf numFmtId="49" fontId="44" fillId="0" borderId="12" xfId="0" applyNumberFormat="1" applyFont="1" applyFill="1" applyBorder="1" applyAlignment="1">
      <alignment/>
    </xf>
    <xf numFmtId="49" fontId="44" fillId="0" borderId="12" xfId="0" applyNumberFormat="1" applyFont="1" applyFill="1" applyBorder="1" applyAlignment="1">
      <alignment horizontal="left"/>
    </xf>
    <xf numFmtId="200" fontId="44" fillId="0" borderId="12" xfId="0" applyNumberFormat="1" applyFont="1" applyBorder="1" applyAlignment="1">
      <alignment/>
    </xf>
    <xf numFmtId="200" fontId="44" fillId="0" borderId="0" xfId="0" applyNumberFormat="1" applyFont="1" applyFill="1" applyBorder="1" applyAlignment="1">
      <alignment/>
    </xf>
    <xf numFmtId="0" fontId="44" fillId="0" borderId="0" xfId="0" applyFont="1" applyAlignment="1">
      <alignment/>
    </xf>
    <xf numFmtId="49" fontId="45" fillId="0" borderId="0" xfId="0" applyNumberFormat="1" applyFont="1" applyFill="1" applyAlignment="1">
      <alignment/>
    </xf>
    <xf numFmtId="1" fontId="0" fillId="9" borderId="0" xfId="0" applyNumberFormat="1" applyFill="1" applyAlignment="1">
      <alignment/>
    </xf>
    <xf numFmtId="1" fontId="0" fillId="9" borderId="0" xfId="0" applyNumberFormat="1" applyFill="1" applyBorder="1" applyAlignment="1">
      <alignment/>
    </xf>
    <xf numFmtId="200" fontId="0" fillId="9" borderId="0" xfId="0" applyNumberFormat="1" applyFont="1" applyFill="1" applyAlignment="1">
      <alignment/>
    </xf>
    <xf numFmtId="0" fontId="0" fillId="9" borderId="0" xfId="0" applyFont="1" applyFill="1" applyAlignment="1">
      <alignment/>
    </xf>
    <xf numFmtId="49" fontId="0" fillId="0" borderId="0" xfId="0" applyNumberFormat="1" applyBorder="1" applyAlignment="1">
      <alignment/>
    </xf>
    <xf numFmtId="3" fontId="1" fillId="0" borderId="0" xfId="0" applyNumberFormat="1" applyFont="1" applyBorder="1" applyAlignment="1">
      <alignment/>
    </xf>
    <xf numFmtId="49" fontId="0" fillId="0" borderId="0" xfId="0" applyNumberFormat="1" applyFont="1" applyBorder="1" applyAlignment="1">
      <alignment/>
    </xf>
    <xf numFmtId="49" fontId="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horizontal="left"/>
    </xf>
    <xf numFmtId="49" fontId="0" fillId="0" borderId="0" xfId="0" applyNumberFormat="1" applyFont="1" applyBorder="1" applyAlignment="1">
      <alignment/>
    </xf>
    <xf numFmtId="0" fontId="0" fillId="0" borderId="0" xfId="0" applyBorder="1" applyAlignment="1">
      <alignment/>
    </xf>
    <xf numFmtId="49" fontId="0" fillId="0" borderId="0" xfId="0" applyNumberFormat="1" applyFill="1" applyBorder="1" applyAlignment="1">
      <alignment/>
    </xf>
    <xf numFmtId="3" fontId="1" fillId="0" borderId="12" xfId="0" applyNumberFormat="1" applyFont="1" applyFill="1" applyBorder="1" applyAlignment="1">
      <alignment/>
    </xf>
    <xf numFmtId="49" fontId="0" fillId="0" borderId="12" xfId="0" applyNumberFormat="1" applyFill="1" applyBorder="1" applyAlignment="1">
      <alignment/>
    </xf>
    <xf numFmtId="49" fontId="1" fillId="0" borderId="12" xfId="0" applyNumberFormat="1" applyFont="1" applyFill="1" applyBorder="1" applyAlignment="1">
      <alignment horizontal="center"/>
    </xf>
    <xf numFmtId="49" fontId="0" fillId="0" borderId="12" xfId="0" applyNumberFormat="1" applyFont="1" applyFill="1" applyBorder="1" applyAlignment="1">
      <alignment horizontal="left"/>
    </xf>
    <xf numFmtId="49" fontId="0" fillId="0" borderId="12" xfId="0" applyNumberFormat="1" applyFill="1" applyBorder="1" applyAlignment="1">
      <alignment/>
    </xf>
    <xf numFmtId="3" fontId="0" fillId="0" borderId="12" xfId="0" applyNumberFormat="1" applyFont="1" applyFill="1" applyBorder="1" applyAlignment="1">
      <alignment/>
    </xf>
    <xf numFmtId="201" fontId="0" fillId="0" borderId="12" xfId="0" applyNumberFormat="1" applyFont="1" applyFill="1" applyBorder="1" applyAlignment="1">
      <alignment/>
    </xf>
    <xf numFmtId="0" fontId="0" fillId="0" borderId="0" xfId="0" applyFill="1" applyBorder="1" applyAlignment="1">
      <alignment/>
    </xf>
    <xf numFmtId="3" fontId="1" fillId="0" borderId="0" xfId="0" applyNumberFormat="1" applyFont="1" applyFill="1" applyBorder="1" applyAlignment="1">
      <alignment/>
    </xf>
    <xf numFmtId="49" fontId="1" fillId="0" borderId="12" xfId="0" applyNumberFormat="1" applyFont="1" applyFill="1" applyBorder="1" applyAlignment="1">
      <alignment horizontal="left"/>
    </xf>
    <xf numFmtId="49" fontId="1" fillId="0" borderId="12" xfId="0" applyNumberFormat="1" applyFont="1" applyFill="1" applyBorder="1" applyAlignment="1">
      <alignment/>
    </xf>
    <xf numFmtId="49" fontId="0" fillId="0" borderId="12" xfId="0" applyNumberFormat="1" applyFill="1" applyBorder="1" applyAlignment="1">
      <alignment horizontal="center"/>
    </xf>
    <xf numFmtId="49" fontId="0" fillId="0" borderId="0" xfId="0" applyNumberFormat="1" applyFont="1" applyFill="1" applyAlignment="1">
      <alignment horizontal="left"/>
    </xf>
    <xf numFmtId="49" fontId="0" fillId="0" borderId="0" xfId="0" applyNumberFormat="1" applyFill="1" applyAlignment="1">
      <alignment/>
    </xf>
    <xf numFmtId="0" fontId="0" fillId="0" borderId="0" xfId="0" applyFill="1" applyAlignment="1">
      <alignment/>
    </xf>
    <xf numFmtId="3" fontId="1" fillId="0" borderId="11" xfId="0" applyNumberFormat="1" applyFont="1" applyFill="1" applyBorder="1" applyAlignment="1">
      <alignment/>
    </xf>
    <xf numFmtId="49" fontId="1" fillId="0" borderId="11" xfId="0" applyNumberFormat="1" applyFont="1" applyBorder="1" applyAlignment="1">
      <alignment/>
    </xf>
    <xf numFmtId="49" fontId="0" fillId="0" borderId="11" xfId="0" applyNumberFormat="1" applyFill="1" applyBorder="1" applyAlignment="1">
      <alignment horizontal="center"/>
    </xf>
    <xf numFmtId="49" fontId="0" fillId="0" borderId="11" xfId="0" applyNumberFormat="1" applyFill="1" applyBorder="1" applyAlignment="1">
      <alignment/>
    </xf>
    <xf numFmtId="49" fontId="0" fillId="0" borderId="11" xfId="0" applyNumberFormat="1" applyBorder="1" applyAlignment="1">
      <alignment/>
    </xf>
    <xf numFmtId="3" fontId="0" fillId="0" borderId="11" xfId="0" applyNumberFormat="1" applyBorder="1" applyAlignment="1">
      <alignment/>
    </xf>
    <xf numFmtId="200" fontId="0" fillId="0" borderId="11" xfId="0" applyNumberFormat="1" applyBorder="1" applyAlignment="1">
      <alignment/>
    </xf>
    <xf numFmtId="200" fontId="0" fillId="0" borderId="0" xfId="0" applyNumberFormat="1" applyFont="1" applyFill="1" applyAlignment="1">
      <alignment/>
    </xf>
    <xf numFmtId="49" fontId="0" fillId="0" borderId="11" xfId="0" applyNumberFormat="1" applyFont="1" applyBorder="1" applyAlignment="1">
      <alignment horizontal="left"/>
    </xf>
    <xf numFmtId="3" fontId="0" fillId="0" borderId="11" xfId="0" applyNumberFormat="1" applyFont="1" applyFill="1" applyBorder="1" applyAlignment="1">
      <alignment/>
    </xf>
    <xf numFmtId="200" fontId="0" fillId="0" borderId="11" xfId="0" applyNumberFormat="1" applyFont="1" applyFill="1" applyBorder="1" applyAlignment="1">
      <alignment/>
    </xf>
    <xf numFmtId="0" fontId="0" fillId="0" borderId="11" xfId="0" applyFont="1" applyBorder="1" applyAlignment="1">
      <alignment/>
    </xf>
    <xf numFmtId="200"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0" fontId="0" fillId="14" borderId="0" xfId="0" applyFill="1" applyAlignment="1">
      <alignment/>
    </xf>
    <xf numFmtId="1" fontId="0" fillId="0" borderId="0" xfId="0" applyNumberFormat="1" applyFont="1" applyFill="1" applyAlignment="1">
      <alignment/>
    </xf>
    <xf numFmtId="0" fontId="8" fillId="0" borderId="0" xfId="0" applyFont="1" applyFill="1" applyAlignment="1">
      <alignment/>
    </xf>
    <xf numFmtId="49" fontId="0" fillId="0" borderId="0" xfId="56" applyNumberFormat="1" applyFont="1" applyFill="1">
      <alignment/>
      <protection/>
    </xf>
    <xf numFmtId="49" fontId="0" fillId="9" borderId="0" xfId="0" applyNumberFormat="1" applyFont="1" applyFill="1" applyAlignment="1">
      <alignment horizontal="left"/>
    </xf>
    <xf numFmtId="200" fontId="0" fillId="9" borderId="0" xfId="0" applyNumberFormat="1" applyFont="1" applyFill="1" applyAlignment="1">
      <alignment/>
    </xf>
    <xf numFmtId="3" fontId="0" fillId="0" borderId="13" xfId="0" applyNumberFormat="1" applyBorder="1" applyAlignment="1">
      <alignment/>
    </xf>
    <xf numFmtId="3" fontId="0" fillId="0" borderId="13" xfId="0" applyNumberFormat="1" applyFont="1" applyBorder="1" applyAlignment="1" quotePrefix="1">
      <alignment/>
    </xf>
    <xf numFmtId="3" fontId="43" fillId="0" borderId="0" xfId="0" applyNumberFormat="1" applyFont="1" applyFill="1" applyAlignment="1">
      <alignment/>
    </xf>
    <xf numFmtId="3" fontId="43" fillId="0" borderId="12" xfId="0" applyNumberFormat="1" applyFont="1" applyFill="1" applyBorder="1" applyAlignment="1">
      <alignment/>
    </xf>
    <xf numFmtId="49" fontId="43" fillId="0" borderId="12" xfId="0" applyNumberFormat="1" applyFont="1" applyFill="1" applyBorder="1" applyAlignment="1">
      <alignment/>
    </xf>
    <xf numFmtId="49" fontId="43" fillId="0" borderId="12" xfId="0" applyNumberFormat="1" applyFont="1" applyFill="1" applyBorder="1" applyAlignment="1">
      <alignment horizontal="left"/>
    </xf>
    <xf numFmtId="3" fontId="43" fillId="0" borderId="12" xfId="0" applyNumberFormat="1" applyFont="1" applyBorder="1" applyAlignment="1">
      <alignment/>
    </xf>
    <xf numFmtId="200" fontId="43" fillId="0" borderId="12" xfId="0" applyNumberFormat="1" applyFont="1" applyBorder="1" applyAlignment="1">
      <alignment/>
    </xf>
    <xf numFmtId="200" fontId="43" fillId="0" borderId="0" xfId="0" applyNumberFormat="1" applyFont="1" applyFill="1" applyBorder="1" applyAlignment="1">
      <alignment/>
    </xf>
    <xf numFmtId="0" fontId="43" fillId="0" borderId="0" xfId="0" applyFont="1" applyAlignment="1">
      <alignment/>
    </xf>
    <xf numFmtId="3" fontId="44" fillId="0" borderId="0" xfId="0" applyNumberFormat="1" applyFont="1" applyFill="1" applyAlignment="1">
      <alignment/>
    </xf>
    <xf numFmtId="3" fontId="0" fillId="0" borderId="0" xfId="0" applyNumberFormat="1" applyBorder="1" applyAlignment="1" quotePrefix="1">
      <alignment/>
    </xf>
    <xf numFmtId="49" fontId="0" fillId="0" borderId="13" xfId="0" applyNumberFormat="1" applyBorder="1" applyAlignment="1">
      <alignment/>
    </xf>
    <xf numFmtId="3" fontId="0" fillId="0" borderId="13" xfId="0" applyNumberFormat="1" applyBorder="1" applyAlignment="1" quotePrefix="1">
      <alignment/>
    </xf>
    <xf numFmtId="49" fontId="0" fillId="0" borderId="13" xfId="0" applyNumberFormat="1" applyBorder="1" applyAlignment="1">
      <alignment horizontal="center"/>
    </xf>
    <xf numFmtId="3" fontId="0" fillId="0" borderId="14" xfId="0" applyNumberFormat="1" applyBorder="1" applyAlignment="1">
      <alignment/>
    </xf>
    <xf numFmtId="3" fontId="0" fillId="0" borderId="0" xfId="0" applyNumberFormat="1" applyFill="1" applyBorder="1" applyAlignment="1">
      <alignment horizontal="left"/>
    </xf>
    <xf numFmtId="49" fontId="0" fillId="0" borderId="0" xfId="0" applyNumberFormat="1" applyFill="1" applyBorder="1" applyAlignment="1">
      <alignment horizontal="left"/>
    </xf>
    <xf numFmtId="3" fontId="0" fillId="0" borderId="0" xfId="0" applyNumberFormat="1" applyBorder="1" applyAlignment="1">
      <alignment horizontal="left"/>
    </xf>
    <xf numFmtId="49" fontId="0" fillId="0" borderId="0" xfId="0" applyNumberFormat="1" applyFont="1" applyFill="1" applyBorder="1" applyAlignment="1">
      <alignment horizontal="left"/>
    </xf>
    <xf numFmtId="49" fontId="0" fillId="0" borderId="0" xfId="0" applyNumberFormat="1" applyBorder="1" applyAlignment="1">
      <alignment horizontal="left"/>
    </xf>
    <xf numFmtId="49" fontId="0" fillId="0" borderId="0" xfId="0" applyNumberFormat="1" applyFont="1" applyBorder="1" applyAlignment="1">
      <alignment horizontal="left"/>
    </xf>
    <xf numFmtId="49" fontId="0" fillId="0" borderId="0" xfId="0" applyNumberFormat="1" applyFont="1" applyFill="1" applyAlignment="1">
      <alignment/>
    </xf>
    <xf numFmtId="49" fontId="0" fillId="0" borderId="0" xfId="0" applyNumberFormat="1" applyFont="1" applyAlignment="1">
      <alignment horizontal="left"/>
    </xf>
    <xf numFmtId="49" fontId="1" fillId="0" borderId="0" xfId="0" applyNumberFormat="1" applyFont="1" applyFill="1" applyAlignment="1">
      <alignment/>
    </xf>
    <xf numFmtId="3" fontId="1" fillId="0" borderId="0" xfId="0" applyNumberFormat="1" applyFont="1" applyFill="1" applyAlignment="1">
      <alignment/>
    </xf>
    <xf numFmtId="49" fontId="1" fillId="0" borderId="0" xfId="0" applyNumberFormat="1" applyFont="1" applyFill="1" applyAlignment="1">
      <alignment horizontal="left"/>
    </xf>
    <xf numFmtId="49" fontId="1" fillId="0" borderId="0" xfId="0" applyNumberFormat="1" applyFont="1" applyFill="1" applyAlignment="1">
      <alignment/>
    </xf>
    <xf numFmtId="200" fontId="1" fillId="0" borderId="0" xfId="0" applyNumberFormat="1" applyFont="1" applyFill="1" applyAlignment="1">
      <alignment/>
    </xf>
    <xf numFmtId="0" fontId="1" fillId="0" borderId="0" xfId="0" applyFont="1" applyFill="1" applyAlignment="1">
      <alignment/>
    </xf>
    <xf numFmtId="49" fontId="0" fillId="9" borderId="0" xfId="0" applyNumberFormat="1" applyFont="1" applyFill="1" applyAlignment="1">
      <alignment/>
    </xf>
    <xf numFmtId="49" fontId="0" fillId="0" borderId="0" xfId="0" applyNumberFormat="1" applyFill="1" applyAlignment="1">
      <alignment horizontal="left"/>
    </xf>
    <xf numFmtId="49" fontId="0" fillId="9" borderId="0" xfId="0" applyNumberFormat="1" applyFill="1" applyAlignment="1">
      <alignment horizontal="left"/>
    </xf>
    <xf numFmtId="49" fontId="0" fillId="9" borderId="0" xfId="0" applyNumberFormat="1" applyFont="1" applyFill="1" applyBorder="1" applyAlignment="1">
      <alignment/>
    </xf>
    <xf numFmtId="49" fontId="1" fillId="9" borderId="0" xfId="0" applyNumberFormat="1" applyFont="1" applyFill="1" applyBorder="1" applyAlignment="1">
      <alignment/>
    </xf>
    <xf numFmtId="49" fontId="0" fillId="9" borderId="0" xfId="0" applyNumberFormat="1" applyFont="1" applyFill="1" applyBorder="1" applyAlignment="1">
      <alignment horizontal="left"/>
    </xf>
    <xf numFmtId="49" fontId="0" fillId="9" borderId="0" xfId="0" applyNumberFormat="1" applyFont="1" applyFill="1" applyBorder="1" applyAlignment="1">
      <alignment/>
    </xf>
    <xf numFmtId="0" fontId="0" fillId="9" borderId="0" xfId="0" applyFont="1" applyFill="1" applyBorder="1" applyAlignment="1">
      <alignment/>
    </xf>
    <xf numFmtId="3" fontId="19" fillId="0" borderId="0" xfId="0" applyNumberFormat="1" applyFont="1" applyFill="1" applyAlignment="1">
      <alignment/>
    </xf>
    <xf numFmtId="3" fontId="19" fillId="9" borderId="0" xfId="0" applyNumberFormat="1" applyFont="1" applyFill="1" applyAlignment="1">
      <alignment/>
    </xf>
    <xf numFmtId="3" fontId="19" fillId="0" borderId="0" xfId="0" applyNumberFormat="1" applyFont="1" applyAlignment="1">
      <alignment/>
    </xf>
    <xf numFmtId="49" fontId="0" fillId="0" borderId="0" xfId="0" applyNumberFormat="1" applyAlignment="1">
      <alignment horizontal="left"/>
    </xf>
    <xf numFmtId="49" fontId="0" fillId="0" borderId="12" xfId="0" applyNumberFormat="1" applyFont="1" applyFill="1" applyBorder="1" applyAlignment="1">
      <alignment/>
    </xf>
    <xf numFmtId="49" fontId="0" fillId="9" borderId="0" xfId="56" applyNumberFormat="1" applyFont="1" applyFill="1">
      <alignment/>
      <protection/>
    </xf>
    <xf numFmtId="49" fontId="0" fillId="9" borderId="0" xfId="0" applyNumberFormat="1" applyFill="1" applyBorder="1" applyAlignment="1">
      <alignment horizontal="left"/>
    </xf>
    <xf numFmtId="49" fontId="0" fillId="0" borderId="0" xfId="52" applyNumberFormat="1" applyFont="1" applyFill="1" applyBorder="1" applyAlignment="1" applyProtection="1">
      <alignment horizontal="left"/>
      <protection/>
    </xf>
    <xf numFmtId="49" fontId="5" fillId="0" borderId="0" xfId="0" applyNumberFormat="1" applyFont="1" applyAlignment="1">
      <alignment horizontal="left"/>
    </xf>
    <xf numFmtId="0" fontId="0" fillId="0" borderId="0" xfId="0" applyFill="1" applyAlignment="1">
      <alignment horizontal="left"/>
    </xf>
    <xf numFmtId="49" fontId="0" fillId="0" borderId="10" xfId="0" applyNumberFormat="1" applyBorder="1" applyAlignment="1">
      <alignment horizontal="left"/>
    </xf>
    <xf numFmtId="49" fontId="0" fillId="0" borderId="0" xfId="0" applyNumberFormat="1" applyFont="1" applyFill="1" applyAlignment="1">
      <alignment horizontal="left"/>
    </xf>
    <xf numFmtId="49" fontId="4" fillId="0" borderId="0" xfId="0" applyNumberFormat="1" applyFont="1" applyAlignment="1">
      <alignment horizontal="left"/>
    </xf>
    <xf numFmtId="49" fontId="0" fillId="0" borderId="0" xfId="0" applyNumberFormat="1" applyFont="1" applyAlignment="1">
      <alignment horizontal="left"/>
    </xf>
    <xf numFmtId="49" fontId="0" fillId="9" borderId="0" xfId="0" applyNumberFormat="1" applyFont="1" applyFill="1" applyAlignment="1">
      <alignment horizontal="left"/>
    </xf>
    <xf numFmtId="49" fontId="17" fillId="0" borderId="0" xfId="0" applyNumberFormat="1" applyFont="1" applyFill="1" applyAlignment="1">
      <alignment horizontal="left"/>
    </xf>
    <xf numFmtId="49" fontId="0" fillId="0" borderId="13" xfId="0" applyNumberFormat="1" applyBorder="1" applyAlignment="1">
      <alignment horizontal="left"/>
    </xf>
    <xf numFmtId="0" fontId="1" fillId="9" borderId="0" xfId="0" applyFont="1" applyFill="1" applyAlignment="1">
      <alignment horizontal="left"/>
    </xf>
    <xf numFmtId="0" fontId="1" fillId="0" borderId="0" xfId="0" applyFont="1" applyFill="1" applyAlignment="1">
      <alignment horizontal="left"/>
    </xf>
    <xf numFmtId="49" fontId="17" fillId="9" borderId="0" xfId="0" applyNumberFormat="1" applyFont="1" applyFill="1" applyAlignment="1">
      <alignment horizontal="left"/>
    </xf>
    <xf numFmtId="49" fontId="17" fillId="0" borderId="0" xfId="0" applyNumberFormat="1" applyFont="1" applyFill="1" applyAlignment="1">
      <alignment horizontal="left"/>
    </xf>
    <xf numFmtId="3" fontId="37" fillId="0" borderId="11" xfId="0" applyNumberFormat="1" applyFont="1" applyBorder="1" applyAlignment="1">
      <alignment/>
    </xf>
    <xf numFmtId="3" fontId="38" fillId="0" borderId="0" xfId="0" applyNumberFormat="1" applyFont="1" applyAlignment="1">
      <alignment/>
    </xf>
    <xf numFmtId="3" fontId="37" fillId="9" borderId="0" xfId="0" applyNumberFormat="1" applyFont="1" applyFill="1" applyAlignment="1">
      <alignment/>
    </xf>
    <xf numFmtId="3" fontId="38" fillId="0" borderId="0" xfId="0" applyNumberFormat="1" applyFont="1" applyFill="1" applyAlignment="1">
      <alignment/>
    </xf>
    <xf numFmtId="3" fontId="19" fillId="0" borderId="12" xfId="0" applyNumberFormat="1" applyFont="1" applyFill="1" applyBorder="1" applyAlignment="1">
      <alignment/>
    </xf>
    <xf numFmtId="49" fontId="19" fillId="0" borderId="12" xfId="0" applyNumberFormat="1" applyFont="1" applyFill="1" applyBorder="1" applyAlignment="1">
      <alignment/>
    </xf>
    <xf numFmtId="49" fontId="19" fillId="0" borderId="12" xfId="0" applyNumberFormat="1" applyFont="1" applyFill="1" applyBorder="1" applyAlignment="1">
      <alignment horizontal="left"/>
    </xf>
    <xf numFmtId="3" fontId="19" fillId="0" borderId="12" xfId="0" applyNumberFormat="1" applyFont="1" applyBorder="1" applyAlignment="1">
      <alignment/>
    </xf>
    <xf numFmtId="200" fontId="19" fillId="0" borderId="12" xfId="0" applyNumberFormat="1" applyFont="1" applyBorder="1" applyAlignment="1">
      <alignment/>
    </xf>
    <xf numFmtId="200" fontId="19" fillId="0" borderId="0" xfId="0" applyNumberFormat="1" applyFont="1" applyFill="1" applyBorder="1" applyAlignment="1">
      <alignment/>
    </xf>
    <xf numFmtId="0" fontId="19" fillId="0" borderId="0" xfId="0" applyFont="1" applyAlignment="1">
      <alignment/>
    </xf>
    <xf numFmtId="3" fontId="38" fillId="9" borderId="0" xfId="0" applyNumberFormat="1" applyFont="1" applyFill="1" applyAlignment="1">
      <alignment/>
    </xf>
    <xf numFmtId="3" fontId="37" fillId="0" borderId="0" xfId="0" applyNumberFormat="1" applyFont="1" applyFill="1" applyAlignment="1">
      <alignment/>
    </xf>
    <xf numFmtId="3" fontId="38" fillId="0" borderId="0" xfId="0" applyNumberFormat="1" applyFont="1" applyAlignment="1" quotePrefix="1">
      <alignment/>
    </xf>
    <xf numFmtId="3" fontId="38" fillId="0" borderId="0" xfId="0" applyNumberFormat="1" applyFont="1" applyFill="1" applyBorder="1" applyAlignment="1" quotePrefix="1">
      <alignment/>
    </xf>
    <xf numFmtId="3" fontId="38" fillId="0" borderId="0" xfId="0" applyNumberFormat="1" applyFont="1" applyFill="1" applyBorder="1" applyAlignment="1">
      <alignment/>
    </xf>
    <xf numFmtId="0" fontId="38" fillId="0" borderId="0" xfId="0" applyFont="1" applyFill="1" applyBorder="1" applyAlignment="1">
      <alignment/>
    </xf>
    <xf numFmtId="3" fontId="39" fillId="0" borderId="0" xfId="0" applyNumberFormat="1" applyFont="1" applyAlignment="1">
      <alignment/>
    </xf>
    <xf numFmtId="49" fontId="0" fillId="0" borderId="11" xfId="0" applyNumberFormat="1" applyBorder="1" applyAlignment="1">
      <alignment horizontal="left"/>
    </xf>
    <xf numFmtId="200" fontId="40" fillId="0" borderId="11" xfId="0" applyNumberFormat="1" applyFont="1" applyBorder="1" applyAlignment="1">
      <alignment/>
    </xf>
    <xf numFmtId="0" fontId="41" fillId="0" borderId="0" xfId="0" applyFont="1" applyFill="1" applyAlignment="1">
      <alignment/>
    </xf>
    <xf numFmtId="3" fontId="0" fillId="0" borderId="12" xfId="0" applyNumberFormat="1" applyFont="1" applyBorder="1" applyAlignment="1">
      <alignment/>
    </xf>
    <xf numFmtId="49" fontId="0" fillId="0" borderId="12" xfId="0" applyNumberFormat="1" applyBorder="1" applyAlignment="1">
      <alignment/>
    </xf>
    <xf numFmtId="49" fontId="0" fillId="0" borderId="12" xfId="0" applyNumberFormat="1" applyFont="1" applyBorder="1" applyAlignment="1">
      <alignment horizontal="left"/>
    </xf>
    <xf numFmtId="49" fontId="0" fillId="0" borderId="12" xfId="0" applyNumberFormat="1" applyBorder="1" applyAlignment="1">
      <alignment horizontal="left"/>
    </xf>
    <xf numFmtId="3" fontId="0" fillId="0" borderId="12" xfId="0" applyNumberFormat="1" applyBorder="1" applyAlignment="1">
      <alignment/>
    </xf>
    <xf numFmtId="200" fontId="0" fillId="0" borderId="12" xfId="0" applyNumberFormat="1" applyBorder="1" applyAlignment="1">
      <alignment/>
    </xf>
    <xf numFmtId="200" fontId="0" fillId="0" borderId="0" xfId="0" applyNumberFormat="1" applyBorder="1" applyAlignment="1">
      <alignment/>
    </xf>
    <xf numFmtId="49" fontId="38" fillId="0" borderId="0" xfId="0" applyNumberFormat="1" applyFont="1" applyFill="1" applyAlignment="1">
      <alignment/>
    </xf>
    <xf numFmtId="3" fontId="42" fillId="0" borderId="12" xfId="0" applyNumberFormat="1" applyFont="1" applyFill="1" applyBorder="1" applyAlignment="1">
      <alignment/>
    </xf>
    <xf numFmtId="49" fontId="42" fillId="0" borderId="12" xfId="0" applyNumberFormat="1" applyFont="1" applyFill="1" applyBorder="1" applyAlignment="1">
      <alignment/>
    </xf>
    <xf numFmtId="49" fontId="38" fillId="0" borderId="12" xfId="0" applyNumberFormat="1" applyFont="1" applyBorder="1" applyAlignment="1">
      <alignment horizontal="left"/>
    </xf>
    <xf numFmtId="49" fontId="41" fillId="0" borderId="0" xfId="0" applyNumberFormat="1" applyFont="1" applyFill="1" applyAlignment="1">
      <alignment/>
    </xf>
    <xf numFmtId="3" fontId="41" fillId="0" borderId="12" xfId="0" applyNumberFormat="1" applyFont="1" applyFill="1" applyBorder="1" applyAlignment="1">
      <alignment/>
    </xf>
    <xf numFmtId="49" fontId="41" fillId="0" borderId="12" xfId="0" applyNumberFormat="1" applyFont="1" applyFill="1" applyBorder="1" applyAlignment="1">
      <alignment/>
    </xf>
    <xf numFmtId="49" fontId="41" fillId="0" borderId="12" xfId="0" applyNumberFormat="1" applyFont="1" applyBorder="1" applyAlignment="1">
      <alignment horizontal="left"/>
    </xf>
    <xf numFmtId="3" fontId="41" fillId="0" borderId="12" xfId="0" applyNumberFormat="1" applyFont="1" applyBorder="1" applyAlignment="1">
      <alignment/>
    </xf>
    <xf numFmtId="200" fontId="41" fillId="0" borderId="12" xfId="0" applyNumberFormat="1" applyFont="1" applyBorder="1" applyAlignment="1">
      <alignment/>
    </xf>
    <xf numFmtId="200" fontId="41" fillId="0" borderId="0" xfId="0" applyNumberFormat="1" applyFont="1" applyBorder="1" applyAlignment="1">
      <alignment/>
    </xf>
    <xf numFmtId="0" fontId="41" fillId="0" borderId="0" xfId="0" applyFont="1" applyAlignment="1">
      <alignment/>
    </xf>
    <xf numFmtId="0" fontId="41" fillId="9" borderId="0" xfId="0" applyFont="1" applyFill="1" applyAlignment="1">
      <alignment/>
    </xf>
    <xf numFmtId="3" fontId="45" fillId="0" borderId="12" xfId="0" applyNumberFormat="1" applyFont="1" applyFill="1" applyBorder="1" applyAlignment="1">
      <alignment/>
    </xf>
    <xf numFmtId="0" fontId="45" fillId="0" borderId="15" xfId="0" applyFont="1" applyFill="1" applyBorder="1" applyAlignment="1">
      <alignment horizontal="left"/>
    </xf>
    <xf numFmtId="49" fontId="45" fillId="0" borderId="12" xfId="0" applyNumberFormat="1" applyFont="1" applyFill="1" applyBorder="1" applyAlignment="1">
      <alignment/>
    </xf>
    <xf numFmtId="49" fontId="45" fillId="0" borderId="12" xfId="0" applyNumberFormat="1" applyFont="1" applyFill="1" applyBorder="1" applyAlignment="1">
      <alignment horizontal="left"/>
    </xf>
    <xf numFmtId="3" fontId="45" fillId="0" borderId="12" xfId="0" applyNumberFormat="1" applyFont="1" applyBorder="1" applyAlignment="1">
      <alignment/>
    </xf>
    <xf numFmtId="200" fontId="45" fillId="0" borderId="12" xfId="0" applyNumberFormat="1" applyFont="1" applyBorder="1" applyAlignment="1">
      <alignment/>
    </xf>
    <xf numFmtId="200" fontId="45" fillId="0" borderId="0" xfId="0" applyNumberFormat="1" applyFont="1" applyFill="1" applyBorder="1" applyAlignment="1">
      <alignment/>
    </xf>
    <xf numFmtId="0" fontId="45" fillId="0" borderId="0" xfId="0" applyFont="1" applyAlignment="1">
      <alignment/>
    </xf>
    <xf numFmtId="49" fontId="17" fillId="0" borderId="0" xfId="0" applyNumberFormat="1" applyFont="1" applyFill="1" applyAlignment="1">
      <alignment/>
    </xf>
    <xf numFmtId="3" fontId="17" fillId="0" borderId="12" xfId="0" applyNumberFormat="1" applyFont="1" applyFill="1" applyBorder="1" applyAlignment="1">
      <alignment/>
    </xf>
    <xf numFmtId="49" fontId="17" fillId="0" borderId="12" xfId="0" applyNumberFormat="1" applyFont="1" applyFill="1" applyBorder="1" applyAlignment="1">
      <alignment/>
    </xf>
    <xf numFmtId="49" fontId="17" fillId="0" borderId="12" xfId="0" applyNumberFormat="1" applyFont="1" applyFill="1" applyBorder="1" applyAlignment="1">
      <alignment horizontal="left"/>
    </xf>
    <xf numFmtId="3" fontId="17" fillId="0" borderId="12" xfId="0" applyNumberFormat="1" applyFont="1" applyBorder="1" applyAlignment="1">
      <alignment/>
    </xf>
    <xf numFmtId="200" fontId="17" fillId="0" borderId="12" xfId="0" applyNumberFormat="1" applyFont="1" applyBorder="1" applyAlignment="1">
      <alignment/>
    </xf>
    <xf numFmtId="200" fontId="17" fillId="0" borderId="0" xfId="0" applyNumberFormat="1" applyFont="1" applyFill="1" applyBorder="1" applyAlignment="1">
      <alignment/>
    </xf>
    <xf numFmtId="0" fontId="17" fillId="0" borderId="0" xfId="0" applyFont="1" applyAlignment="1">
      <alignment/>
    </xf>
    <xf numFmtId="3" fontId="3" fillId="0" borderId="0" xfId="0" applyNumberFormat="1" applyFont="1" applyFill="1" applyAlignment="1">
      <alignment/>
    </xf>
    <xf numFmtId="3" fontId="3" fillId="0" borderId="12" xfId="0" applyNumberFormat="1" applyFont="1" applyFill="1" applyBorder="1" applyAlignment="1">
      <alignment/>
    </xf>
    <xf numFmtId="49" fontId="3" fillId="0" borderId="12" xfId="0" applyNumberFormat="1" applyFont="1" applyFill="1" applyBorder="1" applyAlignment="1">
      <alignment/>
    </xf>
    <xf numFmtId="49" fontId="3" fillId="0" borderId="12" xfId="0" applyNumberFormat="1" applyFont="1" applyFill="1" applyBorder="1" applyAlignment="1">
      <alignment horizontal="left"/>
    </xf>
    <xf numFmtId="3" fontId="3" fillId="0" borderId="12" xfId="0" applyNumberFormat="1" applyFont="1" applyBorder="1" applyAlignment="1">
      <alignment/>
    </xf>
    <xf numFmtId="200" fontId="3" fillId="0" borderId="12" xfId="0" applyNumberFormat="1" applyFont="1" applyBorder="1" applyAlignment="1">
      <alignment/>
    </xf>
    <xf numFmtId="200" fontId="3" fillId="0" borderId="0" xfId="0" applyNumberFormat="1" applyFont="1" applyFill="1" applyBorder="1" applyAlignment="1">
      <alignment/>
    </xf>
    <xf numFmtId="0" fontId="3" fillId="0" borderId="0" xfId="0" applyFont="1" applyAlignment="1">
      <alignment/>
    </xf>
    <xf numFmtId="49" fontId="46" fillId="0" borderId="0" xfId="0" applyNumberFormat="1" applyFont="1" applyFill="1" applyAlignment="1">
      <alignment/>
    </xf>
    <xf numFmtId="49" fontId="46" fillId="0" borderId="12" xfId="0" applyNumberFormat="1" applyFont="1" applyFill="1" applyBorder="1" applyAlignment="1">
      <alignment/>
    </xf>
    <xf numFmtId="3" fontId="47" fillId="0" borderId="0" xfId="0" applyNumberFormat="1" applyFont="1" applyFill="1" applyAlignment="1">
      <alignment/>
    </xf>
    <xf numFmtId="3" fontId="47" fillId="0" borderId="12" xfId="0" applyNumberFormat="1" applyFont="1" applyFill="1" applyBorder="1" applyAlignment="1">
      <alignment/>
    </xf>
    <xf numFmtId="49" fontId="47" fillId="0" borderId="0" xfId="0" applyNumberFormat="1" applyFont="1" applyFill="1" applyAlignment="1">
      <alignment/>
    </xf>
    <xf numFmtId="49" fontId="47" fillId="0" borderId="12" xfId="0" applyNumberFormat="1" applyFont="1" applyFill="1" applyBorder="1" applyAlignment="1">
      <alignment/>
    </xf>
    <xf numFmtId="49" fontId="47" fillId="0" borderId="12" xfId="0" applyNumberFormat="1" applyFont="1" applyFill="1" applyBorder="1" applyAlignment="1">
      <alignment horizontal="left"/>
    </xf>
    <xf numFmtId="3" fontId="47" fillId="0" borderId="12" xfId="0" applyNumberFormat="1" applyFont="1" applyBorder="1" applyAlignment="1">
      <alignment/>
    </xf>
    <xf numFmtId="200" fontId="47" fillId="0" borderId="12" xfId="0" applyNumberFormat="1" applyFont="1" applyBorder="1" applyAlignment="1">
      <alignment/>
    </xf>
    <xf numFmtId="200" fontId="47" fillId="0" borderId="0" xfId="0" applyNumberFormat="1" applyFont="1" applyFill="1" applyBorder="1" applyAlignment="1">
      <alignment/>
    </xf>
    <xf numFmtId="0" fontId="47" fillId="0" borderId="0" xfId="0" applyFont="1" applyAlignment="1">
      <alignment/>
    </xf>
    <xf numFmtId="49" fontId="0" fillId="0" borderId="12" xfId="0" applyNumberFormat="1" applyFont="1" applyBorder="1" applyAlignment="1">
      <alignment/>
    </xf>
    <xf numFmtId="49" fontId="3" fillId="0" borderId="12" xfId="0" applyNumberFormat="1" applyFont="1" applyBorder="1" applyAlignment="1">
      <alignment/>
    </xf>
    <xf numFmtId="49" fontId="3" fillId="0" borderId="12" xfId="0" applyNumberFormat="1" applyFont="1" applyBorder="1" applyAlignment="1">
      <alignment horizontal="left"/>
    </xf>
    <xf numFmtId="3" fontId="48" fillId="0" borderId="12" xfId="0" applyNumberFormat="1" applyFont="1" applyBorder="1" applyAlignment="1">
      <alignment/>
    </xf>
    <xf numFmtId="200" fontId="40" fillId="0" borderId="0" xfId="0" applyNumberFormat="1" applyFont="1" applyBorder="1" applyAlignment="1">
      <alignment/>
    </xf>
    <xf numFmtId="3" fontId="0" fillId="0" borderId="0" xfId="0" applyNumberFormat="1" applyFont="1" applyFill="1"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3" fontId="10" fillId="0" borderId="0" xfId="0" applyNumberFormat="1" applyFont="1" applyBorder="1" applyAlignment="1">
      <alignment/>
    </xf>
    <xf numFmtId="3" fontId="49" fillId="0" borderId="0" xfId="0" applyNumberFormat="1" applyFont="1" applyAlignment="1">
      <alignment/>
    </xf>
    <xf numFmtId="49" fontId="42" fillId="0" borderId="0" xfId="0" applyNumberFormat="1" applyFont="1" applyFill="1" applyAlignment="1">
      <alignment/>
    </xf>
    <xf numFmtId="3" fontId="42" fillId="0" borderId="0" xfId="0" applyNumberFormat="1" applyFont="1" applyAlignment="1">
      <alignment/>
    </xf>
    <xf numFmtId="49" fontId="42" fillId="0" borderId="0" xfId="0" applyNumberFormat="1" applyFont="1" applyAlignment="1">
      <alignment/>
    </xf>
    <xf numFmtId="49" fontId="42" fillId="0" borderId="0" xfId="0" applyNumberFormat="1" applyFont="1" applyFill="1" applyAlignment="1">
      <alignment horizontal="left"/>
    </xf>
    <xf numFmtId="200" fontId="50" fillId="0" borderId="0" xfId="0" applyNumberFormat="1" applyFont="1" applyFill="1" applyAlignment="1">
      <alignment/>
    </xf>
    <xf numFmtId="200" fontId="42" fillId="0" borderId="0" xfId="0" applyNumberFormat="1" applyFont="1" applyFill="1" applyAlignment="1">
      <alignment/>
    </xf>
    <xf numFmtId="0" fontId="42" fillId="0" borderId="0" xfId="0" applyFont="1" applyFill="1" applyAlignment="1">
      <alignment/>
    </xf>
    <xf numFmtId="3" fontId="42"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left"/>
    </xf>
    <xf numFmtId="3" fontId="51" fillId="9" borderId="0" xfId="0" applyNumberFormat="1" applyFont="1" applyFill="1" applyAlignment="1">
      <alignment/>
    </xf>
    <xf numFmtId="49" fontId="42" fillId="9" borderId="0" xfId="0" applyNumberFormat="1" applyFont="1" applyFill="1" applyAlignment="1">
      <alignment/>
    </xf>
    <xf numFmtId="49" fontId="3" fillId="9" borderId="0" xfId="0" applyNumberFormat="1" applyFont="1" applyFill="1" applyAlignment="1">
      <alignment/>
    </xf>
    <xf numFmtId="49" fontId="3" fillId="9" borderId="0" xfId="0" applyNumberFormat="1" applyFont="1" applyFill="1" applyAlignment="1">
      <alignment horizontal="left"/>
    </xf>
    <xf numFmtId="3" fontId="49" fillId="9" borderId="0" xfId="0" applyNumberFormat="1" applyFont="1" applyFill="1" applyAlignment="1">
      <alignment/>
    </xf>
    <xf numFmtId="200" fontId="50" fillId="9" borderId="0" xfId="0" applyNumberFormat="1" applyFont="1" applyFill="1" applyAlignment="1">
      <alignment/>
    </xf>
    <xf numFmtId="200" fontId="40" fillId="9" borderId="0" xfId="0" applyNumberFormat="1" applyFont="1" applyFill="1" applyAlignment="1">
      <alignment/>
    </xf>
    <xf numFmtId="0" fontId="19" fillId="9" borderId="0" xfId="0" applyFont="1" applyFill="1" applyAlignment="1">
      <alignment/>
    </xf>
    <xf numFmtId="49" fontId="43" fillId="0" borderId="0" xfId="0" applyNumberFormat="1" applyFont="1" applyFill="1" applyAlignment="1">
      <alignment/>
    </xf>
    <xf numFmtId="49" fontId="43" fillId="0" borderId="0" xfId="0" applyNumberFormat="1" applyFont="1" applyFill="1" applyAlignment="1">
      <alignment horizontal="left"/>
    </xf>
    <xf numFmtId="3" fontId="41" fillId="0" borderId="0" xfId="0" applyNumberFormat="1" applyFont="1" applyFill="1" applyAlignment="1">
      <alignment/>
    </xf>
    <xf numFmtId="49" fontId="41" fillId="0" borderId="0" xfId="0" applyNumberFormat="1" applyFont="1" applyFill="1" applyAlignment="1">
      <alignment horizontal="left"/>
    </xf>
    <xf numFmtId="200" fontId="41" fillId="0" borderId="0" xfId="0" applyNumberFormat="1" applyFont="1" applyFill="1" applyAlignment="1">
      <alignment/>
    </xf>
    <xf numFmtId="0" fontId="41" fillId="0" borderId="0" xfId="0" applyFont="1" applyFill="1" applyBorder="1" applyAlignment="1">
      <alignment/>
    </xf>
    <xf numFmtId="49" fontId="41" fillId="9" borderId="0" xfId="0" applyNumberFormat="1" applyFont="1" applyFill="1" applyAlignment="1">
      <alignment/>
    </xf>
    <xf numFmtId="3" fontId="50" fillId="9" borderId="0" xfId="0" applyNumberFormat="1" applyFont="1" applyFill="1" applyAlignment="1">
      <alignment/>
    </xf>
    <xf numFmtId="49" fontId="41" fillId="9" borderId="0" xfId="0" applyNumberFormat="1" applyFont="1" applyFill="1" applyAlignment="1">
      <alignment horizontal="left"/>
    </xf>
    <xf numFmtId="49" fontId="19" fillId="0" borderId="0" xfId="0" applyNumberFormat="1" applyFont="1" applyAlignment="1">
      <alignment/>
    </xf>
    <xf numFmtId="49" fontId="19" fillId="0" borderId="0" xfId="0" applyNumberFormat="1" applyFont="1" applyAlignment="1">
      <alignment horizontal="left"/>
    </xf>
    <xf numFmtId="198" fontId="19" fillId="0" borderId="0" xfId="0" applyNumberFormat="1" applyFont="1" applyAlignment="1">
      <alignment/>
    </xf>
    <xf numFmtId="0" fontId="19" fillId="0" borderId="0" xfId="0" applyFont="1" applyFill="1" applyBorder="1" applyAlignment="1">
      <alignment/>
    </xf>
    <xf numFmtId="0" fontId="19" fillId="0" borderId="0" xfId="0" applyFont="1" applyFill="1" applyAlignment="1">
      <alignment/>
    </xf>
    <xf numFmtId="49" fontId="19" fillId="9" borderId="0" xfId="0" applyNumberFormat="1" applyFont="1" applyFill="1" applyAlignment="1">
      <alignment/>
    </xf>
    <xf numFmtId="49" fontId="19" fillId="9" borderId="0" xfId="0" applyNumberFormat="1" applyFont="1" applyFill="1" applyAlignment="1">
      <alignment horizontal="left"/>
    </xf>
    <xf numFmtId="49" fontId="19" fillId="9" borderId="0" xfId="0" applyNumberFormat="1" applyFont="1" applyFill="1" applyAlignment="1">
      <alignment horizontal="center"/>
    </xf>
    <xf numFmtId="198" fontId="19" fillId="9" borderId="0" xfId="0" applyNumberFormat="1" applyFont="1" applyFill="1" applyAlignment="1">
      <alignment/>
    </xf>
    <xf numFmtId="49" fontId="0" fillId="0" borderId="0" xfId="0" applyNumberFormat="1" applyAlignment="1">
      <alignment/>
    </xf>
    <xf numFmtId="49" fontId="3" fillId="0" borderId="0" xfId="0" applyNumberFormat="1" applyFont="1" applyAlignment="1">
      <alignment/>
    </xf>
    <xf numFmtId="49" fontId="3" fillId="0" borderId="0" xfId="0" applyNumberFormat="1" applyFont="1" applyAlignment="1">
      <alignment/>
    </xf>
    <xf numFmtId="49" fontId="3" fillId="0" borderId="0" xfId="0" applyNumberFormat="1" applyFont="1" applyAlignment="1">
      <alignment horizontal="center"/>
    </xf>
    <xf numFmtId="198" fontId="3" fillId="0" borderId="0" xfId="0" applyNumberFormat="1" applyFont="1" applyAlignment="1">
      <alignment/>
    </xf>
    <xf numFmtId="3" fontId="3" fillId="9" borderId="0" xfId="0" applyNumberFormat="1" applyFont="1" applyFill="1" applyAlignment="1">
      <alignment/>
    </xf>
    <xf numFmtId="49" fontId="3" fillId="9" borderId="0" xfId="0" applyNumberFormat="1" applyFont="1" applyFill="1" applyAlignment="1">
      <alignment horizontal="center"/>
    </xf>
    <xf numFmtId="198" fontId="3" fillId="9" borderId="0" xfId="0" applyNumberFormat="1" applyFont="1" applyFill="1" applyAlignment="1">
      <alignment/>
    </xf>
    <xf numFmtId="0" fontId="3" fillId="9" borderId="0" xfId="0" applyFont="1" applyFill="1" applyAlignment="1">
      <alignment/>
    </xf>
    <xf numFmtId="49" fontId="52" fillId="0" borderId="0" xfId="0" applyNumberFormat="1" applyFont="1" applyFill="1" applyAlignment="1">
      <alignment/>
    </xf>
    <xf numFmtId="3" fontId="53" fillId="0" borderId="0" xfId="0" applyNumberFormat="1" applyFont="1" applyFill="1" applyAlignment="1">
      <alignment/>
    </xf>
    <xf numFmtId="49" fontId="54" fillId="0" borderId="0" xfId="0" applyNumberFormat="1" applyFont="1" applyFill="1" applyAlignment="1">
      <alignment/>
    </xf>
    <xf numFmtId="49" fontId="52" fillId="0" borderId="0" xfId="0" applyNumberFormat="1" applyFont="1" applyFill="1" applyAlignment="1">
      <alignment horizontal="left"/>
    </xf>
    <xf numFmtId="3" fontId="52" fillId="0" borderId="0" xfId="0" applyNumberFormat="1" applyFont="1" applyFill="1" applyAlignment="1">
      <alignment/>
    </xf>
    <xf numFmtId="202" fontId="52" fillId="0" borderId="0" xfId="0" applyNumberFormat="1" applyFont="1" applyFill="1" applyAlignment="1">
      <alignment/>
    </xf>
    <xf numFmtId="0" fontId="52" fillId="0" borderId="0" xfId="0" applyFont="1" applyFill="1" applyAlignment="1">
      <alignment/>
    </xf>
    <xf numFmtId="0" fontId="52" fillId="0" borderId="0" xfId="0" applyFont="1" applyFill="1" applyBorder="1" applyAlignment="1">
      <alignment/>
    </xf>
    <xf numFmtId="49" fontId="44" fillId="0" borderId="0" xfId="0" applyNumberFormat="1" applyFont="1" applyAlignment="1">
      <alignment/>
    </xf>
    <xf numFmtId="3" fontId="44" fillId="0" borderId="0" xfId="0" applyNumberFormat="1" applyFont="1" applyAlignment="1">
      <alignment/>
    </xf>
    <xf numFmtId="49" fontId="44" fillId="0" borderId="0" xfId="0" applyNumberFormat="1" applyFont="1" applyAlignment="1">
      <alignment horizontal="left"/>
    </xf>
    <xf numFmtId="198" fontId="44" fillId="0" borderId="0" xfId="0" applyNumberFormat="1" applyFont="1" applyAlignment="1">
      <alignment/>
    </xf>
    <xf numFmtId="49" fontId="44" fillId="9" borderId="0" xfId="0" applyNumberFormat="1" applyFont="1" applyFill="1" applyAlignment="1">
      <alignment/>
    </xf>
    <xf numFmtId="3" fontId="44" fillId="9" borderId="0" xfId="0" applyNumberFormat="1" applyFont="1" applyFill="1" applyAlignment="1">
      <alignment/>
    </xf>
    <xf numFmtId="49" fontId="44" fillId="9" borderId="0" xfId="0" applyNumberFormat="1" applyFont="1" applyFill="1" applyAlignment="1">
      <alignment horizontal="left"/>
    </xf>
    <xf numFmtId="49" fontId="44" fillId="9" borderId="0" xfId="0" applyNumberFormat="1" applyFont="1" applyFill="1" applyAlignment="1">
      <alignment horizontal="center"/>
    </xf>
    <xf numFmtId="198" fontId="44" fillId="9" borderId="0" xfId="0" applyNumberFormat="1" applyFont="1" applyFill="1" applyAlignment="1">
      <alignment/>
    </xf>
    <xf numFmtId="0" fontId="44" fillId="9" borderId="0" xfId="0" applyFont="1" applyFill="1" applyAlignment="1">
      <alignment/>
    </xf>
    <xf numFmtId="49" fontId="43" fillId="0" borderId="0" xfId="0" applyNumberFormat="1" applyFont="1" applyAlignment="1">
      <alignment/>
    </xf>
    <xf numFmtId="3" fontId="43" fillId="0" borderId="0" xfId="0" applyNumberFormat="1" applyFont="1" applyAlignment="1">
      <alignment/>
    </xf>
    <xf numFmtId="49" fontId="43" fillId="0" borderId="0" xfId="0" applyNumberFormat="1" applyFont="1" applyAlignment="1">
      <alignment horizontal="left"/>
    </xf>
    <xf numFmtId="198" fontId="43" fillId="0" borderId="0" xfId="0" applyNumberFormat="1" applyFont="1" applyAlignment="1">
      <alignment/>
    </xf>
    <xf numFmtId="49" fontId="43" fillId="9" borderId="0" xfId="0" applyNumberFormat="1" applyFont="1" applyFill="1" applyAlignment="1">
      <alignment/>
    </xf>
    <xf numFmtId="3" fontId="43" fillId="9" borderId="0" xfId="0" applyNumberFormat="1" applyFont="1" applyFill="1" applyAlignment="1">
      <alignment/>
    </xf>
    <xf numFmtId="49" fontId="43" fillId="9" borderId="0" xfId="0" applyNumberFormat="1" applyFont="1" applyFill="1" applyAlignment="1">
      <alignment horizontal="left"/>
    </xf>
    <xf numFmtId="49" fontId="43" fillId="9" borderId="0" xfId="0" applyNumberFormat="1" applyFont="1" applyFill="1" applyAlignment="1">
      <alignment horizontal="center"/>
    </xf>
    <xf numFmtId="198" fontId="43" fillId="9" borderId="0" xfId="0" applyNumberFormat="1" applyFont="1" applyFill="1" applyAlignment="1">
      <alignment/>
    </xf>
    <xf numFmtId="0" fontId="43" fillId="9" borderId="0" xfId="0" applyFont="1" applyFill="1" applyAlignment="1">
      <alignment/>
    </xf>
    <xf numFmtId="49" fontId="17" fillId="0" borderId="0" xfId="0" applyNumberFormat="1" applyFont="1" applyAlignment="1">
      <alignment/>
    </xf>
    <xf numFmtId="3" fontId="17" fillId="0" borderId="0" xfId="0" applyNumberFormat="1" applyFont="1" applyAlignment="1">
      <alignment/>
    </xf>
    <xf numFmtId="49" fontId="17" fillId="0" borderId="0" xfId="0" applyNumberFormat="1" applyFont="1" applyAlignment="1">
      <alignment horizontal="left"/>
    </xf>
    <xf numFmtId="49" fontId="17" fillId="9" borderId="0" xfId="0" applyNumberFormat="1" applyFont="1" applyFill="1" applyAlignment="1">
      <alignment/>
    </xf>
    <xf numFmtId="3" fontId="17" fillId="9" borderId="0" xfId="0" applyNumberFormat="1" applyFont="1" applyFill="1" applyAlignment="1">
      <alignment/>
    </xf>
    <xf numFmtId="49" fontId="17" fillId="9" borderId="0" xfId="0" applyNumberFormat="1" applyFont="1" applyFill="1" applyAlignment="1">
      <alignment horizontal="left"/>
    </xf>
    <xf numFmtId="49" fontId="17" fillId="9" borderId="0" xfId="0" applyNumberFormat="1" applyFont="1" applyFill="1" applyAlignment="1">
      <alignment horizontal="center"/>
    </xf>
    <xf numFmtId="198" fontId="17" fillId="9" borderId="0" xfId="0" applyNumberFormat="1" applyFont="1" applyFill="1" applyAlignment="1">
      <alignment/>
    </xf>
    <xf numFmtId="0" fontId="17" fillId="9" borderId="0" xfId="0" applyFont="1" applyFill="1" applyAlignment="1">
      <alignment/>
    </xf>
    <xf numFmtId="49" fontId="48" fillId="0" borderId="0" xfId="0" applyNumberFormat="1" applyFont="1" applyAlignment="1">
      <alignment/>
    </xf>
    <xf numFmtId="3" fontId="48" fillId="0" borderId="0" xfId="0" applyNumberFormat="1" applyFont="1" applyAlignment="1">
      <alignment/>
    </xf>
    <xf numFmtId="49" fontId="48" fillId="0" borderId="0" xfId="0" applyNumberFormat="1" applyFont="1" applyAlignment="1">
      <alignment horizontal="left"/>
    </xf>
    <xf numFmtId="49" fontId="48" fillId="0" borderId="0" xfId="0" applyNumberFormat="1" applyFont="1" applyAlignment="1">
      <alignment horizontal="center"/>
    </xf>
    <xf numFmtId="198" fontId="48" fillId="0" borderId="0" xfId="0" applyNumberFormat="1" applyFont="1" applyAlignment="1">
      <alignment/>
    </xf>
    <xf numFmtId="0" fontId="48" fillId="0" borderId="0" xfId="0" applyFont="1" applyAlignment="1">
      <alignment/>
    </xf>
    <xf numFmtId="3" fontId="46" fillId="0" borderId="0" xfId="0" applyNumberFormat="1" applyFont="1" applyAlignment="1">
      <alignment/>
    </xf>
    <xf numFmtId="49" fontId="46" fillId="0" borderId="0" xfId="0" applyNumberFormat="1" applyFont="1" applyAlignment="1">
      <alignment/>
    </xf>
    <xf numFmtId="49" fontId="46" fillId="0" borderId="0" xfId="0" applyNumberFormat="1" applyFont="1" applyAlignment="1">
      <alignment horizontal="left"/>
    </xf>
    <xf numFmtId="198" fontId="46" fillId="0" borderId="0" xfId="0" applyNumberFormat="1" applyFont="1" applyAlignment="1">
      <alignment/>
    </xf>
    <xf numFmtId="3" fontId="46" fillId="9" borderId="0" xfId="0" applyNumberFormat="1" applyFont="1" applyFill="1" applyAlignment="1">
      <alignment/>
    </xf>
    <xf numFmtId="49" fontId="46" fillId="9" borderId="0" xfId="0" applyNumberFormat="1" applyFont="1" applyFill="1" applyAlignment="1">
      <alignment/>
    </xf>
    <xf numFmtId="49" fontId="46" fillId="9" borderId="0" xfId="0" applyNumberFormat="1" applyFont="1" applyFill="1" applyAlignment="1">
      <alignment horizontal="left"/>
    </xf>
    <xf numFmtId="49" fontId="46" fillId="9" borderId="0" xfId="0" applyNumberFormat="1" applyFont="1" applyFill="1" applyAlignment="1">
      <alignment horizontal="center"/>
    </xf>
    <xf numFmtId="198" fontId="46" fillId="9" borderId="0" xfId="0" applyNumberFormat="1" applyFont="1" applyFill="1" applyAlignment="1">
      <alignment/>
    </xf>
    <xf numFmtId="49" fontId="43" fillId="0" borderId="0" xfId="0" applyNumberFormat="1" applyFont="1" applyFill="1" applyAlignment="1">
      <alignment horizontal="center"/>
    </xf>
    <xf numFmtId="198" fontId="43" fillId="0" borderId="0" xfId="0" applyNumberFormat="1" applyFont="1" applyFill="1" applyAlignment="1">
      <alignment/>
    </xf>
    <xf numFmtId="0" fontId="43" fillId="0" borderId="0" xfId="0" applyFont="1" applyFill="1" applyAlignment="1">
      <alignment/>
    </xf>
    <xf numFmtId="49" fontId="47" fillId="0" borderId="0" xfId="0" applyNumberFormat="1" applyFont="1" applyAlignment="1">
      <alignment/>
    </xf>
    <xf numFmtId="3" fontId="47" fillId="0" borderId="0" xfId="0" applyNumberFormat="1" applyFont="1" applyAlignment="1">
      <alignment/>
    </xf>
    <xf numFmtId="49" fontId="47" fillId="0" borderId="0" xfId="0" applyNumberFormat="1" applyFont="1" applyAlignment="1">
      <alignment horizontal="left"/>
    </xf>
    <xf numFmtId="198" fontId="47" fillId="0" borderId="0" xfId="0" applyNumberFormat="1" applyFont="1" applyAlignment="1">
      <alignment/>
    </xf>
    <xf numFmtId="0" fontId="47" fillId="0" borderId="0" xfId="0" applyFont="1" applyBorder="1" applyAlignment="1">
      <alignment/>
    </xf>
    <xf numFmtId="0" fontId="47" fillId="0" borderId="0" xfId="0" applyFont="1" applyFill="1" applyBorder="1" applyAlignment="1">
      <alignment/>
    </xf>
    <xf numFmtId="49" fontId="47" fillId="9" borderId="0" xfId="0" applyNumberFormat="1" applyFont="1" applyFill="1" applyAlignment="1">
      <alignment/>
    </xf>
    <xf numFmtId="3" fontId="47" fillId="9" borderId="0" xfId="0" applyNumberFormat="1" applyFont="1" applyFill="1" applyAlignment="1">
      <alignment/>
    </xf>
    <xf numFmtId="49" fontId="47" fillId="9" borderId="0" xfId="0" applyNumberFormat="1" applyFont="1" applyFill="1" applyAlignment="1">
      <alignment horizontal="left"/>
    </xf>
    <xf numFmtId="49" fontId="47" fillId="9" borderId="0" xfId="0" applyNumberFormat="1" applyFont="1" applyFill="1" applyAlignment="1">
      <alignment horizontal="center"/>
    </xf>
    <xf numFmtId="198" fontId="47" fillId="9" borderId="0" xfId="0" applyNumberFormat="1" applyFont="1" applyFill="1" applyAlignment="1">
      <alignment/>
    </xf>
    <xf numFmtId="0" fontId="47" fillId="9" borderId="0" xfId="0" applyFont="1" applyFill="1" applyAlignment="1">
      <alignment/>
    </xf>
    <xf numFmtId="0" fontId="47" fillId="9" borderId="0" xfId="0" applyFont="1" applyFill="1" applyBorder="1" applyAlignment="1">
      <alignment/>
    </xf>
    <xf numFmtId="49" fontId="47" fillId="0" borderId="0" xfId="0" applyNumberFormat="1" applyFont="1" applyFill="1" applyAlignment="1">
      <alignment horizontal="left"/>
    </xf>
    <xf numFmtId="49" fontId="47" fillId="0" borderId="0" xfId="0" applyNumberFormat="1" applyFont="1" applyFill="1" applyAlignment="1">
      <alignment horizontal="center"/>
    </xf>
    <xf numFmtId="198" fontId="47" fillId="0" borderId="0" xfId="0" applyNumberFormat="1" applyFont="1" applyFill="1" applyAlignment="1">
      <alignment/>
    </xf>
    <xf numFmtId="0" fontId="47" fillId="0" borderId="0" xfId="0" applyFont="1" applyFill="1" applyAlignment="1">
      <alignment/>
    </xf>
    <xf numFmtId="49" fontId="45" fillId="0" borderId="0" xfId="0" applyNumberFormat="1" applyFont="1" applyAlignment="1">
      <alignment/>
    </xf>
    <xf numFmtId="3" fontId="45" fillId="0" borderId="0" xfId="0" applyNumberFormat="1" applyFont="1" applyAlignment="1">
      <alignment/>
    </xf>
    <xf numFmtId="49" fontId="45" fillId="0" borderId="0" xfId="0" applyNumberFormat="1" applyFont="1" applyAlignment="1">
      <alignment horizontal="center"/>
    </xf>
    <xf numFmtId="3" fontId="45" fillId="0" borderId="0" xfId="0" applyNumberFormat="1" applyFont="1" applyFill="1" applyAlignment="1">
      <alignment/>
    </xf>
    <xf numFmtId="200" fontId="45" fillId="0" borderId="0" xfId="0" applyNumberFormat="1" applyFont="1" applyAlignment="1">
      <alignment/>
    </xf>
    <xf numFmtId="0" fontId="45" fillId="0" borderId="0" xfId="0" applyFont="1" applyBorder="1" applyAlignment="1">
      <alignment/>
    </xf>
    <xf numFmtId="49" fontId="45" fillId="0" borderId="0" xfId="0" applyNumberFormat="1" applyFont="1" applyAlignment="1">
      <alignment horizontal="left"/>
    </xf>
    <xf numFmtId="198" fontId="45" fillId="0" borderId="0" xfId="0" applyNumberFormat="1" applyFont="1" applyAlignment="1">
      <alignment/>
    </xf>
    <xf numFmtId="0" fontId="45" fillId="0" borderId="0" xfId="0" applyFont="1" applyFill="1" applyBorder="1" applyAlignment="1">
      <alignment/>
    </xf>
    <xf numFmtId="49" fontId="45" fillId="9" borderId="0" xfId="0" applyNumberFormat="1" applyFont="1" applyFill="1" applyAlignment="1">
      <alignment/>
    </xf>
    <xf numFmtId="3" fontId="45" fillId="9" borderId="0" xfId="0" applyNumberFormat="1" applyFont="1" applyFill="1" applyAlignment="1">
      <alignment/>
    </xf>
    <xf numFmtId="49" fontId="45" fillId="9" borderId="0" xfId="0" applyNumberFormat="1" applyFont="1" applyFill="1" applyAlignment="1">
      <alignment horizontal="left"/>
    </xf>
    <xf numFmtId="49" fontId="45" fillId="9" borderId="0" xfId="0" applyNumberFormat="1" applyFont="1" applyFill="1" applyAlignment="1">
      <alignment horizontal="center"/>
    </xf>
    <xf numFmtId="198" fontId="45" fillId="9" borderId="0" xfId="0" applyNumberFormat="1" applyFont="1" applyFill="1" applyAlignment="1">
      <alignment/>
    </xf>
    <xf numFmtId="0" fontId="45" fillId="9" borderId="0" xfId="0" applyFont="1" applyFill="1" applyAlignment="1">
      <alignment/>
    </xf>
    <xf numFmtId="0" fontId="45" fillId="9" borderId="0" xfId="0" applyFont="1" applyFill="1" applyBorder="1" applyAlignment="1">
      <alignment/>
    </xf>
    <xf numFmtId="3" fontId="3" fillId="0" borderId="0" xfId="0" applyNumberFormat="1" applyFont="1" applyFill="1" applyAlignment="1">
      <alignment/>
    </xf>
    <xf numFmtId="3" fontId="3" fillId="0" borderId="0" xfId="0" applyNumberFormat="1" applyFont="1" applyAlignment="1">
      <alignment/>
    </xf>
    <xf numFmtId="3" fontId="3" fillId="9" borderId="0" xfId="0" applyNumberFormat="1" applyFont="1" applyFill="1" applyAlignment="1">
      <alignment/>
    </xf>
    <xf numFmtId="3" fontId="55" fillId="9" borderId="0" xfId="0" applyNumberFormat="1" applyFont="1" applyFill="1" applyAlignment="1">
      <alignment/>
    </xf>
    <xf numFmtId="3" fontId="55" fillId="0" borderId="0" xfId="0" applyNumberFormat="1" applyFont="1" applyFill="1" applyAlignment="1">
      <alignment/>
    </xf>
    <xf numFmtId="3" fontId="3" fillId="0" borderId="0" xfId="0" applyNumberFormat="1" applyFont="1" applyAlignment="1" quotePrefix="1">
      <alignment/>
    </xf>
    <xf numFmtId="3" fontId="56" fillId="0" borderId="0" xfId="0" applyNumberFormat="1" applyFont="1" applyFill="1" applyAlignment="1">
      <alignment/>
    </xf>
    <xf numFmtId="3" fontId="56" fillId="0" borderId="0" xfId="0" applyNumberFormat="1" applyFont="1" applyFill="1" applyAlignment="1">
      <alignment/>
    </xf>
    <xf numFmtId="3" fontId="56" fillId="0" borderId="0" xfId="0" applyNumberFormat="1" applyFont="1" applyAlignment="1">
      <alignment/>
    </xf>
    <xf numFmtId="3" fontId="56" fillId="9" borderId="0" xfId="0" applyNumberFormat="1" applyFont="1" applyFill="1" applyBorder="1" applyAlignment="1">
      <alignment/>
    </xf>
    <xf numFmtId="3" fontId="57" fillId="0" borderId="0" xfId="0" applyNumberFormat="1" applyFont="1" applyBorder="1" applyAlignment="1">
      <alignment/>
    </xf>
    <xf numFmtId="3" fontId="56" fillId="9" borderId="0" xfId="0" applyNumberFormat="1" applyFont="1" applyFill="1" applyAlignment="1">
      <alignment/>
    </xf>
    <xf numFmtId="3" fontId="57" fillId="0" borderId="11" xfId="0" applyNumberFormat="1" applyFont="1" applyBorder="1" applyAlignment="1">
      <alignment/>
    </xf>
    <xf numFmtId="3" fontId="56" fillId="0" borderId="0" xfId="0" applyNumberFormat="1" applyFont="1" applyAlignment="1">
      <alignment/>
    </xf>
    <xf numFmtId="3" fontId="56" fillId="9" borderId="0" xfId="0" applyNumberFormat="1" applyFont="1" applyFill="1" applyAlignment="1">
      <alignment/>
    </xf>
    <xf numFmtId="3" fontId="56" fillId="0" borderId="0" xfId="0" applyNumberFormat="1" applyFont="1" applyAlignment="1" quotePrefix="1">
      <alignment/>
    </xf>
    <xf numFmtId="3" fontId="58" fillId="9" borderId="0" xfId="0" applyNumberFormat="1" applyFont="1" applyFill="1" applyAlignment="1">
      <alignment/>
    </xf>
    <xf numFmtId="3" fontId="17" fillId="0" borderId="0" xfId="0" applyNumberFormat="1" applyFont="1" applyFill="1" applyAlignment="1">
      <alignment/>
    </xf>
    <xf numFmtId="1" fontId="17" fillId="0" borderId="0" xfId="0" applyNumberFormat="1" applyFont="1" applyAlignment="1">
      <alignment/>
    </xf>
    <xf numFmtId="3" fontId="58" fillId="0" borderId="0" xfId="0" applyNumberFormat="1" applyFont="1" applyFill="1" applyAlignment="1">
      <alignment/>
    </xf>
    <xf numFmtId="3" fontId="17" fillId="9" borderId="0" xfId="0" applyNumberFormat="1" applyFont="1" applyFill="1" applyAlignment="1" quotePrefix="1">
      <alignment/>
    </xf>
    <xf numFmtId="3" fontId="17" fillId="0" borderId="0" xfId="0" applyNumberFormat="1" applyFont="1" applyAlignment="1" quotePrefix="1">
      <alignment/>
    </xf>
    <xf numFmtId="3" fontId="59" fillId="0" borderId="0" xfId="0" applyNumberFormat="1" applyFont="1" applyAlignment="1">
      <alignment/>
    </xf>
    <xf numFmtId="3" fontId="60" fillId="0" borderId="11" xfId="0" applyNumberFormat="1" applyFont="1" applyBorder="1" applyAlignment="1">
      <alignment/>
    </xf>
    <xf numFmtId="3" fontId="47" fillId="0" borderId="0" xfId="0" applyNumberFormat="1" applyFont="1" applyAlignment="1" quotePrefix="1">
      <alignment/>
    </xf>
    <xf numFmtId="3" fontId="47" fillId="0" borderId="0" xfId="0" applyNumberFormat="1" applyFont="1" applyFill="1" applyAlignment="1">
      <alignment horizontal="right"/>
    </xf>
    <xf numFmtId="3" fontId="47" fillId="9" borderId="0" xfId="0" applyNumberFormat="1" applyFont="1" applyFill="1" applyAlignment="1">
      <alignment horizontal="right"/>
    </xf>
    <xf numFmtId="3" fontId="47" fillId="0" borderId="0" xfId="0" applyNumberFormat="1" applyFont="1" applyFill="1" applyAlignment="1">
      <alignment/>
    </xf>
    <xf numFmtId="3" fontId="47" fillId="9" borderId="0" xfId="0" applyNumberFormat="1" applyFont="1" applyFill="1" applyAlignment="1">
      <alignment/>
    </xf>
    <xf numFmtId="3" fontId="47" fillId="0" borderId="0" xfId="0" applyNumberFormat="1" applyFont="1" applyAlignment="1">
      <alignment/>
    </xf>
    <xf numFmtId="3" fontId="60" fillId="9" borderId="0" xfId="0" applyNumberFormat="1" applyFont="1" applyFill="1" applyAlignment="1">
      <alignment/>
    </xf>
    <xf numFmtId="1" fontId="47" fillId="0" borderId="0" xfId="0" applyNumberFormat="1" applyFont="1" applyAlignment="1">
      <alignment/>
    </xf>
    <xf numFmtId="3" fontId="61" fillId="0" borderId="11" xfId="0" applyNumberFormat="1" applyFont="1" applyFill="1" applyBorder="1" applyAlignment="1">
      <alignment/>
    </xf>
    <xf numFmtId="3" fontId="62" fillId="0" borderId="0" xfId="0" applyNumberFormat="1" applyFont="1" applyFill="1" applyAlignment="1">
      <alignment/>
    </xf>
    <xf numFmtId="3" fontId="61" fillId="0" borderId="0" xfId="0" applyNumberFormat="1" applyFont="1" applyFill="1" applyAlignment="1">
      <alignment/>
    </xf>
    <xf numFmtId="3" fontId="62" fillId="0" borderId="0" xfId="0" applyNumberFormat="1" applyFont="1" applyFill="1" applyAlignment="1" quotePrefix="1">
      <alignment/>
    </xf>
    <xf numFmtId="3" fontId="38" fillId="9" borderId="0" xfId="0" applyNumberFormat="1" applyFont="1" applyFill="1" applyAlignment="1" quotePrefix="1">
      <alignment/>
    </xf>
    <xf numFmtId="0" fontId="0" fillId="9" borderId="0" xfId="0" applyFill="1" applyAlignment="1">
      <alignment horizontal="center"/>
    </xf>
    <xf numFmtId="3" fontId="61" fillId="9" borderId="0" xfId="0" applyNumberFormat="1" applyFont="1" applyFill="1" applyAlignment="1">
      <alignment/>
    </xf>
    <xf numFmtId="3" fontId="62" fillId="9" borderId="0" xfId="0" applyNumberFormat="1" applyFont="1" applyFill="1" applyAlignment="1">
      <alignment/>
    </xf>
    <xf numFmtId="3" fontId="62" fillId="9" borderId="0" xfId="0" applyNumberFormat="1" applyFont="1" applyFill="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935"/>
  <sheetViews>
    <sheetView workbookViewId="0" topLeftCell="A1">
      <pane ySplit="5" topLeftCell="BM6" activePane="bottomLeft" state="frozen"/>
      <selection pane="topLeft" activeCell="A1" sqref="A1"/>
      <selection pane="bottomLeft" activeCell="A826" sqref="A826:IV1529"/>
    </sheetView>
  </sheetViews>
  <sheetFormatPr defaultColWidth="0" defaultRowHeight="12.75" zeroHeight="1"/>
  <cols>
    <col min="1" max="1" width="5.140625" style="1" customWidth="1"/>
    <col min="2" max="2" width="11.8515625" style="6" customWidth="1"/>
    <col min="3" max="3" width="14.00390625" style="1" customWidth="1"/>
    <col min="4" max="4" width="14.57421875" style="1" customWidth="1"/>
    <col min="5" max="5" width="9.57421875" style="1" customWidth="1"/>
    <col min="6" max="6" width="9.140625" style="183" customWidth="1"/>
    <col min="7" max="7" width="6.8515625" style="30" customWidth="1"/>
    <col min="8" max="8" width="10.140625" style="6" customWidth="1"/>
    <col min="9" max="9" width="9.57421875" style="5" customWidth="1"/>
    <col min="10" max="10" width="18.28125" style="0" customWidth="1"/>
    <col min="11" max="11" width="18.28125" style="0" hidden="1" customWidth="1"/>
    <col min="12" max="12" width="18.28125" style="0" customWidth="1"/>
    <col min="13" max="13" width="9.8515625" style="0" customWidth="1"/>
  </cols>
  <sheetData>
    <row r="1" spans="1:9" ht="15.75" customHeight="1">
      <c r="A1" s="20"/>
      <c r="B1" s="11"/>
      <c r="C1" s="12"/>
      <c r="D1" s="12"/>
      <c r="E1" s="13"/>
      <c r="F1" s="188"/>
      <c r="G1" s="12"/>
      <c r="H1" s="11"/>
      <c r="I1" s="4"/>
    </row>
    <row r="2" spans="1:9" ht="17.25" customHeight="1">
      <c r="A2" s="14"/>
      <c r="B2" s="457" t="s">
        <v>470</v>
      </c>
      <c r="C2" s="457"/>
      <c r="D2" s="457"/>
      <c r="E2" s="457"/>
      <c r="F2" s="457"/>
      <c r="G2" s="457"/>
      <c r="H2" s="457"/>
      <c r="I2" s="24"/>
    </row>
    <row r="3" spans="1:9" s="18" customFormat="1" ht="18" customHeight="1">
      <c r="A3" s="15"/>
      <c r="B3" s="16"/>
      <c r="C3" s="16"/>
      <c r="D3" s="16"/>
      <c r="E3" s="16"/>
      <c r="F3" s="189"/>
      <c r="G3" s="16"/>
      <c r="H3" s="16"/>
      <c r="I3" s="17"/>
    </row>
    <row r="4" spans="1:9" ht="15" customHeight="1">
      <c r="A4" s="14"/>
      <c r="B4" s="22" t="s">
        <v>0</v>
      </c>
      <c r="C4" s="21" t="s">
        <v>6</v>
      </c>
      <c r="D4" s="21" t="s">
        <v>1</v>
      </c>
      <c r="E4" s="21" t="s">
        <v>7</v>
      </c>
      <c r="F4" s="174" t="s">
        <v>2</v>
      </c>
      <c r="G4" s="19" t="s">
        <v>4</v>
      </c>
      <c r="H4" s="22" t="s">
        <v>3</v>
      </c>
      <c r="I4" s="23" t="s">
        <v>5</v>
      </c>
    </row>
    <row r="5" spans="1:13" ht="18.75" customHeight="1">
      <c r="A5" s="26"/>
      <c r="B5" s="26" t="s">
        <v>1365</v>
      </c>
      <c r="C5" s="26"/>
      <c r="D5" s="26"/>
      <c r="E5" s="26"/>
      <c r="F5" s="190"/>
      <c r="G5" s="29"/>
      <c r="H5" s="27">
        <v>0</v>
      </c>
      <c r="I5" s="28">
        <v>480</v>
      </c>
      <c r="K5" t="s">
        <v>8</v>
      </c>
      <c r="L5" t="s">
        <v>9</v>
      </c>
      <c r="M5" s="2">
        <v>480</v>
      </c>
    </row>
    <row r="6" spans="2:13" ht="12.75">
      <c r="B6" s="31"/>
      <c r="C6" s="15"/>
      <c r="D6" s="15"/>
      <c r="E6" s="15"/>
      <c r="F6" s="173"/>
      <c r="H6" s="6">
        <v>0</v>
      </c>
      <c r="I6" s="25">
        <v>0</v>
      </c>
      <c r="M6" s="2">
        <v>480</v>
      </c>
    </row>
    <row r="7" spans="2:13" ht="12.75">
      <c r="B7" s="31"/>
      <c r="C7" s="15"/>
      <c r="D7" s="15"/>
      <c r="E7" s="15"/>
      <c r="F7" s="173"/>
      <c r="H7" s="6">
        <v>0</v>
      </c>
      <c r="I7" s="25">
        <v>0</v>
      </c>
      <c r="M7" s="2">
        <v>480</v>
      </c>
    </row>
    <row r="8" spans="2:13" ht="12.75">
      <c r="B8" s="31"/>
      <c r="C8" s="15"/>
      <c r="D8" s="15"/>
      <c r="E8" s="15"/>
      <c r="F8" s="173"/>
      <c r="H8" s="6">
        <v>0</v>
      </c>
      <c r="I8" s="25">
        <v>0</v>
      </c>
      <c r="M8" s="2">
        <v>480</v>
      </c>
    </row>
    <row r="9" spans="1:13" s="18" customFormat="1" ht="12.75">
      <c r="A9" s="105"/>
      <c r="B9" s="106">
        <v>5489995</v>
      </c>
      <c r="C9" s="107"/>
      <c r="D9" s="108" t="s">
        <v>10</v>
      </c>
      <c r="E9" s="184" t="s">
        <v>1157</v>
      </c>
      <c r="F9" s="109"/>
      <c r="G9" s="110"/>
      <c r="H9" s="111">
        <v>5489995</v>
      </c>
      <c r="I9" s="112">
        <v>11437.489583333334</v>
      </c>
      <c r="J9" s="42"/>
      <c r="K9" s="113"/>
      <c r="L9" s="42"/>
      <c r="M9" s="2">
        <v>480</v>
      </c>
    </row>
    <row r="10" spans="1:13" s="18" customFormat="1" ht="12.75">
      <c r="A10" s="105"/>
      <c r="B10" s="106">
        <v>1210300</v>
      </c>
      <c r="C10" s="107"/>
      <c r="D10" s="108" t="s">
        <v>407</v>
      </c>
      <c r="E10" s="184" t="s">
        <v>1158</v>
      </c>
      <c r="F10" s="109"/>
      <c r="G10" s="110"/>
      <c r="H10" s="111">
        <v>1210300</v>
      </c>
      <c r="I10" s="112">
        <v>2521.4583333333335</v>
      </c>
      <c r="J10" s="42"/>
      <c r="K10" s="113"/>
      <c r="L10" s="42"/>
      <c r="M10" s="2">
        <v>480</v>
      </c>
    </row>
    <row r="11" spans="1:13" s="18" customFormat="1" ht="12.75">
      <c r="A11" s="105"/>
      <c r="B11" s="106">
        <v>2029037.5</v>
      </c>
      <c r="C11" s="107"/>
      <c r="D11" s="108" t="s">
        <v>462</v>
      </c>
      <c r="E11" s="184" t="s">
        <v>1159</v>
      </c>
      <c r="F11" s="109"/>
      <c r="G11" s="110"/>
      <c r="H11" s="111">
        <v>2029037.5</v>
      </c>
      <c r="I11" s="112">
        <v>4227.161458333333</v>
      </c>
      <c r="J11" s="42"/>
      <c r="K11" s="113"/>
      <c r="L11" s="42"/>
      <c r="M11" s="2">
        <v>480</v>
      </c>
    </row>
    <row r="12" spans="1:13" s="18" customFormat="1" ht="12.75">
      <c r="A12" s="105"/>
      <c r="B12" s="106">
        <v>1845609</v>
      </c>
      <c r="C12" s="107"/>
      <c r="D12" s="108" t="s">
        <v>463</v>
      </c>
      <c r="E12" s="184" t="s">
        <v>1160</v>
      </c>
      <c r="F12" s="109"/>
      <c r="G12" s="110"/>
      <c r="H12" s="111">
        <v>1845609</v>
      </c>
      <c r="I12" s="112">
        <v>3845.01875</v>
      </c>
      <c r="J12" s="42"/>
      <c r="K12" s="114"/>
      <c r="L12" s="42"/>
      <c r="M12" s="2">
        <v>480</v>
      </c>
    </row>
    <row r="13" spans="1:13" s="18" customFormat="1" ht="12.75">
      <c r="A13" s="105"/>
      <c r="B13" s="106">
        <v>2692425</v>
      </c>
      <c r="C13" s="107"/>
      <c r="D13" s="115" t="s">
        <v>464</v>
      </c>
      <c r="E13" s="184" t="s">
        <v>1161</v>
      </c>
      <c r="F13" s="109"/>
      <c r="G13" s="110"/>
      <c r="H13" s="111">
        <v>2692425</v>
      </c>
      <c r="I13" s="112">
        <v>5609.21875</v>
      </c>
      <c r="J13" s="42"/>
      <c r="K13" s="113"/>
      <c r="L13" s="42"/>
      <c r="M13" s="2">
        <v>480</v>
      </c>
    </row>
    <row r="14" spans="1:13" s="18" customFormat="1" ht="12.75">
      <c r="A14" s="105"/>
      <c r="B14" s="106">
        <v>980500</v>
      </c>
      <c r="C14" s="107"/>
      <c r="D14" s="108" t="s">
        <v>465</v>
      </c>
      <c r="E14" s="107" t="s">
        <v>466</v>
      </c>
      <c r="F14" s="109"/>
      <c r="G14" s="110" t="s">
        <v>467</v>
      </c>
      <c r="H14" s="111">
        <v>980500</v>
      </c>
      <c r="I14" s="112">
        <v>2042.7083333333333</v>
      </c>
      <c r="J14" s="42"/>
      <c r="K14" s="113"/>
      <c r="L14" s="42"/>
      <c r="M14" s="2">
        <v>480</v>
      </c>
    </row>
    <row r="15" spans="1:13" s="18" customFormat="1" ht="12.75">
      <c r="A15" s="105"/>
      <c r="B15" s="106">
        <v>3198677</v>
      </c>
      <c r="C15" s="107"/>
      <c r="D15" s="108" t="s">
        <v>302</v>
      </c>
      <c r="E15" s="107"/>
      <c r="F15" s="109"/>
      <c r="G15" s="110"/>
      <c r="H15" s="111">
        <v>3198677</v>
      </c>
      <c r="I15" s="112">
        <v>6663.910416666667</v>
      </c>
      <c r="J15" s="42"/>
      <c r="K15" s="113"/>
      <c r="L15" s="42"/>
      <c r="M15" s="2">
        <v>480</v>
      </c>
    </row>
    <row r="16" spans="1:13" s="18" customFormat="1" ht="12.75">
      <c r="A16" s="105"/>
      <c r="B16" s="106">
        <v>409400</v>
      </c>
      <c r="C16" s="107"/>
      <c r="D16" s="108" t="s">
        <v>1080</v>
      </c>
      <c r="E16" s="107" t="s">
        <v>1106</v>
      </c>
      <c r="F16" s="109"/>
      <c r="G16" s="110"/>
      <c r="H16" s="111"/>
      <c r="I16" s="112"/>
      <c r="J16" s="42"/>
      <c r="K16" s="113"/>
      <c r="L16" s="42"/>
      <c r="M16" s="2">
        <v>480</v>
      </c>
    </row>
    <row r="17" spans="1:13" s="18" customFormat="1" ht="12.75">
      <c r="A17" s="105"/>
      <c r="B17" s="106">
        <v>17855943.5</v>
      </c>
      <c r="C17" s="116" t="s">
        <v>469</v>
      </c>
      <c r="D17" s="117"/>
      <c r="E17" s="107"/>
      <c r="F17" s="109"/>
      <c r="G17" s="110"/>
      <c r="H17" s="111">
        <v>0</v>
      </c>
      <c r="I17" s="112">
        <v>37199.88229166667</v>
      </c>
      <c r="J17" s="42"/>
      <c r="K17" s="113"/>
      <c r="L17" s="42"/>
      <c r="M17" s="2">
        <v>480</v>
      </c>
    </row>
    <row r="18" spans="1:13" s="18" customFormat="1" ht="12.75">
      <c r="A18" s="15"/>
      <c r="B18" s="34"/>
      <c r="C18" s="15"/>
      <c r="D18" s="32"/>
      <c r="E18" s="15"/>
      <c r="F18" s="118"/>
      <c r="G18" s="119"/>
      <c r="H18" s="31"/>
      <c r="I18" s="75"/>
      <c r="K18" s="120"/>
      <c r="M18" s="2">
        <v>480</v>
      </c>
    </row>
    <row r="19" spans="1:13" s="57" customFormat="1" ht="13.5" thickBot="1">
      <c r="A19" s="48"/>
      <c r="B19" s="121">
        <v>17855943.5</v>
      </c>
      <c r="C19" s="122" t="s">
        <v>468</v>
      </c>
      <c r="D19" s="123"/>
      <c r="E19" s="124"/>
      <c r="F19" s="53"/>
      <c r="G19" s="125"/>
      <c r="H19" s="126"/>
      <c r="I19" s="127"/>
      <c r="K19" s="58"/>
      <c r="M19" s="2">
        <v>480</v>
      </c>
    </row>
    <row r="20" spans="2:13" ht="12.75">
      <c r="B20" s="31"/>
      <c r="D20" s="15"/>
      <c r="G20" s="33"/>
      <c r="H20" s="6">
        <v>0</v>
      </c>
      <c r="I20" s="25">
        <v>0</v>
      </c>
      <c r="M20" s="2">
        <v>480</v>
      </c>
    </row>
    <row r="21" spans="2:13" ht="12.75">
      <c r="B21" s="34"/>
      <c r="C21" s="35"/>
      <c r="D21" s="15"/>
      <c r="E21" s="35"/>
      <c r="G21" s="33"/>
      <c r="H21" s="6">
        <v>0</v>
      </c>
      <c r="I21" s="25">
        <v>0</v>
      </c>
      <c r="M21" s="2">
        <v>480</v>
      </c>
    </row>
    <row r="22" spans="1:13" s="57" customFormat="1" ht="13.5" thickBot="1">
      <c r="A22" s="48"/>
      <c r="B22" s="49">
        <v>5489995</v>
      </c>
      <c r="C22" s="50"/>
      <c r="D22" s="51" t="s">
        <v>10</v>
      </c>
      <c r="E22" s="52"/>
      <c r="F22" s="53"/>
      <c r="G22" s="54"/>
      <c r="H22" s="55"/>
      <c r="I22" s="56">
        <v>11437.489583333334</v>
      </c>
      <c r="K22" s="58"/>
      <c r="M22" s="2">
        <v>480</v>
      </c>
    </row>
    <row r="23" spans="1:13" s="2" customFormat="1" ht="12.75">
      <c r="A23" s="97"/>
      <c r="B23" s="98"/>
      <c r="C23" s="99"/>
      <c r="D23" s="100"/>
      <c r="E23" s="101"/>
      <c r="F23" s="102"/>
      <c r="G23" s="103"/>
      <c r="H23" s="6">
        <v>0</v>
      </c>
      <c r="I23" s="25">
        <v>0</v>
      </c>
      <c r="K23" s="104"/>
      <c r="M23" s="2">
        <v>480</v>
      </c>
    </row>
    <row r="24" spans="1:13" s="18" customFormat="1" ht="12.75">
      <c r="A24" s="15"/>
      <c r="B24" s="31"/>
      <c r="C24" s="35"/>
      <c r="D24" s="15"/>
      <c r="E24" s="15"/>
      <c r="F24" s="183"/>
      <c r="G24" s="32"/>
      <c r="H24" s="6">
        <v>0</v>
      </c>
      <c r="I24" s="25">
        <v>0</v>
      </c>
      <c r="K24"/>
      <c r="M24" s="2">
        <v>480</v>
      </c>
    </row>
    <row r="25" spans="1:13" s="69" customFormat="1" ht="12.75">
      <c r="A25" s="64"/>
      <c r="B25" s="436">
        <v>48400</v>
      </c>
      <c r="C25" s="64" t="s">
        <v>461</v>
      </c>
      <c r="D25" s="64" t="s">
        <v>23</v>
      </c>
      <c r="E25" s="64" t="s">
        <v>24</v>
      </c>
      <c r="F25" s="74"/>
      <c r="G25" s="66" t="s">
        <v>25</v>
      </c>
      <c r="H25" s="65"/>
      <c r="I25" s="67">
        <v>100.83333333333333</v>
      </c>
      <c r="J25" s="68"/>
      <c r="M25" s="2">
        <v>480</v>
      </c>
    </row>
    <row r="26" spans="2:13" ht="12.75">
      <c r="B26" s="437"/>
      <c r="C26" s="35"/>
      <c r="D26" s="15"/>
      <c r="E26" s="15"/>
      <c r="G26" s="32"/>
      <c r="H26" s="6">
        <v>0</v>
      </c>
      <c r="I26" s="25">
        <v>0</v>
      </c>
      <c r="M26" s="2">
        <v>480</v>
      </c>
    </row>
    <row r="27" spans="1:256" s="69" customFormat="1" ht="12.75">
      <c r="A27" s="64"/>
      <c r="B27" s="436">
        <v>83400</v>
      </c>
      <c r="C27" s="64" t="s">
        <v>38</v>
      </c>
      <c r="D27" s="64" t="s">
        <v>1156</v>
      </c>
      <c r="E27" s="64" t="s">
        <v>40</v>
      </c>
      <c r="F27" s="74" t="s">
        <v>41</v>
      </c>
      <c r="G27" s="74" t="s">
        <v>472</v>
      </c>
      <c r="H27" s="65"/>
      <c r="I27" s="67">
        <v>173.75</v>
      </c>
      <c r="M27" s="2">
        <v>480</v>
      </c>
      <c r="IV27" s="64">
        <v>84053.75</v>
      </c>
    </row>
    <row r="28" spans="2:13" ht="12.75">
      <c r="B28" s="361"/>
      <c r="D28" s="15"/>
      <c r="H28" s="6">
        <v>0</v>
      </c>
      <c r="I28" s="25">
        <v>0</v>
      </c>
      <c r="M28" s="2">
        <v>480</v>
      </c>
    </row>
    <row r="29" spans="1:256" s="69" customFormat="1" ht="12.75">
      <c r="A29" s="64"/>
      <c r="B29" s="436">
        <v>46000</v>
      </c>
      <c r="C29" s="64" t="s">
        <v>68</v>
      </c>
      <c r="D29" s="64" t="s">
        <v>39</v>
      </c>
      <c r="E29" s="64" t="s">
        <v>69</v>
      </c>
      <c r="F29" s="74" t="s">
        <v>70</v>
      </c>
      <c r="G29" s="74" t="s">
        <v>472</v>
      </c>
      <c r="H29" s="59"/>
      <c r="I29" s="67">
        <v>95.83333333333333</v>
      </c>
      <c r="M29" s="2">
        <v>480</v>
      </c>
      <c r="IV29" s="64">
        <v>46575.833333333336</v>
      </c>
    </row>
    <row r="30" spans="2:13" ht="12.75">
      <c r="B30" s="361"/>
      <c r="H30" s="6">
        <v>0</v>
      </c>
      <c r="I30" s="25">
        <v>0</v>
      </c>
      <c r="M30" s="2">
        <v>480</v>
      </c>
    </row>
    <row r="31" spans="1:13" s="69" customFormat="1" ht="12.75">
      <c r="A31" s="64"/>
      <c r="B31" s="436">
        <v>69400</v>
      </c>
      <c r="C31" s="64" t="s">
        <v>408</v>
      </c>
      <c r="D31" s="64" t="s">
        <v>39</v>
      </c>
      <c r="E31" s="64" t="s">
        <v>174</v>
      </c>
      <c r="F31" s="74" t="s">
        <v>70</v>
      </c>
      <c r="G31" s="74" t="s">
        <v>409</v>
      </c>
      <c r="H31" s="59"/>
      <c r="I31" s="61">
        <v>144.58333333333334</v>
      </c>
      <c r="M31" s="2">
        <v>480</v>
      </c>
    </row>
    <row r="32" spans="2:13" ht="12.75">
      <c r="B32" s="361"/>
      <c r="D32" s="15"/>
      <c r="H32" s="31">
        <v>0</v>
      </c>
      <c r="I32" s="75">
        <v>0</v>
      </c>
      <c r="M32" s="2">
        <v>480</v>
      </c>
    </row>
    <row r="33" spans="1:256" s="69" customFormat="1" ht="12.75">
      <c r="A33" s="64"/>
      <c r="B33" s="436">
        <v>41000</v>
      </c>
      <c r="C33" s="64" t="s">
        <v>81</v>
      </c>
      <c r="D33" s="64" t="s">
        <v>39</v>
      </c>
      <c r="E33" s="64" t="s">
        <v>69</v>
      </c>
      <c r="F33" s="74" t="s">
        <v>70</v>
      </c>
      <c r="G33" s="74" t="s">
        <v>472</v>
      </c>
      <c r="H33" s="59"/>
      <c r="I33" s="67">
        <v>85.41666666666667</v>
      </c>
      <c r="M33" s="2">
        <v>480</v>
      </c>
      <c r="IV33" s="64">
        <v>41565.416666666664</v>
      </c>
    </row>
    <row r="34" spans="2:13" ht="12.75">
      <c r="B34" s="361"/>
      <c r="H34" s="6">
        <v>0</v>
      </c>
      <c r="I34" s="25">
        <v>0</v>
      </c>
      <c r="M34" s="2">
        <v>480</v>
      </c>
    </row>
    <row r="35" spans="1:256" s="69" customFormat="1" ht="12.75">
      <c r="A35" s="64"/>
      <c r="B35" s="436">
        <v>20000</v>
      </c>
      <c r="C35" s="64" t="s">
        <v>95</v>
      </c>
      <c r="D35" s="64" t="s">
        <v>89</v>
      </c>
      <c r="E35" s="64" t="s">
        <v>90</v>
      </c>
      <c r="F35" s="74" t="s">
        <v>91</v>
      </c>
      <c r="G35" s="74" t="s">
        <v>25</v>
      </c>
      <c r="H35" s="59">
        <v>0</v>
      </c>
      <c r="I35" s="67">
        <v>41.666666666666664</v>
      </c>
      <c r="M35" s="2">
        <v>480</v>
      </c>
      <c r="IV35" s="64">
        <v>20521.666666666668</v>
      </c>
    </row>
    <row r="36" spans="2:13" ht="12.75">
      <c r="B36" s="437"/>
      <c r="C36" s="35"/>
      <c r="D36" s="15"/>
      <c r="E36" s="15"/>
      <c r="G36" s="32"/>
      <c r="H36" s="6">
        <v>0</v>
      </c>
      <c r="I36" s="25">
        <v>0</v>
      </c>
      <c r="M36" s="2">
        <v>480</v>
      </c>
    </row>
    <row r="37" spans="1:256" s="69" customFormat="1" ht="12.75">
      <c r="A37" s="64"/>
      <c r="B37" s="436">
        <v>39500</v>
      </c>
      <c r="C37" s="64" t="s">
        <v>96</v>
      </c>
      <c r="D37" s="64" t="s">
        <v>1137</v>
      </c>
      <c r="E37" s="64" t="s">
        <v>69</v>
      </c>
      <c r="F37" s="74" t="s">
        <v>97</v>
      </c>
      <c r="G37" s="74" t="s">
        <v>472</v>
      </c>
      <c r="H37" s="59"/>
      <c r="I37" s="67">
        <v>82.29166666666667</v>
      </c>
      <c r="M37" s="2">
        <v>480</v>
      </c>
      <c r="IV37" s="64">
        <v>40062.291666666664</v>
      </c>
    </row>
    <row r="38" spans="2:13" ht="12.75">
      <c r="B38" s="361"/>
      <c r="H38" s="6">
        <v>0</v>
      </c>
      <c r="I38" s="25">
        <v>0</v>
      </c>
      <c r="M38" s="2">
        <v>480</v>
      </c>
    </row>
    <row r="39" spans="1:256" s="69" customFormat="1" ht="12.75">
      <c r="A39" s="64"/>
      <c r="B39" s="436">
        <v>98200</v>
      </c>
      <c r="C39" s="64" t="s">
        <v>139</v>
      </c>
      <c r="D39" s="64" t="s">
        <v>1171</v>
      </c>
      <c r="E39" s="64" t="s">
        <v>118</v>
      </c>
      <c r="F39" s="74" t="s">
        <v>140</v>
      </c>
      <c r="G39" s="74" t="s">
        <v>472</v>
      </c>
      <c r="H39" s="59"/>
      <c r="I39" s="67">
        <v>204.58333333333334</v>
      </c>
      <c r="M39" s="2">
        <v>480</v>
      </c>
      <c r="IV39" s="64">
        <v>98884.58333333333</v>
      </c>
    </row>
    <row r="40" spans="2:13" ht="12.75">
      <c r="B40" s="361"/>
      <c r="H40" s="6">
        <v>0</v>
      </c>
      <c r="I40" s="25">
        <v>0</v>
      </c>
      <c r="M40" s="2">
        <v>480</v>
      </c>
    </row>
    <row r="41" spans="1:256" s="69" customFormat="1" ht="12.75">
      <c r="A41" s="64"/>
      <c r="B41" s="436">
        <v>59200</v>
      </c>
      <c r="C41" s="64" t="s">
        <v>137</v>
      </c>
      <c r="D41" s="64" t="s">
        <v>1172</v>
      </c>
      <c r="E41" s="64" t="s">
        <v>138</v>
      </c>
      <c r="F41" s="74" t="s">
        <v>1127</v>
      </c>
      <c r="G41" s="74" t="s">
        <v>472</v>
      </c>
      <c r="H41" s="59"/>
      <c r="I41" s="67">
        <v>123.33333333333333</v>
      </c>
      <c r="M41" s="2">
        <v>480</v>
      </c>
      <c r="IV41" s="64">
        <v>59803.333333333336</v>
      </c>
    </row>
    <row r="42" spans="2:13" ht="12.75">
      <c r="B42" s="361"/>
      <c r="H42" s="6">
        <v>0</v>
      </c>
      <c r="I42" s="25">
        <v>0</v>
      </c>
      <c r="M42" s="2">
        <v>480</v>
      </c>
    </row>
    <row r="43" spans="1:13" s="69" customFormat="1" ht="12.75">
      <c r="A43" s="64"/>
      <c r="B43" s="436">
        <v>57900</v>
      </c>
      <c r="C43" s="64" t="s">
        <v>149</v>
      </c>
      <c r="D43" s="64" t="s">
        <v>1171</v>
      </c>
      <c r="E43" s="64" t="s">
        <v>150</v>
      </c>
      <c r="F43" s="74" t="s">
        <v>151</v>
      </c>
      <c r="G43" s="66" t="s">
        <v>25</v>
      </c>
      <c r="H43" s="65"/>
      <c r="I43" s="67">
        <v>120.625</v>
      </c>
      <c r="J43" s="68"/>
      <c r="M43" s="2">
        <v>480</v>
      </c>
    </row>
    <row r="44" spans="2:13" ht="12.75">
      <c r="B44" s="361"/>
      <c r="H44" s="6">
        <v>0</v>
      </c>
      <c r="I44" s="25">
        <v>0</v>
      </c>
      <c r="M44" s="2">
        <v>480</v>
      </c>
    </row>
    <row r="45" spans="1:13" s="69" customFormat="1" ht="12.75">
      <c r="A45" s="64"/>
      <c r="B45" s="436">
        <v>33000</v>
      </c>
      <c r="C45" s="64" t="s">
        <v>165</v>
      </c>
      <c r="D45" s="64" t="s">
        <v>1173</v>
      </c>
      <c r="E45" s="64" t="s">
        <v>118</v>
      </c>
      <c r="F45" s="74" t="s">
        <v>119</v>
      </c>
      <c r="G45" s="66" t="s">
        <v>25</v>
      </c>
      <c r="H45" s="65"/>
      <c r="I45" s="67">
        <v>68.75</v>
      </c>
      <c r="M45" s="2">
        <v>480</v>
      </c>
    </row>
    <row r="46" spans="2:13" ht="12.75">
      <c r="B46" s="361"/>
      <c r="H46" s="6">
        <v>0</v>
      </c>
      <c r="I46" s="25">
        <v>0</v>
      </c>
      <c r="M46" s="2">
        <v>480</v>
      </c>
    </row>
    <row r="47" spans="1:13" s="69" customFormat="1" ht="12.75">
      <c r="A47" s="64"/>
      <c r="B47" s="436">
        <v>41400</v>
      </c>
      <c r="C47" s="64" t="s">
        <v>173</v>
      </c>
      <c r="D47" s="64" t="s">
        <v>1250</v>
      </c>
      <c r="E47" s="64" t="s">
        <v>174</v>
      </c>
      <c r="F47" s="74" t="s">
        <v>70</v>
      </c>
      <c r="G47" s="74" t="s">
        <v>25</v>
      </c>
      <c r="H47" s="65"/>
      <c r="I47" s="67">
        <v>86.25</v>
      </c>
      <c r="M47" s="2">
        <v>480</v>
      </c>
    </row>
    <row r="48" spans="2:13" ht="12.75">
      <c r="B48" s="361"/>
      <c r="H48" s="6">
        <v>0</v>
      </c>
      <c r="I48" s="25">
        <v>0</v>
      </c>
      <c r="M48" s="2">
        <v>480</v>
      </c>
    </row>
    <row r="49" spans="1:13" s="69" customFormat="1" ht="12.75">
      <c r="A49" s="64"/>
      <c r="B49" s="436">
        <v>17400</v>
      </c>
      <c r="C49" s="64" t="s">
        <v>190</v>
      </c>
      <c r="D49" s="64" t="s">
        <v>1249</v>
      </c>
      <c r="E49" s="64" t="s">
        <v>174</v>
      </c>
      <c r="F49" s="74" t="s">
        <v>70</v>
      </c>
      <c r="G49" s="74" t="s">
        <v>472</v>
      </c>
      <c r="H49" s="65"/>
      <c r="I49" s="67">
        <v>36.25</v>
      </c>
      <c r="M49" s="2">
        <v>480</v>
      </c>
    </row>
    <row r="50" spans="2:13" ht="12.75">
      <c r="B50" s="361"/>
      <c r="H50" s="6">
        <v>0</v>
      </c>
      <c r="I50" s="25">
        <v>0</v>
      </c>
      <c r="M50" s="2">
        <v>480</v>
      </c>
    </row>
    <row r="51" spans="1:13" s="69" customFormat="1" ht="12.75">
      <c r="A51" s="64"/>
      <c r="B51" s="436">
        <v>107500</v>
      </c>
      <c r="C51" s="64" t="s">
        <v>200</v>
      </c>
      <c r="D51" s="64" t="s">
        <v>201</v>
      </c>
      <c r="E51" s="64" t="s">
        <v>118</v>
      </c>
      <c r="F51" s="74" t="s">
        <v>119</v>
      </c>
      <c r="G51" s="66" t="s">
        <v>25</v>
      </c>
      <c r="H51" s="65"/>
      <c r="I51" s="67">
        <v>223.95833333333334</v>
      </c>
      <c r="M51" s="2">
        <v>480</v>
      </c>
    </row>
    <row r="52" spans="2:13" ht="12.75">
      <c r="B52" s="361"/>
      <c r="D52" s="15"/>
      <c r="H52" s="6">
        <v>0</v>
      </c>
      <c r="I52" s="25">
        <v>0</v>
      </c>
      <c r="M52" s="2">
        <v>480</v>
      </c>
    </row>
    <row r="53" spans="1:13" s="69" customFormat="1" ht="12.75">
      <c r="A53" s="64"/>
      <c r="B53" s="436">
        <v>48600</v>
      </c>
      <c r="C53" s="64" t="s">
        <v>210</v>
      </c>
      <c r="D53" s="64" t="s">
        <v>211</v>
      </c>
      <c r="E53" s="64" t="s">
        <v>118</v>
      </c>
      <c r="F53" s="74" t="s">
        <v>119</v>
      </c>
      <c r="G53" s="66" t="s">
        <v>25</v>
      </c>
      <c r="H53" s="65"/>
      <c r="I53" s="67">
        <v>101.25</v>
      </c>
      <c r="M53" s="2">
        <v>480</v>
      </c>
    </row>
    <row r="54" spans="2:13" ht="12.75">
      <c r="B54" s="361"/>
      <c r="D54" s="15"/>
      <c r="H54" s="6">
        <v>0</v>
      </c>
      <c r="I54" s="25">
        <v>0</v>
      </c>
      <c r="M54" s="2">
        <v>480</v>
      </c>
    </row>
    <row r="55" spans="1:256" s="69" customFormat="1" ht="12.75">
      <c r="A55" s="64"/>
      <c r="B55" s="436">
        <v>74400</v>
      </c>
      <c r="C55" s="64" t="s">
        <v>215</v>
      </c>
      <c r="D55" s="64" t="s">
        <v>1175</v>
      </c>
      <c r="E55" s="64" t="s">
        <v>138</v>
      </c>
      <c r="F55" s="74" t="s">
        <v>1128</v>
      </c>
      <c r="G55" s="74" t="s">
        <v>472</v>
      </c>
      <c r="H55" s="59"/>
      <c r="I55" s="67">
        <v>155</v>
      </c>
      <c r="M55" s="2">
        <v>480</v>
      </c>
      <c r="IV55" s="64">
        <v>75035</v>
      </c>
    </row>
    <row r="56" spans="2:13" ht="12.75">
      <c r="B56" s="361"/>
      <c r="C56" s="35"/>
      <c r="D56" s="15"/>
      <c r="H56" s="6">
        <v>0</v>
      </c>
      <c r="I56" s="25">
        <v>0</v>
      </c>
      <c r="M56" s="2">
        <v>480</v>
      </c>
    </row>
    <row r="57" spans="1:13" s="69" customFormat="1" ht="12.75">
      <c r="A57" s="64"/>
      <c r="B57" s="436">
        <v>86300</v>
      </c>
      <c r="C57" s="64" t="s">
        <v>222</v>
      </c>
      <c r="D57" s="64" t="s">
        <v>1177</v>
      </c>
      <c r="E57" s="64" t="s">
        <v>223</v>
      </c>
      <c r="F57" s="74" t="s">
        <v>224</v>
      </c>
      <c r="G57" s="74" t="s">
        <v>1176</v>
      </c>
      <c r="H57" s="65"/>
      <c r="I57" s="67">
        <v>179.79166666666666</v>
      </c>
      <c r="J57" s="68"/>
      <c r="M57" s="2">
        <v>480</v>
      </c>
    </row>
    <row r="58" spans="2:13" ht="12.75">
      <c r="B58" s="437"/>
      <c r="C58" s="35"/>
      <c r="D58" s="15"/>
      <c r="E58" s="35"/>
      <c r="G58" s="33"/>
      <c r="H58" s="6">
        <v>0</v>
      </c>
      <c r="I58" s="25">
        <v>0</v>
      </c>
      <c r="M58" s="2">
        <v>480</v>
      </c>
    </row>
    <row r="59" spans="1:256" s="69" customFormat="1" ht="12.75">
      <c r="A59" s="64"/>
      <c r="B59" s="436">
        <v>22000</v>
      </c>
      <c r="C59" s="64" t="s">
        <v>244</v>
      </c>
      <c r="D59" s="64" t="s">
        <v>245</v>
      </c>
      <c r="E59" s="64" t="s">
        <v>69</v>
      </c>
      <c r="F59" s="74" t="s">
        <v>70</v>
      </c>
      <c r="G59" s="74" t="s">
        <v>472</v>
      </c>
      <c r="H59" s="59"/>
      <c r="I59" s="67">
        <v>45.833333333333336</v>
      </c>
      <c r="M59" s="2">
        <v>480</v>
      </c>
      <c r="IV59" s="64">
        <v>22525.833333333332</v>
      </c>
    </row>
    <row r="60" spans="2:13" ht="12.75">
      <c r="B60" s="361"/>
      <c r="C60" s="35"/>
      <c r="D60" s="15"/>
      <c r="H60" s="6">
        <v>0</v>
      </c>
      <c r="I60" s="25">
        <v>0</v>
      </c>
      <c r="M60" s="2">
        <v>480</v>
      </c>
    </row>
    <row r="61" spans="1:13" s="69" customFormat="1" ht="12.75">
      <c r="A61" s="64"/>
      <c r="B61" s="436">
        <v>48300</v>
      </c>
      <c r="C61" s="64" t="s">
        <v>252</v>
      </c>
      <c r="D61" s="64" t="s">
        <v>253</v>
      </c>
      <c r="E61" s="64" t="s">
        <v>254</v>
      </c>
      <c r="F61" s="74" t="s">
        <v>1280</v>
      </c>
      <c r="G61" s="66" t="s">
        <v>25</v>
      </c>
      <c r="H61" s="65"/>
      <c r="I61" s="67">
        <v>100.625</v>
      </c>
      <c r="M61" s="2">
        <v>480</v>
      </c>
    </row>
    <row r="62" spans="2:13" ht="12.75">
      <c r="B62" s="361"/>
      <c r="D62" s="15"/>
      <c r="H62" s="6">
        <v>0</v>
      </c>
      <c r="I62" s="25">
        <v>0</v>
      </c>
      <c r="M62" s="2">
        <v>480</v>
      </c>
    </row>
    <row r="63" spans="1:256" s="69" customFormat="1" ht="12.75">
      <c r="A63" s="64"/>
      <c r="B63" s="436">
        <v>27500</v>
      </c>
      <c r="C63" s="64" t="s">
        <v>270</v>
      </c>
      <c r="D63" s="64" t="s">
        <v>1162</v>
      </c>
      <c r="E63" s="64" t="s">
        <v>223</v>
      </c>
      <c r="F63" s="74" t="s">
        <v>271</v>
      </c>
      <c r="G63" s="74" t="s">
        <v>472</v>
      </c>
      <c r="H63" s="65"/>
      <c r="I63" s="67">
        <v>57.291666666666664</v>
      </c>
      <c r="M63" s="2">
        <v>480</v>
      </c>
      <c r="IV63" s="64">
        <v>28037.291666666668</v>
      </c>
    </row>
    <row r="64" spans="2:13" ht="12.75">
      <c r="B64" s="361"/>
      <c r="D64" s="15"/>
      <c r="H64" s="6">
        <v>0</v>
      </c>
      <c r="I64" s="25">
        <v>0</v>
      </c>
      <c r="M64" s="2">
        <v>480</v>
      </c>
    </row>
    <row r="65" spans="1:256" s="69" customFormat="1" ht="12.75">
      <c r="A65" s="64"/>
      <c r="B65" s="436">
        <v>9000</v>
      </c>
      <c r="C65" s="64" t="s">
        <v>282</v>
      </c>
      <c r="D65" s="64" t="s">
        <v>283</v>
      </c>
      <c r="E65" s="64" t="s">
        <v>69</v>
      </c>
      <c r="F65" s="74" t="s">
        <v>70</v>
      </c>
      <c r="G65" s="74" t="s">
        <v>472</v>
      </c>
      <c r="H65" s="59"/>
      <c r="I65" s="67">
        <v>18.75</v>
      </c>
      <c r="M65" s="2">
        <v>480</v>
      </c>
      <c r="IV65" s="64">
        <v>9498.75</v>
      </c>
    </row>
    <row r="66" spans="2:13" ht="12.75">
      <c r="B66" s="361"/>
      <c r="D66" s="15"/>
      <c r="H66" s="6">
        <v>0</v>
      </c>
      <c r="I66" s="25">
        <v>0</v>
      </c>
      <c r="M66" s="2">
        <v>480</v>
      </c>
    </row>
    <row r="67" spans="1:256" s="69" customFormat="1" ht="12.75">
      <c r="A67" s="64"/>
      <c r="B67" s="436">
        <v>82000</v>
      </c>
      <c r="C67" s="64" t="s">
        <v>287</v>
      </c>
      <c r="D67" s="64" t="s">
        <v>1163</v>
      </c>
      <c r="E67" s="64" t="s">
        <v>223</v>
      </c>
      <c r="F67" s="74" t="s">
        <v>288</v>
      </c>
      <c r="G67" s="74" t="s">
        <v>472</v>
      </c>
      <c r="H67" s="59"/>
      <c r="I67" s="67">
        <v>170.83333333333334</v>
      </c>
      <c r="M67" s="2">
        <v>480</v>
      </c>
      <c r="IV67" s="64">
        <v>82650.83333333333</v>
      </c>
    </row>
    <row r="68" spans="2:13" ht="12.75">
      <c r="B68" s="361"/>
      <c r="D68" s="15"/>
      <c r="H68" s="6">
        <v>0</v>
      </c>
      <c r="I68" s="25">
        <v>0</v>
      </c>
      <c r="M68" s="2">
        <v>480</v>
      </c>
    </row>
    <row r="69" spans="1:13" s="69" customFormat="1" ht="12.75">
      <c r="A69" s="64"/>
      <c r="B69" s="436">
        <v>92200</v>
      </c>
      <c r="C69" s="64" t="s">
        <v>303</v>
      </c>
      <c r="D69" s="64" t="s">
        <v>1164</v>
      </c>
      <c r="E69" s="64" t="s">
        <v>118</v>
      </c>
      <c r="F69" s="74" t="s">
        <v>119</v>
      </c>
      <c r="G69" s="66" t="s">
        <v>302</v>
      </c>
      <c r="H69" s="65"/>
      <c r="I69" s="67">
        <v>192.08333333333334</v>
      </c>
      <c r="M69" s="2">
        <v>480</v>
      </c>
    </row>
    <row r="70" spans="2:13" ht="12.75">
      <c r="B70" s="361"/>
      <c r="D70" s="15"/>
      <c r="H70" s="6">
        <v>0</v>
      </c>
      <c r="I70" s="25">
        <v>0</v>
      </c>
      <c r="M70" s="2">
        <v>480</v>
      </c>
    </row>
    <row r="71" spans="1:13" s="69" customFormat="1" ht="12.75">
      <c r="A71" s="64"/>
      <c r="B71" s="436">
        <v>22500</v>
      </c>
      <c r="C71" s="64" t="s">
        <v>320</v>
      </c>
      <c r="D71" s="64" t="s">
        <v>321</v>
      </c>
      <c r="E71" s="64" t="s">
        <v>118</v>
      </c>
      <c r="F71" s="74" t="s">
        <v>119</v>
      </c>
      <c r="G71" s="66" t="s">
        <v>25</v>
      </c>
      <c r="H71" s="65"/>
      <c r="I71" s="67">
        <v>46.875</v>
      </c>
      <c r="M71" s="2">
        <v>480</v>
      </c>
    </row>
    <row r="72" spans="2:13" ht="12.75">
      <c r="B72" s="361"/>
      <c r="D72" s="15"/>
      <c r="H72" s="6">
        <v>0</v>
      </c>
      <c r="I72" s="25">
        <v>0</v>
      </c>
      <c r="M72" s="2">
        <v>480</v>
      </c>
    </row>
    <row r="73" spans="1:13" s="69" customFormat="1" ht="12.75">
      <c r="A73" s="64"/>
      <c r="B73" s="436">
        <v>20500</v>
      </c>
      <c r="C73" s="64" t="s">
        <v>324</v>
      </c>
      <c r="D73" s="64" t="s">
        <v>331</v>
      </c>
      <c r="E73" s="64" t="s">
        <v>118</v>
      </c>
      <c r="F73" s="74" t="s">
        <v>119</v>
      </c>
      <c r="G73" s="66" t="s">
        <v>25</v>
      </c>
      <c r="H73" s="65"/>
      <c r="I73" s="67">
        <v>42.708333333333336</v>
      </c>
      <c r="M73" s="2">
        <v>480</v>
      </c>
    </row>
    <row r="74" spans="2:13" ht="12.75">
      <c r="B74" s="361"/>
      <c r="D74" s="15"/>
      <c r="H74" s="6">
        <v>0</v>
      </c>
      <c r="I74" s="25">
        <v>0</v>
      </c>
      <c r="M74" s="2">
        <v>480</v>
      </c>
    </row>
    <row r="75" spans="1:256" s="69" customFormat="1" ht="12.75">
      <c r="A75" s="64"/>
      <c r="B75" s="436">
        <v>72800</v>
      </c>
      <c r="C75" s="64" t="s">
        <v>330</v>
      </c>
      <c r="D75" s="64" t="s">
        <v>1166</v>
      </c>
      <c r="E75" s="64" t="s">
        <v>150</v>
      </c>
      <c r="F75" s="74" t="s">
        <v>332</v>
      </c>
      <c r="G75" s="74" t="s">
        <v>472</v>
      </c>
      <c r="H75" s="65"/>
      <c r="I75" s="61">
        <v>151.66666666666666</v>
      </c>
      <c r="M75" s="2">
        <v>480</v>
      </c>
      <c r="IV75" s="64">
        <v>73431.66666666667</v>
      </c>
    </row>
    <row r="76" spans="2:13" ht="12.75">
      <c r="B76" s="361"/>
      <c r="H76" s="6">
        <v>0</v>
      </c>
      <c r="I76" s="25">
        <v>0</v>
      </c>
      <c r="M76" s="2">
        <v>480</v>
      </c>
    </row>
    <row r="77" spans="1:13" s="69" customFormat="1" ht="12.75">
      <c r="A77" s="64"/>
      <c r="B77" s="436">
        <v>50400</v>
      </c>
      <c r="C77" s="64" t="s">
        <v>345</v>
      </c>
      <c r="D77" s="64" t="s">
        <v>1178</v>
      </c>
      <c r="E77" s="64" t="s">
        <v>254</v>
      </c>
      <c r="F77" s="74" t="s">
        <v>346</v>
      </c>
      <c r="G77" s="66" t="s">
        <v>25</v>
      </c>
      <c r="H77" s="59"/>
      <c r="I77" s="67">
        <v>105</v>
      </c>
      <c r="M77" s="2">
        <v>480</v>
      </c>
    </row>
    <row r="78" spans="2:13" ht="12.75">
      <c r="B78" s="361"/>
      <c r="D78" s="15"/>
      <c r="H78" s="6">
        <v>0</v>
      </c>
      <c r="I78" s="25">
        <v>0</v>
      </c>
      <c r="M78" s="2">
        <v>480</v>
      </c>
    </row>
    <row r="79" spans="1:256" s="69" customFormat="1" ht="12.75">
      <c r="A79" s="64"/>
      <c r="B79" s="436">
        <v>47000</v>
      </c>
      <c r="C79" s="64" t="s">
        <v>362</v>
      </c>
      <c r="D79" s="64" t="s">
        <v>363</v>
      </c>
      <c r="E79" s="64" t="s">
        <v>364</v>
      </c>
      <c r="F79" s="74" t="s">
        <v>365</v>
      </c>
      <c r="G79" s="74" t="s">
        <v>472</v>
      </c>
      <c r="H79" s="59"/>
      <c r="I79" s="67">
        <v>97.91666666666667</v>
      </c>
      <c r="M79" s="2">
        <v>480</v>
      </c>
      <c r="IV79" s="64">
        <v>47577.916666666664</v>
      </c>
    </row>
    <row r="80" spans="2:13" ht="12.75">
      <c r="B80" s="361"/>
      <c r="H80" s="6">
        <v>0</v>
      </c>
      <c r="I80" s="25">
        <v>0</v>
      </c>
      <c r="M80" s="2">
        <v>480</v>
      </c>
    </row>
    <row r="81" spans="1:13" s="69" customFormat="1" ht="12.75">
      <c r="A81" s="64"/>
      <c r="B81" s="436">
        <v>77500</v>
      </c>
      <c r="C81" s="64" t="s">
        <v>375</v>
      </c>
      <c r="D81" s="64" t="s">
        <v>1179</v>
      </c>
      <c r="E81" s="64" t="s">
        <v>90</v>
      </c>
      <c r="F81" s="74" t="s">
        <v>376</v>
      </c>
      <c r="G81" s="74" t="s">
        <v>472</v>
      </c>
      <c r="H81" s="65"/>
      <c r="I81" s="67">
        <v>161.45833333333334</v>
      </c>
      <c r="M81" s="2">
        <v>480</v>
      </c>
    </row>
    <row r="82" spans="2:13" ht="12.75">
      <c r="B82" s="361"/>
      <c r="C82" s="35"/>
      <c r="D82" s="15"/>
      <c r="H82" s="6">
        <v>0</v>
      </c>
      <c r="I82" s="25">
        <v>0</v>
      </c>
      <c r="M82" s="2">
        <v>480</v>
      </c>
    </row>
    <row r="83" spans="1:13" s="69" customFormat="1" ht="12.75">
      <c r="A83" s="64"/>
      <c r="B83" s="436">
        <v>38000</v>
      </c>
      <c r="C83" s="64" t="s">
        <v>387</v>
      </c>
      <c r="D83" s="64" t="s">
        <v>388</v>
      </c>
      <c r="E83" s="64" t="s">
        <v>90</v>
      </c>
      <c r="F83" s="74" t="s">
        <v>376</v>
      </c>
      <c r="G83" s="66" t="s">
        <v>25</v>
      </c>
      <c r="H83" s="65"/>
      <c r="I83" s="67">
        <v>79.16666666666667</v>
      </c>
      <c r="M83" s="2">
        <v>480</v>
      </c>
    </row>
    <row r="84" spans="2:13" ht="12.75">
      <c r="B84" s="361"/>
      <c r="D84" s="15"/>
      <c r="H84" s="6">
        <v>0</v>
      </c>
      <c r="I84" s="25">
        <v>0</v>
      </c>
      <c r="M84" s="2">
        <v>480</v>
      </c>
    </row>
    <row r="85" spans="1:256" s="69" customFormat="1" ht="12.75">
      <c r="A85" s="64"/>
      <c r="B85" s="436">
        <v>63000</v>
      </c>
      <c r="C85" s="64" t="s">
        <v>389</v>
      </c>
      <c r="D85" s="64" t="s">
        <v>1137</v>
      </c>
      <c r="E85" s="64" t="s">
        <v>390</v>
      </c>
      <c r="F85" s="74" t="s">
        <v>391</v>
      </c>
      <c r="G85" s="74" t="s">
        <v>472</v>
      </c>
      <c r="H85" s="59"/>
      <c r="I85" s="67">
        <v>131.25</v>
      </c>
      <c r="M85" s="2">
        <v>480</v>
      </c>
      <c r="IV85" s="64">
        <v>63611.25</v>
      </c>
    </row>
    <row r="86" spans="2:13" ht="12.75">
      <c r="B86" s="361"/>
      <c r="H86" s="6">
        <v>0</v>
      </c>
      <c r="I86" s="25">
        <v>0</v>
      </c>
      <c r="M86" s="2">
        <v>480</v>
      </c>
    </row>
    <row r="87" spans="1:13" s="62" customFormat="1" ht="12.75">
      <c r="A87" s="14"/>
      <c r="B87" s="364">
        <v>2249500</v>
      </c>
      <c r="C87" s="14" t="s">
        <v>1234</v>
      </c>
      <c r="D87" s="14"/>
      <c r="E87" s="14" t="s">
        <v>873</v>
      </c>
      <c r="F87" s="174"/>
      <c r="G87" s="21"/>
      <c r="H87" s="59">
        <v>0</v>
      </c>
      <c r="I87" s="61">
        <v>4686.458333333333</v>
      </c>
      <c r="M87" s="2">
        <v>480</v>
      </c>
    </row>
    <row r="88" spans="1:13" s="18" customFormat="1" ht="12.75">
      <c r="A88" s="15"/>
      <c r="B88" s="437"/>
      <c r="C88" s="15"/>
      <c r="D88" s="15"/>
      <c r="E88" s="15"/>
      <c r="F88" s="173"/>
      <c r="G88" s="32"/>
      <c r="H88" s="6">
        <v>0</v>
      </c>
      <c r="I88" s="25">
        <v>0</v>
      </c>
      <c r="M88" s="2">
        <v>480</v>
      </c>
    </row>
    <row r="89" spans="1:13" s="62" customFormat="1" ht="12.75">
      <c r="A89" s="14"/>
      <c r="B89" s="364">
        <v>500000</v>
      </c>
      <c r="C89" s="14" t="s">
        <v>877</v>
      </c>
      <c r="D89" s="14"/>
      <c r="E89" s="14"/>
      <c r="F89" s="174"/>
      <c r="G89" s="21"/>
      <c r="H89" s="59">
        <v>0</v>
      </c>
      <c r="I89" s="61">
        <v>1041.6666666666667</v>
      </c>
      <c r="M89" s="2">
        <v>480</v>
      </c>
    </row>
    <row r="90" spans="1:13" s="18" customFormat="1" ht="12.75">
      <c r="A90" s="15"/>
      <c r="B90" s="31"/>
      <c r="C90" s="15"/>
      <c r="D90" s="15"/>
      <c r="E90" s="15"/>
      <c r="F90" s="173"/>
      <c r="G90" s="32"/>
      <c r="H90" s="6">
        <v>0</v>
      </c>
      <c r="I90" s="25">
        <v>0</v>
      </c>
      <c r="M90" s="2">
        <v>480</v>
      </c>
    </row>
    <row r="91" spans="1:13" ht="12.75">
      <c r="A91" s="60"/>
      <c r="B91" s="328">
        <v>1096195</v>
      </c>
      <c r="C91" s="60" t="s">
        <v>878</v>
      </c>
      <c r="D91" s="73"/>
      <c r="E91" s="60"/>
      <c r="F91" s="140"/>
      <c r="G91" s="172"/>
      <c r="H91" s="59">
        <v>0</v>
      </c>
      <c r="I91" s="61">
        <v>2283.7395833333335</v>
      </c>
      <c r="J91" s="77"/>
      <c r="K91" s="77"/>
      <c r="L91" s="77"/>
      <c r="M91" s="2">
        <v>480</v>
      </c>
    </row>
    <row r="92" spans="1:13" s="18" customFormat="1" ht="12.75">
      <c r="A92" s="15"/>
      <c r="B92" s="31"/>
      <c r="C92" s="15"/>
      <c r="D92" s="15"/>
      <c r="E92" s="15"/>
      <c r="F92" s="173"/>
      <c r="G92" s="32"/>
      <c r="H92" s="6">
        <v>0</v>
      </c>
      <c r="I92" s="25">
        <v>0</v>
      </c>
      <c r="M92" s="2">
        <v>480</v>
      </c>
    </row>
    <row r="93" spans="1:13" s="18" customFormat="1" ht="12.75">
      <c r="A93" s="15"/>
      <c r="B93" s="31"/>
      <c r="C93" s="15"/>
      <c r="D93" s="15"/>
      <c r="E93" s="15"/>
      <c r="F93" s="173"/>
      <c r="G93" s="32"/>
      <c r="H93" s="6">
        <v>0</v>
      </c>
      <c r="I93" s="25">
        <v>0</v>
      </c>
      <c r="M93" s="2">
        <v>480</v>
      </c>
    </row>
    <row r="94" spans="4:13" ht="12.75">
      <c r="D94" s="15"/>
      <c r="H94" s="6">
        <v>0</v>
      </c>
      <c r="I94" s="25">
        <v>0</v>
      </c>
      <c r="M94" s="2">
        <v>480</v>
      </c>
    </row>
    <row r="95" spans="4:13" ht="12.75">
      <c r="D95" s="15"/>
      <c r="H95" s="6">
        <v>0</v>
      </c>
      <c r="I95" s="25">
        <v>0</v>
      </c>
      <c r="M95" s="2">
        <v>480</v>
      </c>
    </row>
    <row r="96" spans="1:13" s="57" customFormat="1" ht="13.5" thickBot="1">
      <c r="A96" s="48"/>
      <c r="B96" s="201">
        <v>1210300</v>
      </c>
      <c r="C96" s="50"/>
      <c r="D96" s="51" t="s">
        <v>407</v>
      </c>
      <c r="E96" s="52"/>
      <c r="F96" s="53"/>
      <c r="G96" s="54"/>
      <c r="H96" s="55"/>
      <c r="I96" s="56">
        <v>2521.4583333333335</v>
      </c>
      <c r="K96" s="58"/>
      <c r="M96" s="2">
        <v>480</v>
      </c>
    </row>
    <row r="97" spans="2:13" ht="12.75">
      <c r="B97" s="202"/>
      <c r="D97" s="15"/>
      <c r="H97" s="6">
        <v>0</v>
      </c>
      <c r="I97" s="25">
        <v>0</v>
      </c>
      <c r="M97" s="2">
        <v>480</v>
      </c>
    </row>
    <row r="98" spans="2:13" ht="12.75">
      <c r="B98" s="202"/>
      <c r="D98" s="15"/>
      <c r="H98" s="6">
        <v>0</v>
      </c>
      <c r="I98" s="25">
        <v>0</v>
      </c>
      <c r="M98" s="2">
        <v>480</v>
      </c>
    </row>
    <row r="99" spans="2:13" ht="12.75">
      <c r="B99" s="202"/>
      <c r="D99" s="15"/>
      <c r="H99" s="6">
        <v>0</v>
      </c>
      <c r="I99" s="25">
        <v>0</v>
      </c>
      <c r="M99" s="2">
        <v>480</v>
      </c>
    </row>
    <row r="100" spans="2:13" ht="12.75">
      <c r="B100" s="202"/>
      <c r="D100" s="15"/>
      <c r="H100" s="6">
        <v>0</v>
      </c>
      <c r="I100" s="25">
        <v>0</v>
      </c>
      <c r="M100" s="2">
        <v>480</v>
      </c>
    </row>
    <row r="101" spans="1:13" s="69" customFormat="1" ht="12.75">
      <c r="A101" s="64"/>
      <c r="B101" s="203">
        <v>129300</v>
      </c>
      <c r="C101" s="64" t="s">
        <v>408</v>
      </c>
      <c r="D101" s="64" t="s">
        <v>1113</v>
      </c>
      <c r="E101" s="64" t="s">
        <v>174</v>
      </c>
      <c r="F101" s="74" t="s">
        <v>70</v>
      </c>
      <c r="G101" s="74" t="s">
        <v>409</v>
      </c>
      <c r="H101" s="65"/>
      <c r="I101" s="67">
        <v>269.375</v>
      </c>
      <c r="M101" s="2">
        <v>480</v>
      </c>
    </row>
    <row r="102" spans="2:13" ht="12.75">
      <c r="B102" s="202"/>
      <c r="D102" s="15"/>
      <c r="H102" s="6">
        <v>0</v>
      </c>
      <c r="I102" s="25">
        <v>0</v>
      </c>
      <c r="M102" s="2">
        <v>480</v>
      </c>
    </row>
    <row r="103" spans="1:256" s="69" customFormat="1" ht="12.75">
      <c r="A103" s="64"/>
      <c r="B103" s="203">
        <v>165000</v>
      </c>
      <c r="C103" s="64" t="s">
        <v>139</v>
      </c>
      <c r="D103" s="64" t="s">
        <v>1167</v>
      </c>
      <c r="E103" s="64" t="s">
        <v>150</v>
      </c>
      <c r="F103" s="74" t="s">
        <v>1108</v>
      </c>
      <c r="G103" s="74" t="s">
        <v>1109</v>
      </c>
      <c r="H103" s="59"/>
      <c r="I103" s="67">
        <v>343.75</v>
      </c>
      <c r="M103" s="2">
        <v>480</v>
      </c>
      <c r="IV103" s="64">
        <v>165823.75</v>
      </c>
    </row>
    <row r="104" spans="2:13" ht="12.75">
      <c r="B104" s="214"/>
      <c r="H104" s="6">
        <v>0</v>
      </c>
      <c r="I104" s="25">
        <v>0</v>
      </c>
      <c r="M104" s="2">
        <v>480</v>
      </c>
    </row>
    <row r="105" spans="1:13" s="69" customFormat="1" ht="12.75">
      <c r="A105" s="64"/>
      <c r="B105" s="203">
        <v>59000</v>
      </c>
      <c r="C105" s="64" t="s">
        <v>447</v>
      </c>
      <c r="D105" s="64" t="s">
        <v>448</v>
      </c>
      <c r="E105" s="64" t="s">
        <v>118</v>
      </c>
      <c r="F105" s="74" t="s">
        <v>119</v>
      </c>
      <c r="G105" s="74" t="s">
        <v>449</v>
      </c>
      <c r="H105" s="65"/>
      <c r="I105" s="67">
        <v>122.91666666666667</v>
      </c>
      <c r="M105" s="2">
        <v>480</v>
      </c>
    </row>
    <row r="106" spans="2:13" ht="12.75">
      <c r="B106" s="202"/>
      <c r="D106" s="15"/>
      <c r="H106" s="6">
        <v>0</v>
      </c>
      <c r="I106" s="25">
        <v>0</v>
      </c>
      <c r="M106" s="2">
        <v>480</v>
      </c>
    </row>
    <row r="107" spans="1:13" s="69" customFormat="1" ht="12.75">
      <c r="A107" s="64"/>
      <c r="B107" s="203">
        <v>377000</v>
      </c>
      <c r="C107" s="64" t="s">
        <v>451</v>
      </c>
      <c r="D107" s="64" t="s">
        <v>1169</v>
      </c>
      <c r="E107" s="64" t="s">
        <v>90</v>
      </c>
      <c r="F107" s="74" t="s">
        <v>376</v>
      </c>
      <c r="G107" s="66" t="s">
        <v>25</v>
      </c>
      <c r="H107" s="59"/>
      <c r="I107" s="67">
        <v>785.4166666666666</v>
      </c>
      <c r="M107" s="2">
        <v>480</v>
      </c>
    </row>
    <row r="108" spans="2:13" ht="12.75">
      <c r="B108" s="202"/>
      <c r="H108" s="6">
        <v>0</v>
      </c>
      <c r="I108" s="25">
        <v>0</v>
      </c>
      <c r="M108" s="2">
        <v>480</v>
      </c>
    </row>
    <row r="109" spans="1:13" s="62" customFormat="1" ht="12.75">
      <c r="A109" s="60"/>
      <c r="B109" s="212">
        <v>480000</v>
      </c>
      <c r="C109" s="60" t="s">
        <v>878</v>
      </c>
      <c r="D109" s="174"/>
      <c r="E109" s="60"/>
      <c r="F109" s="140"/>
      <c r="G109" s="172"/>
      <c r="H109" s="59">
        <v>0</v>
      </c>
      <c r="I109" s="61">
        <v>1000</v>
      </c>
      <c r="J109" s="77"/>
      <c r="K109" s="77"/>
      <c r="L109" s="77"/>
      <c r="M109" s="2">
        <v>480</v>
      </c>
    </row>
    <row r="110" spans="3:13" ht="12.75">
      <c r="C110" s="35"/>
      <c r="D110" s="15"/>
      <c r="H110" s="6">
        <v>0</v>
      </c>
      <c r="I110" s="25">
        <v>0</v>
      </c>
      <c r="M110" s="2">
        <v>480</v>
      </c>
    </row>
    <row r="111" spans="3:13" ht="12.75">
      <c r="C111" s="35"/>
      <c r="D111" s="15"/>
      <c r="H111" s="6">
        <v>0</v>
      </c>
      <c r="I111" s="25">
        <v>0</v>
      </c>
      <c r="M111" s="2">
        <v>480</v>
      </c>
    </row>
    <row r="112" spans="4:13" ht="12.75">
      <c r="D112" s="15"/>
      <c r="H112" s="6">
        <v>0</v>
      </c>
      <c r="I112" s="25">
        <v>0</v>
      </c>
      <c r="M112" s="2">
        <v>480</v>
      </c>
    </row>
    <row r="113" spans="4:13" ht="12.75">
      <c r="D113" s="15"/>
      <c r="H113" s="6">
        <v>0</v>
      </c>
      <c r="I113" s="25">
        <v>0</v>
      </c>
      <c r="M113" s="2">
        <v>480</v>
      </c>
    </row>
    <row r="114" spans="1:13" ht="13.5" thickBot="1">
      <c r="A114" s="52"/>
      <c r="B114" s="49">
        <v>2029037.5</v>
      </c>
      <c r="C114" s="52"/>
      <c r="D114" s="51" t="s">
        <v>462</v>
      </c>
      <c r="E114" s="129"/>
      <c r="F114" s="129"/>
      <c r="G114" s="54"/>
      <c r="H114" s="130"/>
      <c r="I114" s="131">
        <v>4227.161458333333</v>
      </c>
      <c r="J114" s="132"/>
      <c r="K114" s="132"/>
      <c r="L114" s="132"/>
      <c r="M114" s="2">
        <v>480</v>
      </c>
    </row>
    <row r="115" spans="2:13" ht="12.75">
      <c r="B115" s="31"/>
      <c r="D115" s="15"/>
      <c r="G115" s="33"/>
      <c r="H115" s="6">
        <v>0</v>
      </c>
      <c r="I115" s="25">
        <v>0</v>
      </c>
      <c r="M115" s="2">
        <v>480</v>
      </c>
    </row>
    <row r="116" spans="2:13" ht="12.75">
      <c r="B116" s="34"/>
      <c r="C116" s="35"/>
      <c r="D116" s="15"/>
      <c r="E116" s="35"/>
      <c r="G116" s="33"/>
      <c r="H116" s="6">
        <v>0</v>
      </c>
      <c r="I116" s="25">
        <v>0</v>
      </c>
      <c r="M116" s="2">
        <v>480</v>
      </c>
    </row>
    <row r="117" spans="1:13" s="62" customFormat="1" ht="12.75">
      <c r="A117" s="14"/>
      <c r="B117" s="422">
        <v>220000</v>
      </c>
      <c r="C117" s="14" t="s">
        <v>11</v>
      </c>
      <c r="D117" s="14"/>
      <c r="E117" s="14"/>
      <c r="F117" s="174"/>
      <c r="G117" s="21"/>
      <c r="H117" s="59">
        <v>0</v>
      </c>
      <c r="I117" s="61">
        <v>458.3333333333333</v>
      </c>
      <c r="M117" s="2">
        <v>480</v>
      </c>
    </row>
    <row r="118" spans="8:13" ht="12.75">
      <c r="H118" s="6">
        <v>0</v>
      </c>
      <c r="I118" s="25">
        <v>0</v>
      </c>
      <c r="M118" s="2">
        <v>480</v>
      </c>
    </row>
    <row r="119" spans="1:13" s="62" customFormat="1" ht="12.75">
      <c r="A119" s="14"/>
      <c r="B119" s="434">
        <v>202000</v>
      </c>
      <c r="C119" s="60" t="s">
        <v>1115</v>
      </c>
      <c r="D119" s="14"/>
      <c r="E119" s="60"/>
      <c r="F119" s="174"/>
      <c r="G119" s="21"/>
      <c r="H119" s="76">
        <v>0</v>
      </c>
      <c r="I119" s="141">
        <v>420.8333333333333</v>
      </c>
      <c r="M119" s="2">
        <v>480</v>
      </c>
    </row>
    <row r="120" spans="1:13" s="135" customFormat="1" ht="12.75">
      <c r="A120" s="35"/>
      <c r="B120" s="426"/>
      <c r="C120" s="35"/>
      <c r="D120" s="35"/>
      <c r="E120" s="35"/>
      <c r="F120" s="118"/>
      <c r="G120" s="33"/>
      <c r="H120" s="43">
        <v>0</v>
      </c>
      <c r="I120" s="133">
        <v>0</v>
      </c>
      <c r="M120" s="2">
        <v>480</v>
      </c>
    </row>
    <row r="121" spans="1:13" s="77" customFormat="1" ht="12.75">
      <c r="A121" s="14"/>
      <c r="B121" s="434">
        <v>145350</v>
      </c>
      <c r="C121" s="60"/>
      <c r="D121" s="60"/>
      <c r="E121" s="60" t="s">
        <v>35</v>
      </c>
      <c r="F121" s="140"/>
      <c r="G121" s="73"/>
      <c r="H121" s="76">
        <v>0</v>
      </c>
      <c r="I121" s="141">
        <v>302.8125</v>
      </c>
      <c r="J121" s="62"/>
      <c r="L121" s="62"/>
      <c r="M121" s="2">
        <v>480</v>
      </c>
    </row>
    <row r="122" spans="1:13" s="135" customFormat="1" ht="12.75">
      <c r="A122" s="35"/>
      <c r="B122" s="426"/>
      <c r="C122" s="35"/>
      <c r="D122" s="35"/>
      <c r="E122" s="35"/>
      <c r="F122" s="118"/>
      <c r="G122" s="33"/>
      <c r="H122" s="43">
        <v>0</v>
      </c>
      <c r="I122" s="133">
        <v>0</v>
      </c>
      <c r="M122" s="2">
        <v>480</v>
      </c>
    </row>
    <row r="123" spans="1:13" s="77" customFormat="1" ht="12.75">
      <c r="A123" s="60"/>
      <c r="B123" s="434">
        <v>137000</v>
      </c>
      <c r="C123" s="60" t="s">
        <v>36</v>
      </c>
      <c r="D123" s="60"/>
      <c r="E123" s="60"/>
      <c r="F123" s="140"/>
      <c r="G123" s="73"/>
      <c r="H123" s="76">
        <v>0</v>
      </c>
      <c r="I123" s="141">
        <v>285.4166666666667</v>
      </c>
      <c r="M123" s="2">
        <v>480</v>
      </c>
    </row>
    <row r="124" spans="1:13" s="135" customFormat="1" ht="12.75">
      <c r="A124" s="35"/>
      <c r="B124" s="426"/>
      <c r="C124" s="35"/>
      <c r="D124" s="35"/>
      <c r="E124" s="35"/>
      <c r="F124" s="118"/>
      <c r="G124" s="33"/>
      <c r="H124" s="43">
        <v>0</v>
      </c>
      <c r="I124" s="133">
        <v>0</v>
      </c>
      <c r="M124" s="2">
        <v>480</v>
      </c>
    </row>
    <row r="125" spans="1:13" s="77" customFormat="1" ht="12.75">
      <c r="A125" s="14"/>
      <c r="B125" s="434">
        <v>78600</v>
      </c>
      <c r="C125" s="60" t="s">
        <v>37</v>
      </c>
      <c r="D125" s="14"/>
      <c r="E125" s="60"/>
      <c r="F125" s="174"/>
      <c r="G125" s="21"/>
      <c r="H125" s="76">
        <v>0</v>
      </c>
      <c r="I125" s="141">
        <v>163.75</v>
      </c>
      <c r="J125" s="62"/>
      <c r="K125" s="62"/>
      <c r="L125" s="62"/>
      <c r="M125" s="2">
        <v>480</v>
      </c>
    </row>
    <row r="126" spans="1:13" s="135" customFormat="1" ht="12.75">
      <c r="A126" s="15"/>
      <c r="B126" s="426"/>
      <c r="C126" s="15"/>
      <c r="D126" s="15"/>
      <c r="E126" s="35"/>
      <c r="F126" s="173"/>
      <c r="G126" s="32"/>
      <c r="H126" s="43">
        <v>0</v>
      </c>
      <c r="I126" s="133">
        <v>0</v>
      </c>
      <c r="J126" s="18"/>
      <c r="K126" s="18"/>
      <c r="L126" s="18"/>
      <c r="M126" s="2">
        <v>480</v>
      </c>
    </row>
    <row r="127" spans="1:13" s="62" customFormat="1" ht="12.75">
      <c r="A127" s="14"/>
      <c r="B127" s="434">
        <v>17300</v>
      </c>
      <c r="C127" s="60"/>
      <c r="D127" s="14"/>
      <c r="E127" s="60" t="s">
        <v>302</v>
      </c>
      <c r="F127" s="174"/>
      <c r="G127" s="21"/>
      <c r="H127" s="76">
        <v>0</v>
      </c>
      <c r="I127" s="141">
        <v>36.041666666666664</v>
      </c>
      <c r="M127" s="2">
        <v>480</v>
      </c>
    </row>
    <row r="128" spans="1:13" s="135" customFormat="1" ht="12.75">
      <c r="A128" s="35"/>
      <c r="B128" s="34"/>
      <c r="C128" s="35"/>
      <c r="D128" s="35"/>
      <c r="E128" s="35"/>
      <c r="F128" s="195"/>
      <c r="G128" s="33"/>
      <c r="H128" s="43">
        <v>0</v>
      </c>
      <c r="I128" s="133">
        <v>0</v>
      </c>
      <c r="M128" s="2">
        <v>480</v>
      </c>
    </row>
    <row r="129" spans="1:14" s="77" customFormat="1" ht="12.75">
      <c r="A129" s="14"/>
      <c r="B129" s="448">
        <v>54000</v>
      </c>
      <c r="C129" s="14"/>
      <c r="D129" s="14"/>
      <c r="E129" s="14" t="s">
        <v>639</v>
      </c>
      <c r="F129" s="140"/>
      <c r="G129" s="21"/>
      <c r="H129" s="76">
        <v>0</v>
      </c>
      <c r="I129" s="141">
        <v>112.5</v>
      </c>
      <c r="J129" s="62"/>
      <c r="K129" s="62"/>
      <c r="L129" s="62"/>
      <c r="M129" s="2">
        <v>480</v>
      </c>
      <c r="N129" s="62"/>
    </row>
    <row r="130" spans="1:14" s="135" customFormat="1" ht="12.75">
      <c r="A130" s="1"/>
      <c r="B130" s="6"/>
      <c r="C130" s="1"/>
      <c r="D130" s="1"/>
      <c r="E130" s="1"/>
      <c r="F130" s="165"/>
      <c r="G130" s="30"/>
      <c r="H130" s="43">
        <v>0</v>
      </c>
      <c r="I130" s="133">
        <v>0</v>
      </c>
      <c r="J130"/>
      <c r="K130"/>
      <c r="L130"/>
      <c r="M130" s="2">
        <v>480</v>
      </c>
      <c r="N130"/>
    </row>
    <row r="131" spans="1:13" s="135" customFormat="1" ht="12.75">
      <c r="A131" s="15"/>
      <c r="B131" s="31"/>
      <c r="C131" s="15"/>
      <c r="D131" s="15"/>
      <c r="E131" s="15"/>
      <c r="F131" s="173"/>
      <c r="G131" s="32"/>
      <c r="H131" s="43">
        <v>0</v>
      </c>
      <c r="I131" s="133">
        <v>0</v>
      </c>
      <c r="J131" s="18"/>
      <c r="L131" s="18"/>
      <c r="M131" s="2">
        <v>480</v>
      </c>
    </row>
    <row r="132" spans="1:13" s="62" customFormat="1" ht="12.75">
      <c r="A132" s="60"/>
      <c r="B132" s="423">
        <v>335500</v>
      </c>
      <c r="C132" s="65" t="s">
        <v>641</v>
      </c>
      <c r="D132" s="185"/>
      <c r="E132" s="185"/>
      <c r="F132" s="140"/>
      <c r="G132" s="73"/>
      <c r="H132" s="76"/>
      <c r="I132" s="141">
        <v>698.9583333333334</v>
      </c>
      <c r="J132" s="77"/>
      <c r="K132" s="77"/>
      <c r="L132" s="77"/>
      <c r="M132" s="2">
        <v>480</v>
      </c>
    </row>
    <row r="133" spans="1:13" s="18" customFormat="1" ht="12.75">
      <c r="A133" s="15"/>
      <c r="B133" s="258"/>
      <c r="C133" s="15"/>
      <c r="D133" s="15"/>
      <c r="E133" s="15"/>
      <c r="F133" s="173"/>
      <c r="G133" s="32"/>
      <c r="H133" s="43">
        <v>0</v>
      </c>
      <c r="I133" s="133">
        <v>0</v>
      </c>
      <c r="K133" s="135"/>
      <c r="M133" s="2">
        <v>480</v>
      </c>
    </row>
    <row r="134" spans="1:13" s="18" customFormat="1" ht="12.75">
      <c r="A134" s="15"/>
      <c r="B134" s="258"/>
      <c r="C134" s="15"/>
      <c r="D134" s="15"/>
      <c r="E134" s="15"/>
      <c r="F134" s="173"/>
      <c r="G134" s="32"/>
      <c r="H134" s="43">
        <v>0</v>
      </c>
      <c r="I134" s="133">
        <v>0</v>
      </c>
      <c r="K134" s="135"/>
      <c r="M134" s="2">
        <v>480</v>
      </c>
    </row>
    <row r="135" spans="1:13" s="62" customFormat="1" ht="12.75">
      <c r="A135" s="60"/>
      <c r="B135" s="328">
        <v>53000</v>
      </c>
      <c r="C135" s="76" t="s">
        <v>1115</v>
      </c>
      <c r="D135" s="185"/>
      <c r="E135" s="185"/>
      <c r="F135" s="140"/>
      <c r="G135" s="73"/>
      <c r="H135" s="76">
        <v>0</v>
      </c>
      <c r="I135" s="141">
        <v>110.41666666666667</v>
      </c>
      <c r="J135" s="77"/>
      <c r="K135" s="77"/>
      <c r="L135" s="77"/>
      <c r="M135" s="2">
        <v>480</v>
      </c>
    </row>
    <row r="136" spans="1:13" s="18" customFormat="1" ht="12.75">
      <c r="A136" s="35"/>
      <c r="B136" s="258"/>
      <c r="C136" s="35"/>
      <c r="D136" s="35"/>
      <c r="E136" s="35"/>
      <c r="F136" s="118"/>
      <c r="G136" s="33"/>
      <c r="H136" s="43">
        <v>0</v>
      </c>
      <c r="I136" s="133">
        <v>0</v>
      </c>
      <c r="J136" s="135"/>
      <c r="K136" s="135"/>
      <c r="L136" s="135"/>
      <c r="M136" s="2">
        <v>480</v>
      </c>
    </row>
    <row r="137" spans="1:13" s="77" customFormat="1" ht="12.75">
      <c r="A137" s="60"/>
      <c r="B137" s="328">
        <v>19500</v>
      </c>
      <c r="C137" s="60" t="s">
        <v>35</v>
      </c>
      <c r="D137" s="60"/>
      <c r="E137" s="60"/>
      <c r="F137" s="140"/>
      <c r="G137" s="73"/>
      <c r="H137" s="76">
        <v>0</v>
      </c>
      <c r="I137" s="141">
        <v>40.625</v>
      </c>
      <c r="M137" s="2">
        <v>480</v>
      </c>
    </row>
    <row r="138" spans="1:13" s="135" customFormat="1" ht="12.75">
      <c r="A138" s="35"/>
      <c r="B138" s="258"/>
      <c r="C138" s="35"/>
      <c r="D138" s="35"/>
      <c r="E138" s="35"/>
      <c r="F138" s="118"/>
      <c r="G138" s="33"/>
      <c r="H138" s="43">
        <v>0</v>
      </c>
      <c r="I138" s="133">
        <v>0</v>
      </c>
      <c r="M138" s="2">
        <v>480</v>
      </c>
    </row>
    <row r="139" spans="1:13" s="77" customFormat="1" ht="12.75">
      <c r="A139" s="60"/>
      <c r="B139" s="328">
        <v>60000</v>
      </c>
      <c r="C139" s="60" t="s">
        <v>36</v>
      </c>
      <c r="D139" s="60"/>
      <c r="E139" s="60"/>
      <c r="F139" s="140"/>
      <c r="G139" s="73"/>
      <c r="H139" s="76">
        <v>0</v>
      </c>
      <c r="I139" s="141">
        <v>125</v>
      </c>
      <c r="K139" s="62"/>
      <c r="M139" s="2">
        <v>480</v>
      </c>
    </row>
    <row r="140" spans="1:13" s="135" customFormat="1" ht="12.75">
      <c r="A140" s="35"/>
      <c r="B140" s="258"/>
      <c r="C140" s="35"/>
      <c r="D140" s="35"/>
      <c r="E140" s="35"/>
      <c r="F140" s="118"/>
      <c r="G140" s="33"/>
      <c r="H140" s="43">
        <v>0</v>
      </c>
      <c r="I140" s="133">
        <v>0</v>
      </c>
      <c r="K140" s="18"/>
      <c r="M140" s="2">
        <v>480</v>
      </c>
    </row>
    <row r="141" spans="1:13" s="62" customFormat="1" ht="12.75">
      <c r="A141" s="60"/>
      <c r="B141" s="328">
        <v>28000</v>
      </c>
      <c r="C141" s="60" t="s">
        <v>37</v>
      </c>
      <c r="D141" s="60"/>
      <c r="E141" s="60"/>
      <c r="F141" s="140"/>
      <c r="G141" s="73"/>
      <c r="H141" s="76">
        <v>0</v>
      </c>
      <c r="I141" s="141">
        <v>58.333333333333336</v>
      </c>
      <c r="J141" s="77"/>
      <c r="K141" s="77"/>
      <c r="L141" s="77"/>
      <c r="M141" s="2">
        <v>480</v>
      </c>
    </row>
    <row r="142" spans="1:13" s="18" customFormat="1" ht="12.75">
      <c r="A142" s="35"/>
      <c r="B142" s="258"/>
      <c r="C142" s="35"/>
      <c r="D142" s="35"/>
      <c r="E142" s="35"/>
      <c r="F142" s="118"/>
      <c r="G142" s="33"/>
      <c r="H142" s="43">
        <v>0</v>
      </c>
      <c r="I142" s="133">
        <v>0</v>
      </c>
      <c r="J142" s="135"/>
      <c r="K142" s="135"/>
      <c r="L142" s="135"/>
      <c r="M142" s="2">
        <v>480</v>
      </c>
    </row>
    <row r="143" spans="1:13" s="62" customFormat="1" ht="12.75">
      <c r="A143" s="60"/>
      <c r="B143" s="328">
        <v>125000</v>
      </c>
      <c r="C143" s="60" t="s">
        <v>657</v>
      </c>
      <c r="D143" s="60"/>
      <c r="E143" s="60"/>
      <c r="F143" s="140"/>
      <c r="G143" s="73"/>
      <c r="H143" s="76">
        <v>0</v>
      </c>
      <c r="I143" s="141">
        <v>260.4166666666667</v>
      </c>
      <c r="J143" s="77"/>
      <c r="K143" s="77"/>
      <c r="L143" s="77"/>
      <c r="M143" s="2">
        <v>480</v>
      </c>
    </row>
    <row r="144" spans="1:13" s="18" customFormat="1" ht="12.75">
      <c r="A144" s="35"/>
      <c r="B144" s="258"/>
      <c r="C144" s="35"/>
      <c r="D144" s="35"/>
      <c r="E144" s="35"/>
      <c r="F144" s="118"/>
      <c r="G144" s="33"/>
      <c r="H144" s="43">
        <v>0</v>
      </c>
      <c r="I144" s="133">
        <v>0</v>
      </c>
      <c r="J144" s="135"/>
      <c r="K144" s="135"/>
      <c r="L144" s="135"/>
      <c r="M144" s="2">
        <v>480</v>
      </c>
    </row>
    <row r="145" spans="1:13" s="77" customFormat="1" ht="12.75">
      <c r="A145" s="60"/>
      <c r="B145" s="328">
        <v>50000</v>
      </c>
      <c r="C145" s="60" t="s">
        <v>1236</v>
      </c>
      <c r="D145" s="60"/>
      <c r="E145" s="60"/>
      <c r="F145" s="140"/>
      <c r="G145" s="73"/>
      <c r="H145" s="76">
        <v>0</v>
      </c>
      <c r="I145" s="141">
        <v>104.16666666666667</v>
      </c>
      <c r="M145" s="2">
        <v>480</v>
      </c>
    </row>
    <row r="146" spans="1:13" s="135" customFormat="1" ht="12.75">
      <c r="A146" s="35"/>
      <c r="B146" s="258"/>
      <c r="C146" s="35"/>
      <c r="D146" s="35"/>
      <c r="E146" s="35"/>
      <c r="F146" s="118"/>
      <c r="G146" s="33"/>
      <c r="H146" s="43">
        <v>0</v>
      </c>
      <c r="I146" s="133">
        <v>0</v>
      </c>
      <c r="K146" s="18"/>
      <c r="M146" s="2">
        <v>480</v>
      </c>
    </row>
    <row r="147" spans="1:13" s="62" customFormat="1" ht="12.75">
      <c r="A147" s="60"/>
      <c r="B147" s="394">
        <v>20000</v>
      </c>
      <c r="C147" s="60" t="s">
        <v>1237</v>
      </c>
      <c r="D147" s="60"/>
      <c r="E147" s="60"/>
      <c r="F147" s="140"/>
      <c r="G147" s="73"/>
      <c r="H147" s="76">
        <v>0</v>
      </c>
      <c r="I147" s="141">
        <v>41.666666666666664</v>
      </c>
      <c r="J147" s="77"/>
      <c r="K147" s="77"/>
      <c r="L147" s="77"/>
      <c r="M147" s="2">
        <v>480</v>
      </c>
    </row>
    <row r="148" spans="1:13" s="18" customFormat="1" ht="12.75">
      <c r="A148" s="35"/>
      <c r="B148" s="34"/>
      <c r="C148" s="35"/>
      <c r="D148" s="35"/>
      <c r="E148" s="35"/>
      <c r="F148" s="118"/>
      <c r="G148" s="33"/>
      <c r="H148" s="43">
        <v>0</v>
      </c>
      <c r="I148" s="133">
        <v>0</v>
      </c>
      <c r="J148" s="135"/>
      <c r="K148" s="135"/>
      <c r="L148" s="135"/>
      <c r="M148" s="2">
        <v>480</v>
      </c>
    </row>
    <row r="149" spans="1:13" ht="12.75">
      <c r="A149" s="60"/>
      <c r="B149" s="212">
        <v>819287.5</v>
      </c>
      <c r="C149" s="60" t="s">
        <v>668</v>
      </c>
      <c r="D149" s="73"/>
      <c r="E149" s="140"/>
      <c r="F149" s="140"/>
      <c r="G149" s="140"/>
      <c r="H149" s="76">
        <v>0</v>
      </c>
      <c r="I149" s="141">
        <v>1706.8489583333333</v>
      </c>
      <c r="J149" s="77"/>
      <c r="K149" s="77"/>
      <c r="L149" s="77"/>
      <c r="M149" s="2">
        <v>480</v>
      </c>
    </row>
    <row r="150" spans="8:13" ht="12.75">
      <c r="H150" s="6">
        <v>0</v>
      </c>
      <c r="I150" s="25">
        <v>0</v>
      </c>
      <c r="M150" s="2">
        <v>480</v>
      </c>
    </row>
    <row r="151" spans="8:13" ht="12.75">
      <c r="H151" s="6">
        <v>0</v>
      </c>
      <c r="I151" s="25">
        <v>0</v>
      </c>
      <c r="M151" s="2">
        <v>480</v>
      </c>
    </row>
    <row r="152" spans="8:13" ht="12.75" hidden="1">
      <c r="H152" s="6">
        <v>0</v>
      </c>
      <c r="I152" s="25">
        <v>0</v>
      </c>
      <c r="M152" s="2">
        <v>480</v>
      </c>
    </row>
    <row r="153" spans="8:13" ht="12.75" hidden="1">
      <c r="H153" s="6">
        <v>0</v>
      </c>
      <c r="I153" s="25">
        <v>0</v>
      </c>
      <c r="M153" s="2">
        <v>480</v>
      </c>
    </row>
    <row r="154" spans="8:13" ht="12.75" hidden="1">
      <c r="H154" s="6">
        <v>0</v>
      </c>
      <c r="I154" s="25">
        <v>0</v>
      </c>
      <c r="M154" s="2">
        <v>480</v>
      </c>
    </row>
    <row r="155" spans="8:13" ht="12.75" hidden="1">
      <c r="H155" s="6">
        <v>0</v>
      </c>
      <c r="I155" s="25">
        <v>0</v>
      </c>
      <c r="M155" s="2">
        <v>480</v>
      </c>
    </row>
    <row r="156" spans="8:13" ht="12.75" hidden="1">
      <c r="H156" s="6">
        <v>0</v>
      </c>
      <c r="I156" s="25">
        <v>0</v>
      </c>
      <c r="M156" s="2">
        <v>480</v>
      </c>
    </row>
    <row r="157" spans="8:13" ht="12.75" hidden="1">
      <c r="H157" s="6">
        <v>0</v>
      </c>
      <c r="I157" s="25">
        <v>0</v>
      </c>
      <c r="M157" s="2">
        <v>480</v>
      </c>
    </row>
    <row r="158" spans="8:13" ht="12.75" hidden="1">
      <c r="H158" s="6">
        <v>0</v>
      </c>
      <c r="I158" s="25">
        <v>0</v>
      </c>
      <c r="M158" s="2">
        <v>480</v>
      </c>
    </row>
    <row r="159" spans="8:13" ht="12.75" hidden="1">
      <c r="H159" s="6">
        <v>0</v>
      </c>
      <c r="I159" s="25">
        <v>0</v>
      </c>
      <c r="M159" s="2">
        <v>480</v>
      </c>
    </row>
    <row r="160" spans="8:13" ht="12.75" hidden="1">
      <c r="H160" s="6">
        <v>0</v>
      </c>
      <c r="I160" s="25">
        <v>0</v>
      </c>
      <c r="M160" s="2">
        <v>480</v>
      </c>
    </row>
    <row r="161" spans="8:13" ht="12.75" hidden="1">
      <c r="H161" s="6">
        <v>0</v>
      </c>
      <c r="I161" s="25">
        <v>0</v>
      </c>
      <c r="M161" s="2">
        <v>480</v>
      </c>
    </row>
    <row r="162" spans="8:13" ht="12.75" hidden="1">
      <c r="H162" s="6">
        <v>0</v>
      </c>
      <c r="I162" s="25">
        <v>0</v>
      </c>
      <c r="M162" s="2">
        <v>480</v>
      </c>
    </row>
    <row r="163" spans="8:13" ht="12.75" hidden="1">
      <c r="H163" s="6">
        <v>0</v>
      </c>
      <c r="I163" s="25">
        <v>0</v>
      </c>
      <c r="M163" s="2">
        <v>480</v>
      </c>
    </row>
    <row r="164" spans="8:13" ht="12.75" hidden="1">
      <c r="H164" s="6">
        <v>0</v>
      </c>
      <c r="I164" s="25">
        <v>0</v>
      </c>
      <c r="M164" s="2">
        <v>480</v>
      </c>
    </row>
    <row r="165" spans="8:13" ht="12.75" hidden="1">
      <c r="H165" s="6">
        <v>0</v>
      </c>
      <c r="I165" s="25">
        <v>0</v>
      </c>
      <c r="M165" s="2">
        <v>480</v>
      </c>
    </row>
    <row r="166" spans="8:13" ht="12.75" hidden="1">
      <c r="H166" s="6">
        <v>0</v>
      </c>
      <c r="I166" s="25">
        <v>0</v>
      </c>
      <c r="M166" s="2">
        <v>480</v>
      </c>
    </row>
    <row r="167" spans="8:13" ht="12.75" hidden="1">
      <c r="H167" s="6">
        <v>0</v>
      </c>
      <c r="I167" s="25">
        <v>0</v>
      </c>
      <c r="M167" s="2">
        <v>480</v>
      </c>
    </row>
    <row r="168" spans="8:13" ht="12.75" hidden="1">
      <c r="H168" s="6">
        <v>0</v>
      </c>
      <c r="I168" s="25">
        <v>0</v>
      </c>
      <c r="M168" s="2">
        <v>480</v>
      </c>
    </row>
    <row r="169" spans="8:13" ht="12.75" hidden="1">
      <c r="H169" s="6">
        <v>0</v>
      </c>
      <c r="I169" s="25">
        <v>0</v>
      </c>
      <c r="M169" s="2">
        <v>480</v>
      </c>
    </row>
    <row r="170" spans="8:13" ht="12.75" hidden="1">
      <c r="H170" s="6">
        <v>0</v>
      </c>
      <c r="I170" s="25">
        <v>0</v>
      </c>
      <c r="M170" s="2">
        <v>480</v>
      </c>
    </row>
    <row r="171" spans="8:13" ht="12.75" hidden="1">
      <c r="H171" s="6">
        <v>0</v>
      </c>
      <c r="I171" s="25">
        <v>0</v>
      </c>
      <c r="M171" s="2">
        <v>480</v>
      </c>
    </row>
    <row r="172" spans="8:13" ht="12.75" hidden="1">
      <c r="H172" s="6">
        <v>0</v>
      </c>
      <c r="I172" s="25">
        <v>0</v>
      </c>
      <c r="M172" s="2">
        <v>480</v>
      </c>
    </row>
    <row r="173" spans="8:13" ht="12.75" hidden="1">
      <c r="H173" s="6">
        <v>0</v>
      </c>
      <c r="I173" s="25">
        <v>0</v>
      </c>
      <c r="M173" s="2">
        <v>480</v>
      </c>
    </row>
    <row r="174" spans="8:13" ht="12.75" hidden="1">
      <c r="H174" s="6">
        <v>0</v>
      </c>
      <c r="I174" s="25">
        <v>0</v>
      </c>
      <c r="M174" s="2">
        <v>480</v>
      </c>
    </row>
    <row r="175" spans="8:13" ht="12.75" hidden="1">
      <c r="H175" s="6">
        <v>0</v>
      </c>
      <c r="I175" s="25">
        <v>0</v>
      </c>
      <c r="M175" s="2">
        <v>480</v>
      </c>
    </row>
    <row r="176" spans="8:13" ht="12.75" hidden="1">
      <c r="H176" s="6">
        <v>0</v>
      </c>
      <c r="I176" s="25">
        <v>0</v>
      </c>
      <c r="M176" s="2">
        <v>480</v>
      </c>
    </row>
    <row r="177" spans="8:13" ht="12.75" hidden="1">
      <c r="H177" s="6">
        <v>0</v>
      </c>
      <c r="I177" s="25">
        <v>0</v>
      </c>
      <c r="M177" s="2">
        <v>480</v>
      </c>
    </row>
    <row r="178" spans="8:13" ht="12.75" hidden="1">
      <c r="H178" s="6">
        <v>0</v>
      </c>
      <c r="I178" s="25">
        <v>0</v>
      </c>
      <c r="M178" s="2">
        <v>480</v>
      </c>
    </row>
    <row r="179" spans="8:13" ht="12.75" hidden="1">
      <c r="H179" s="6">
        <v>0</v>
      </c>
      <c r="I179" s="25">
        <v>0</v>
      </c>
      <c r="M179" s="2">
        <v>480</v>
      </c>
    </row>
    <row r="180" spans="8:13" ht="12.75" hidden="1">
      <c r="H180" s="6">
        <v>0</v>
      </c>
      <c r="I180" s="25">
        <v>0</v>
      </c>
      <c r="M180" s="2">
        <v>480</v>
      </c>
    </row>
    <row r="181" spans="8:13" ht="12.75" hidden="1">
      <c r="H181" s="6">
        <v>0</v>
      </c>
      <c r="I181" s="25">
        <v>0</v>
      </c>
      <c r="M181" s="2">
        <v>480</v>
      </c>
    </row>
    <row r="182" spans="8:13" ht="12.75" hidden="1">
      <c r="H182" s="6">
        <v>0</v>
      </c>
      <c r="I182" s="25">
        <v>0</v>
      </c>
      <c r="M182" s="2">
        <v>480</v>
      </c>
    </row>
    <row r="183" spans="8:13" ht="12.75" hidden="1">
      <c r="H183" s="6">
        <v>0</v>
      </c>
      <c r="I183" s="25">
        <v>0</v>
      </c>
      <c r="M183" s="2">
        <v>480</v>
      </c>
    </row>
    <row r="184" spans="8:13" ht="12.75" hidden="1">
      <c r="H184" s="6">
        <v>0</v>
      </c>
      <c r="I184" s="25">
        <v>0</v>
      </c>
      <c r="M184" s="2">
        <v>480</v>
      </c>
    </row>
    <row r="185" spans="8:13" ht="12.75" hidden="1">
      <c r="H185" s="6">
        <v>0</v>
      </c>
      <c r="I185" s="25">
        <v>0</v>
      </c>
      <c r="M185" s="2">
        <v>480</v>
      </c>
    </row>
    <row r="186" spans="8:13" ht="12.75" hidden="1">
      <c r="H186" s="6">
        <v>0</v>
      </c>
      <c r="I186" s="25">
        <v>0</v>
      </c>
      <c r="M186" s="2">
        <v>480</v>
      </c>
    </row>
    <row r="187" spans="8:13" ht="12.75" hidden="1">
      <c r="H187" s="6">
        <v>0</v>
      </c>
      <c r="I187" s="25">
        <v>0</v>
      </c>
      <c r="M187" s="2">
        <v>480</v>
      </c>
    </row>
    <row r="188" spans="8:13" ht="12.75" hidden="1">
      <c r="H188" s="6">
        <v>0</v>
      </c>
      <c r="I188" s="25">
        <v>0</v>
      </c>
      <c r="M188" s="2">
        <v>480</v>
      </c>
    </row>
    <row r="189" spans="8:13" ht="12.75" hidden="1">
      <c r="H189" s="6">
        <v>0</v>
      </c>
      <c r="I189" s="25">
        <v>0</v>
      </c>
      <c r="M189" s="2">
        <v>480</v>
      </c>
    </row>
    <row r="190" spans="8:13" ht="12.75" hidden="1">
      <c r="H190" s="6">
        <v>0</v>
      </c>
      <c r="I190" s="25">
        <v>0</v>
      </c>
      <c r="M190" s="2">
        <v>480</v>
      </c>
    </row>
    <row r="191" spans="8:13" ht="12.75" hidden="1">
      <c r="H191" s="6">
        <v>0</v>
      </c>
      <c r="I191" s="25">
        <v>0</v>
      </c>
      <c r="M191" s="2">
        <v>480</v>
      </c>
    </row>
    <row r="192" spans="8:13" ht="12.75" hidden="1">
      <c r="H192" s="6">
        <v>0</v>
      </c>
      <c r="I192" s="25">
        <v>0</v>
      </c>
      <c r="M192" s="2">
        <v>480</v>
      </c>
    </row>
    <row r="193" spans="8:13" ht="12.75" hidden="1">
      <c r="H193" s="6">
        <v>0</v>
      </c>
      <c r="I193" s="25">
        <v>0</v>
      </c>
      <c r="M193" s="2">
        <v>480</v>
      </c>
    </row>
    <row r="194" spans="8:13" ht="12.75" hidden="1">
      <c r="H194" s="6">
        <v>0</v>
      </c>
      <c r="I194" s="25">
        <v>0</v>
      </c>
      <c r="M194" s="2">
        <v>480</v>
      </c>
    </row>
    <row r="195" spans="8:13" ht="12.75" hidden="1">
      <c r="H195" s="6">
        <v>0</v>
      </c>
      <c r="I195" s="25">
        <v>0</v>
      </c>
      <c r="M195" s="2">
        <v>480</v>
      </c>
    </row>
    <row r="196" spans="8:13" ht="12.75" hidden="1">
      <c r="H196" s="6">
        <v>0</v>
      </c>
      <c r="I196" s="25">
        <v>0</v>
      </c>
      <c r="M196" s="2">
        <v>480</v>
      </c>
    </row>
    <row r="197" spans="8:13" ht="12.75" hidden="1">
      <c r="H197" s="6">
        <v>0</v>
      </c>
      <c r="I197" s="25">
        <v>0</v>
      </c>
      <c r="M197" s="2">
        <v>480</v>
      </c>
    </row>
    <row r="198" spans="8:13" ht="12.75" hidden="1">
      <c r="H198" s="6">
        <v>0</v>
      </c>
      <c r="I198" s="25">
        <v>0</v>
      </c>
      <c r="M198" s="2">
        <v>480</v>
      </c>
    </row>
    <row r="199" spans="8:13" ht="12.75" hidden="1">
      <c r="H199" s="6">
        <v>0</v>
      </c>
      <c r="I199" s="25">
        <v>0</v>
      </c>
      <c r="M199" s="2">
        <v>480</v>
      </c>
    </row>
    <row r="200" spans="8:13" ht="12.75" hidden="1">
      <c r="H200" s="6">
        <v>0</v>
      </c>
      <c r="I200" s="25">
        <v>0</v>
      </c>
      <c r="M200" s="2">
        <v>480</v>
      </c>
    </row>
    <row r="201" spans="8:13" ht="12.75" hidden="1">
      <c r="H201" s="6">
        <v>0</v>
      </c>
      <c r="I201" s="25">
        <v>0</v>
      </c>
      <c r="M201" s="2">
        <v>480</v>
      </c>
    </row>
    <row r="202" spans="8:13" ht="12.75" hidden="1">
      <c r="H202" s="6">
        <v>0</v>
      </c>
      <c r="I202" s="25">
        <v>0</v>
      </c>
      <c r="M202" s="2">
        <v>480</v>
      </c>
    </row>
    <row r="203" spans="8:13" ht="12.75" hidden="1">
      <c r="H203" s="6">
        <v>0</v>
      </c>
      <c r="I203" s="25">
        <v>0</v>
      </c>
      <c r="M203" s="2">
        <v>480</v>
      </c>
    </row>
    <row r="204" spans="8:13" ht="12.75" hidden="1">
      <c r="H204" s="6">
        <v>0</v>
      </c>
      <c r="I204" s="25">
        <v>0</v>
      </c>
      <c r="M204" s="2">
        <v>480</v>
      </c>
    </row>
    <row r="205" spans="8:13" ht="12.75" hidden="1">
      <c r="H205" s="6">
        <v>0</v>
      </c>
      <c r="I205" s="25">
        <v>0</v>
      </c>
      <c r="M205" s="2">
        <v>480</v>
      </c>
    </row>
    <row r="206" spans="8:13" ht="12.75" hidden="1">
      <c r="H206" s="6">
        <v>0</v>
      </c>
      <c r="I206" s="25">
        <v>0</v>
      </c>
      <c r="M206" s="2">
        <v>480</v>
      </c>
    </row>
    <row r="207" spans="8:13" ht="12.75" hidden="1">
      <c r="H207" s="6">
        <v>0</v>
      </c>
      <c r="I207" s="25">
        <v>0</v>
      </c>
      <c r="M207" s="2">
        <v>480</v>
      </c>
    </row>
    <row r="208" spans="8:13" ht="12.75" hidden="1">
      <c r="H208" s="6">
        <v>0</v>
      </c>
      <c r="I208" s="25">
        <v>0</v>
      </c>
      <c r="M208" s="2">
        <v>480</v>
      </c>
    </row>
    <row r="209" spans="8:13" ht="12.75" hidden="1">
      <c r="H209" s="6">
        <v>0</v>
      </c>
      <c r="I209" s="25">
        <v>0</v>
      </c>
      <c r="M209" s="2">
        <v>480</v>
      </c>
    </row>
    <row r="210" spans="8:13" ht="12.75" hidden="1">
      <c r="H210" s="6">
        <v>0</v>
      </c>
      <c r="I210" s="25">
        <v>0</v>
      </c>
      <c r="M210" s="2">
        <v>480</v>
      </c>
    </row>
    <row r="211" spans="8:13" ht="12.75" hidden="1">
      <c r="H211" s="6">
        <v>0</v>
      </c>
      <c r="I211" s="25">
        <v>0</v>
      </c>
      <c r="M211" s="2">
        <v>480</v>
      </c>
    </row>
    <row r="212" spans="8:13" ht="12.75" hidden="1">
      <c r="H212" s="6">
        <v>0</v>
      </c>
      <c r="I212" s="25">
        <v>0</v>
      </c>
      <c r="M212" s="2">
        <v>480</v>
      </c>
    </row>
    <row r="213" spans="8:13" ht="12.75" hidden="1">
      <c r="H213" s="6">
        <v>0</v>
      </c>
      <c r="I213" s="25">
        <v>0</v>
      </c>
      <c r="M213" s="2">
        <v>480</v>
      </c>
    </row>
    <row r="214" spans="8:13" ht="12.75" hidden="1">
      <c r="H214" s="6">
        <v>0</v>
      </c>
      <c r="I214" s="25">
        <v>0</v>
      </c>
      <c r="M214" s="2">
        <v>480</v>
      </c>
    </row>
    <row r="215" spans="8:13" ht="12.75" hidden="1">
      <c r="H215" s="6">
        <v>0</v>
      </c>
      <c r="I215" s="25">
        <v>0</v>
      </c>
      <c r="M215" s="2">
        <v>480</v>
      </c>
    </row>
    <row r="216" spans="8:13" ht="12.75" hidden="1">
      <c r="H216" s="6">
        <v>0</v>
      </c>
      <c r="I216" s="25">
        <v>0</v>
      </c>
      <c r="M216" s="2">
        <v>480</v>
      </c>
    </row>
    <row r="217" spans="8:13" ht="12.75" hidden="1">
      <c r="H217" s="6">
        <v>0</v>
      </c>
      <c r="I217" s="25">
        <v>0</v>
      </c>
      <c r="M217" s="2">
        <v>480</v>
      </c>
    </row>
    <row r="218" spans="8:13" ht="12.75" hidden="1">
      <c r="H218" s="6">
        <v>0</v>
      </c>
      <c r="I218" s="25">
        <v>0</v>
      </c>
      <c r="M218" s="2">
        <v>480</v>
      </c>
    </row>
    <row r="219" spans="8:13" ht="12.75" hidden="1">
      <c r="H219" s="6">
        <v>0</v>
      </c>
      <c r="I219" s="25">
        <v>0</v>
      </c>
      <c r="M219" s="2">
        <v>480</v>
      </c>
    </row>
    <row r="220" spans="8:13" ht="12.75" hidden="1">
      <c r="H220" s="6">
        <v>0</v>
      </c>
      <c r="I220" s="25">
        <v>0</v>
      </c>
      <c r="M220" s="2">
        <v>480</v>
      </c>
    </row>
    <row r="221" spans="8:13" ht="12.75" hidden="1">
      <c r="H221" s="6">
        <v>0</v>
      </c>
      <c r="I221" s="25">
        <v>0</v>
      </c>
      <c r="M221" s="2">
        <v>480</v>
      </c>
    </row>
    <row r="222" spans="8:13" ht="12.75" hidden="1">
      <c r="H222" s="6">
        <v>0</v>
      </c>
      <c r="I222" s="25">
        <v>0</v>
      </c>
      <c r="M222" s="2">
        <v>480</v>
      </c>
    </row>
    <row r="223" spans="8:13" ht="12.75" hidden="1">
      <c r="H223" s="6">
        <v>0</v>
      </c>
      <c r="I223" s="25">
        <v>0</v>
      </c>
      <c r="M223" s="2">
        <v>480</v>
      </c>
    </row>
    <row r="224" spans="8:13" ht="12.75" hidden="1">
      <c r="H224" s="6">
        <v>0</v>
      </c>
      <c r="I224" s="25">
        <v>0</v>
      </c>
      <c r="M224" s="2">
        <v>480</v>
      </c>
    </row>
    <row r="225" spans="8:13" ht="12.75" hidden="1">
      <c r="H225" s="6">
        <v>0</v>
      </c>
      <c r="I225" s="25">
        <v>0</v>
      </c>
      <c r="M225" s="2">
        <v>480</v>
      </c>
    </row>
    <row r="226" spans="8:13" ht="12.75" hidden="1">
      <c r="H226" s="6">
        <v>0</v>
      </c>
      <c r="I226" s="25">
        <v>0</v>
      </c>
      <c r="M226" s="2">
        <v>480</v>
      </c>
    </row>
    <row r="227" spans="8:13" ht="12.75" hidden="1">
      <c r="H227" s="6">
        <v>0</v>
      </c>
      <c r="I227" s="25">
        <v>0</v>
      </c>
      <c r="M227" s="2">
        <v>480</v>
      </c>
    </row>
    <row r="228" spans="8:13" ht="12.75" hidden="1">
      <c r="H228" s="6">
        <v>0</v>
      </c>
      <c r="I228" s="25">
        <v>0</v>
      </c>
      <c r="M228" s="2">
        <v>480</v>
      </c>
    </row>
    <row r="229" spans="8:13" ht="12.75" hidden="1">
      <c r="H229" s="6">
        <v>0</v>
      </c>
      <c r="I229" s="25">
        <v>0</v>
      </c>
      <c r="M229" s="2">
        <v>480</v>
      </c>
    </row>
    <row r="230" spans="8:13" ht="12.75" hidden="1">
      <c r="H230" s="6">
        <v>0</v>
      </c>
      <c r="I230" s="25">
        <v>0</v>
      </c>
      <c r="M230" s="2">
        <v>480</v>
      </c>
    </row>
    <row r="231" spans="8:13" ht="12.75" hidden="1">
      <c r="H231" s="6">
        <v>0</v>
      </c>
      <c r="I231" s="25">
        <v>0</v>
      </c>
      <c r="M231" s="2">
        <v>480</v>
      </c>
    </row>
    <row r="232" spans="8:13" ht="12.75" hidden="1">
      <c r="H232" s="6">
        <v>0</v>
      </c>
      <c r="I232" s="25">
        <v>0</v>
      </c>
      <c r="M232" s="2">
        <v>480</v>
      </c>
    </row>
    <row r="233" spans="8:13" ht="12.75" hidden="1">
      <c r="H233" s="6">
        <v>0</v>
      </c>
      <c r="I233" s="25">
        <v>0</v>
      </c>
      <c r="M233" s="2">
        <v>480</v>
      </c>
    </row>
    <row r="234" spans="8:13" ht="12.75" hidden="1">
      <c r="H234" s="6">
        <v>0</v>
      </c>
      <c r="I234" s="25">
        <v>0</v>
      </c>
      <c r="M234" s="2">
        <v>480</v>
      </c>
    </row>
    <row r="235" spans="8:13" ht="12.75" hidden="1">
      <c r="H235" s="6">
        <v>0</v>
      </c>
      <c r="I235" s="25">
        <v>0</v>
      </c>
      <c r="M235" s="2">
        <v>480</v>
      </c>
    </row>
    <row r="236" spans="8:13" ht="12.75" hidden="1">
      <c r="H236" s="6">
        <v>0</v>
      </c>
      <c r="I236" s="25">
        <v>0</v>
      </c>
      <c r="M236" s="2">
        <v>480</v>
      </c>
    </row>
    <row r="237" spans="8:13" ht="12.75" hidden="1">
      <c r="H237" s="6">
        <v>0</v>
      </c>
      <c r="I237" s="25">
        <v>0</v>
      </c>
      <c r="M237" s="2">
        <v>480</v>
      </c>
    </row>
    <row r="238" spans="8:13" ht="12.75" hidden="1">
      <c r="H238" s="6">
        <v>0</v>
      </c>
      <c r="I238" s="25">
        <v>0</v>
      </c>
      <c r="M238" s="2">
        <v>480</v>
      </c>
    </row>
    <row r="239" spans="8:13" ht="12.75" hidden="1">
      <c r="H239" s="6">
        <v>0</v>
      </c>
      <c r="I239" s="25">
        <v>0</v>
      </c>
      <c r="M239" s="2">
        <v>480</v>
      </c>
    </row>
    <row r="240" spans="8:13" ht="12.75" hidden="1">
      <c r="H240" s="6">
        <v>0</v>
      </c>
      <c r="I240" s="25">
        <v>0</v>
      </c>
      <c r="M240" s="2">
        <v>480</v>
      </c>
    </row>
    <row r="241" spans="8:13" ht="12.75" hidden="1">
      <c r="H241" s="6">
        <v>0</v>
      </c>
      <c r="I241" s="25">
        <v>0</v>
      </c>
      <c r="M241" s="2">
        <v>480</v>
      </c>
    </row>
    <row r="242" spans="8:13" ht="12.75" hidden="1">
      <c r="H242" s="6">
        <v>0</v>
      </c>
      <c r="I242" s="25">
        <v>0</v>
      </c>
      <c r="M242" s="2">
        <v>480</v>
      </c>
    </row>
    <row r="243" spans="8:13" ht="12.75" hidden="1">
      <c r="H243" s="6">
        <v>0</v>
      </c>
      <c r="I243" s="25">
        <v>0</v>
      </c>
      <c r="M243" s="2">
        <v>480</v>
      </c>
    </row>
    <row r="244" spans="8:13" ht="12.75" hidden="1">
      <c r="H244" s="6">
        <v>0</v>
      </c>
      <c r="I244" s="25">
        <v>0</v>
      </c>
      <c r="M244" s="2">
        <v>480</v>
      </c>
    </row>
    <row r="245" spans="8:13" ht="12.75" hidden="1">
      <c r="H245" s="6">
        <v>0</v>
      </c>
      <c r="I245" s="25">
        <v>0</v>
      </c>
      <c r="M245" s="2">
        <v>480</v>
      </c>
    </row>
    <row r="246" spans="8:13" ht="12.75" hidden="1">
      <c r="H246" s="6">
        <v>0</v>
      </c>
      <c r="I246" s="25">
        <v>0</v>
      </c>
      <c r="M246" s="2">
        <v>480</v>
      </c>
    </row>
    <row r="247" spans="8:13" ht="12.75" hidden="1">
      <c r="H247" s="6">
        <v>0</v>
      </c>
      <c r="I247" s="25">
        <v>0</v>
      </c>
      <c r="M247" s="2">
        <v>480</v>
      </c>
    </row>
    <row r="248" spans="8:13" ht="12.75" hidden="1">
      <c r="H248" s="6">
        <v>0</v>
      </c>
      <c r="I248" s="25">
        <v>0</v>
      </c>
      <c r="M248" s="2">
        <v>480</v>
      </c>
    </row>
    <row r="249" spans="8:13" ht="12.75" hidden="1">
      <c r="H249" s="6">
        <v>0</v>
      </c>
      <c r="I249" s="25">
        <v>0</v>
      </c>
      <c r="M249" s="2">
        <v>480</v>
      </c>
    </row>
    <row r="250" spans="8:13" ht="12.75" hidden="1">
      <c r="H250" s="6">
        <v>0</v>
      </c>
      <c r="I250" s="25">
        <v>0</v>
      </c>
      <c r="M250" s="2">
        <v>480</v>
      </c>
    </row>
    <row r="251" spans="8:13" ht="12.75" hidden="1">
      <c r="H251" s="6">
        <v>0</v>
      </c>
      <c r="I251" s="25">
        <v>0</v>
      </c>
      <c r="M251" s="2">
        <v>480</v>
      </c>
    </row>
    <row r="252" spans="8:13" ht="12.75" hidden="1">
      <c r="H252" s="6">
        <v>0</v>
      </c>
      <c r="I252" s="25">
        <v>0</v>
      </c>
      <c r="M252" s="2">
        <v>480</v>
      </c>
    </row>
    <row r="253" spans="8:13" ht="12.75" hidden="1">
      <c r="H253" s="6">
        <v>0</v>
      </c>
      <c r="I253" s="25">
        <v>0</v>
      </c>
      <c r="M253" s="2">
        <v>480</v>
      </c>
    </row>
    <row r="254" spans="8:13" ht="12.75" hidden="1">
      <c r="H254" s="6">
        <v>0</v>
      </c>
      <c r="I254" s="25">
        <v>0</v>
      </c>
      <c r="M254" s="2">
        <v>480</v>
      </c>
    </row>
    <row r="255" spans="8:13" ht="12.75" hidden="1">
      <c r="H255" s="6">
        <v>0</v>
      </c>
      <c r="I255" s="25">
        <v>0</v>
      </c>
      <c r="M255" s="2">
        <v>480</v>
      </c>
    </row>
    <row r="256" spans="8:13" ht="12.75" hidden="1">
      <c r="H256" s="6">
        <v>0</v>
      </c>
      <c r="I256" s="25">
        <v>0</v>
      </c>
      <c r="M256" s="2">
        <v>480</v>
      </c>
    </row>
    <row r="257" spans="8:13" ht="12.75" hidden="1">
      <c r="H257" s="6">
        <v>0</v>
      </c>
      <c r="I257" s="25">
        <v>0</v>
      </c>
      <c r="M257" s="2">
        <v>480</v>
      </c>
    </row>
    <row r="258" spans="8:13" ht="12.75" hidden="1">
      <c r="H258" s="6">
        <v>0</v>
      </c>
      <c r="I258" s="25">
        <v>0</v>
      </c>
      <c r="M258" s="2">
        <v>480</v>
      </c>
    </row>
    <row r="259" spans="8:13" ht="12.75" hidden="1">
      <c r="H259" s="6">
        <v>0</v>
      </c>
      <c r="I259" s="25">
        <v>0</v>
      </c>
      <c r="M259" s="2">
        <v>480</v>
      </c>
    </row>
    <row r="260" spans="8:13" ht="12.75" hidden="1">
      <c r="H260" s="6">
        <v>0</v>
      </c>
      <c r="I260" s="25">
        <v>0</v>
      </c>
      <c r="M260" s="2">
        <v>480</v>
      </c>
    </row>
    <row r="261" spans="8:13" ht="12.75" hidden="1">
      <c r="H261" s="6">
        <v>0</v>
      </c>
      <c r="I261" s="25">
        <v>0</v>
      </c>
      <c r="M261" s="2">
        <v>480</v>
      </c>
    </row>
    <row r="262" spans="8:13" ht="12.75" hidden="1">
      <c r="H262" s="6">
        <v>0</v>
      </c>
      <c r="I262" s="25">
        <v>0</v>
      </c>
      <c r="M262" s="2">
        <v>480</v>
      </c>
    </row>
    <row r="263" spans="8:13" ht="12.75" hidden="1">
      <c r="H263" s="6">
        <v>0</v>
      </c>
      <c r="I263" s="25">
        <v>0</v>
      </c>
      <c r="M263" s="2">
        <v>480</v>
      </c>
    </row>
    <row r="264" spans="8:13" ht="12.75" hidden="1">
      <c r="H264" s="6">
        <v>0</v>
      </c>
      <c r="I264" s="25">
        <v>0</v>
      </c>
      <c r="M264" s="2">
        <v>480</v>
      </c>
    </row>
    <row r="265" spans="8:13" ht="12.75" hidden="1">
      <c r="H265" s="6">
        <v>0</v>
      </c>
      <c r="I265" s="25">
        <v>0</v>
      </c>
      <c r="M265" s="2">
        <v>480</v>
      </c>
    </row>
    <row r="266" spans="8:13" ht="12.75" hidden="1">
      <c r="H266" s="6">
        <v>0</v>
      </c>
      <c r="I266" s="25">
        <v>0</v>
      </c>
      <c r="M266" s="2">
        <v>480</v>
      </c>
    </row>
    <row r="267" spans="8:13" ht="12.75" hidden="1">
      <c r="H267" s="6">
        <v>0</v>
      </c>
      <c r="I267" s="25">
        <v>0</v>
      </c>
      <c r="M267" s="2">
        <v>480</v>
      </c>
    </row>
    <row r="268" spans="8:13" ht="12.75" hidden="1">
      <c r="H268" s="6">
        <v>0</v>
      </c>
      <c r="I268" s="25">
        <v>0</v>
      </c>
      <c r="M268" s="2">
        <v>480</v>
      </c>
    </row>
    <row r="269" spans="8:13" ht="12.75" hidden="1">
      <c r="H269" s="6">
        <v>0</v>
      </c>
      <c r="I269" s="25">
        <v>0</v>
      </c>
      <c r="M269" s="2">
        <v>480</v>
      </c>
    </row>
    <row r="270" spans="8:13" ht="12.75" hidden="1">
      <c r="H270" s="6">
        <v>0</v>
      </c>
      <c r="I270" s="25">
        <v>0</v>
      </c>
      <c r="M270" s="2">
        <v>480</v>
      </c>
    </row>
    <row r="271" spans="8:13" ht="12.75" hidden="1">
      <c r="H271" s="6">
        <v>0</v>
      </c>
      <c r="I271" s="25">
        <v>0</v>
      </c>
      <c r="M271" s="2">
        <v>480</v>
      </c>
    </row>
    <row r="272" spans="8:13" ht="12.75" hidden="1">
      <c r="H272" s="6">
        <v>0</v>
      </c>
      <c r="I272" s="25">
        <v>0</v>
      </c>
      <c r="M272" s="2">
        <v>480</v>
      </c>
    </row>
    <row r="273" spans="8:13" ht="12.75" hidden="1">
      <c r="H273" s="6">
        <v>0</v>
      </c>
      <c r="I273" s="25">
        <v>0</v>
      </c>
      <c r="M273" s="2">
        <v>480</v>
      </c>
    </row>
    <row r="274" spans="8:13" ht="12.75" hidden="1">
      <c r="H274" s="6">
        <v>0</v>
      </c>
      <c r="I274" s="25">
        <v>0</v>
      </c>
      <c r="M274" s="2">
        <v>480</v>
      </c>
    </row>
    <row r="275" spans="8:13" ht="12.75" hidden="1">
      <c r="H275" s="6">
        <v>0</v>
      </c>
      <c r="I275" s="25">
        <v>0</v>
      </c>
      <c r="M275" s="2">
        <v>480</v>
      </c>
    </row>
    <row r="276" spans="8:13" ht="12.75" hidden="1">
      <c r="H276" s="6">
        <v>0</v>
      </c>
      <c r="I276" s="25">
        <v>0</v>
      </c>
      <c r="M276" s="2">
        <v>480</v>
      </c>
    </row>
    <row r="277" spans="8:13" ht="12.75" hidden="1">
      <c r="H277" s="6">
        <v>0</v>
      </c>
      <c r="I277" s="25">
        <v>0</v>
      </c>
      <c r="M277" s="2">
        <v>480</v>
      </c>
    </row>
    <row r="278" spans="8:13" ht="12.75" hidden="1">
      <c r="H278" s="6">
        <v>0</v>
      </c>
      <c r="I278" s="25">
        <v>0</v>
      </c>
      <c r="M278" s="2">
        <v>480</v>
      </c>
    </row>
    <row r="279" spans="8:13" ht="12.75" hidden="1">
      <c r="H279" s="6">
        <v>0</v>
      </c>
      <c r="I279" s="25">
        <v>0</v>
      </c>
      <c r="M279" s="2">
        <v>480</v>
      </c>
    </row>
    <row r="280" spans="8:13" ht="12.75" hidden="1">
      <c r="H280" s="6">
        <v>0</v>
      </c>
      <c r="I280" s="25">
        <v>0</v>
      </c>
      <c r="M280" s="2">
        <v>480</v>
      </c>
    </row>
    <row r="281" spans="8:13" ht="12.75" hidden="1">
      <c r="H281" s="6">
        <v>0</v>
      </c>
      <c r="I281" s="25">
        <v>0</v>
      </c>
      <c r="M281" s="2">
        <v>480</v>
      </c>
    </row>
    <row r="282" spans="8:13" ht="12.75" hidden="1">
      <c r="H282" s="6">
        <v>0</v>
      </c>
      <c r="I282" s="25">
        <v>0</v>
      </c>
      <c r="M282" s="2">
        <v>480</v>
      </c>
    </row>
    <row r="283" spans="8:13" ht="12.75" hidden="1">
      <c r="H283" s="6">
        <v>0</v>
      </c>
      <c r="I283" s="25">
        <v>0</v>
      </c>
      <c r="M283" s="2">
        <v>480</v>
      </c>
    </row>
    <row r="284" spans="8:13" ht="12.75" hidden="1">
      <c r="H284" s="6">
        <v>0</v>
      </c>
      <c r="I284" s="25">
        <v>0</v>
      </c>
      <c r="M284" s="2">
        <v>480</v>
      </c>
    </row>
    <row r="285" spans="8:13" ht="12.75" hidden="1">
      <c r="H285" s="6">
        <v>0</v>
      </c>
      <c r="I285" s="25">
        <v>0</v>
      </c>
      <c r="M285" s="2">
        <v>480</v>
      </c>
    </row>
    <row r="286" spans="8:13" ht="12.75" hidden="1">
      <c r="H286" s="6">
        <v>0</v>
      </c>
      <c r="I286" s="25">
        <v>0</v>
      </c>
      <c r="M286" s="2">
        <v>480</v>
      </c>
    </row>
    <row r="287" spans="8:13" ht="12.75" hidden="1">
      <c r="H287" s="6">
        <v>0</v>
      </c>
      <c r="I287" s="25">
        <v>0</v>
      </c>
      <c r="M287" s="2">
        <v>480</v>
      </c>
    </row>
    <row r="288" spans="8:13" ht="12.75" hidden="1">
      <c r="H288" s="6">
        <v>0</v>
      </c>
      <c r="I288" s="25">
        <v>0</v>
      </c>
      <c r="M288" s="2">
        <v>480</v>
      </c>
    </row>
    <row r="289" spans="8:13" ht="12.75" hidden="1">
      <c r="H289" s="6">
        <v>0</v>
      </c>
      <c r="I289" s="25">
        <v>0</v>
      </c>
      <c r="M289" s="2">
        <v>480</v>
      </c>
    </row>
    <row r="290" spans="8:13" ht="12.75" hidden="1">
      <c r="H290" s="6">
        <v>0</v>
      </c>
      <c r="I290" s="25">
        <v>0</v>
      </c>
      <c r="M290" s="2">
        <v>480</v>
      </c>
    </row>
    <row r="291" spans="8:13" ht="12.75" hidden="1">
      <c r="H291" s="6">
        <v>0</v>
      </c>
      <c r="I291" s="25">
        <v>0</v>
      </c>
      <c r="M291" s="2">
        <v>480</v>
      </c>
    </row>
    <row r="292" spans="8:13" ht="12.75" hidden="1">
      <c r="H292" s="6">
        <v>0</v>
      </c>
      <c r="I292" s="25">
        <v>0</v>
      </c>
      <c r="M292" s="2">
        <v>480</v>
      </c>
    </row>
    <row r="293" spans="8:13" ht="12.75" hidden="1">
      <c r="H293" s="6">
        <v>0</v>
      </c>
      <c r="I293" s="25">
        <v>0</v>
      </c>
      <c r="M293" s="2">
        <v>480</v>
      </c>
    </row>
    <row r="294" spans="8:13" ht="12.75" hidden="1">
      <c r="H294" s="6">
        <v>0</v>
      </c>
      <c r="I294" s="25">
        <v>0</v>
      </c>
      <c r="M294" s="2">
        <v>480</v>
      </c>
    </row>
    <row r="295" spans="8:13" ht="12.75" hidden="1">
      <c r="H295" s="6">
        <v>0</v>
      </c>
      <c r="I295" s="25">
        <v>0</v>
      </c>
      <c r="M295" s="2">
        <v>480</v>
      </c>
    </row>
    <row r="296" spans="8:13" ht="12.75" hidden="1">
      <c r="H296" s="6">
        <v>0</v>
      </c>
      <c r="I296" s="25">
        <v>0</v>
      </c>
      <c r="M296" s="2">
        <v>480</v>
      </c>
    </row>
    <row r="297" spans="8:13" ht="12.75" hidden="1">
      <c r="H297" s="6">
        <v>0</v>
      </c>
      <c r="I297" s="25">
        <v>0</v>
      </c>
      <c r="M297" s="2">
        <v>480</v>
      </c>
    </row>
    <row r="298" spans="8:13" ht="12.75" hidden="1">
      <c r="H298" s="6">
        <v>0</v>
      </c>
      <c r="I298" s="25">
        <v>0</v>
      </c>
      <c r="M298" s="2">
        <v>480</v>
      </c>
    </row>
    <row r="299" spans="8:13" ht="12.75" hidden="1">
      <c r="H299" s="6">
        <v>0</v>
      </c>
      <c r="I299" s="25">
        <v>0</v>
      </c>
      <c r="M299" s="2">
        <v>480</v>
      </c>
    </row>
    <row r="300" spans="8:13" ht="12.75" hidden="1">
      <c r="H300" s="6">
        <v>0</v>
      </c>
      <c r="I300" s="25">
        <v>0</v>
      </c>
      <c r="M300" s="2">
        <v>480</v>
      </c>
    </row>
    <row r="301" spans="8:13" ht="12.75" hidden="1">
      <c r="H301" s="6">
        <v>0</v>
      </c>
      <c r="I301" s="25">
        <v>0</v>
      </c>
      <c r="M301" s="2">
        <v>480</v>
      </c>
    </row>
    <row r="302" spans="8:13" ht="12.75" hidden="1">
      <c r="H302" s="6">
        <v>0</v>
      </c>
      <c r="I302" s="25">
        <v>0</v>
      </c>
      <c r="M302" s="2">
        <v>480</v>
      </c>
    </row>
    <row r="303" spans="8:13" ht="12.75" hidden="1">
      <c r="H303" s="6">
        <v>0</v>
      </c>
      <c r="I303" s="25">
        <v>0</v>
      </c>
      <c r="M303" s="2">
        <v>480</v>
      </c>
    </row>
    <row r="304" spans="8:13" ht="12.75" hidden="1">
      <c r="H304" s="6">
        <v>0</v>
      </c>
      <c r="I304" s="25">
        <v>0</v>
      </c>
      <c r="M304" s="2">
        <v>480</v>
      </c>
    </row>
    <row r="305" spans="8:13" ht="12.75" hidden="1">
      <c r="H305" s="6">
        <v>0</v>
      </c>
      <c r="I305" s="25">
        <v>0</v>
      </c>
      <c r="M305" s="2">
        <v>480</v>
      </c>
    </row>
    <row r="306" spans="8:13" ht="12.75" hidden="1">
      <c r="H306" s="6">
        <v>0</v>
      </c>
      <c r="I306" s="25">
        <v>0</v>
      </c>
      <c r="M306" s="2">
        <v>480</v>
      </c>
    </row>
    <row r="307" spans="8:13" ht="12.75" hidden="1">
      <c r="H307" s="6">
        <v>0</v>
      </c>
      <c r="I307" s="25">
        <v>0</v>
      </c>
      <c r="M307" s="2">
        <v>480</v>
      </c>
    </row>
    <row r="308" spans="8:13" ht="12.75" hidden="1">
      <c r="H308" s="6">
        <v>0</v>
      </c>
      <c r="I308" s="25">
        <v>0</v>
      </c>
      <c r="M308" s="2">
        <v>480</v>
      </c>
    </row>
    <row r="309" spans="8:13" ht="12.75" hidden="1">
      <c r="H309" s="6">
        <v>0</v>
      </c>
      <c r="I309" s="25">
        <v>0</v>
      </c>
      <c r="M309" s="2">
        <v>480</v>
      </c>
    </row>
    <row r="310" spans="8:13" ht="12.75" hidden="1">
      <c r="H310" s="6">
        <v>0</v>
      </c>
      <c r="I310" s="25">
        <v>0</v>
      </c>
      <c r="M310" s="2">
        <v>480</v>
      </c>
    </row>
    <row r="311" spans="8:13" ht="12.75" hidden="1">
      <c r="H311" s="6">
        <v>0</v>
      </c>
      <c r="I311" s="25">
        <v>0</v>
      </c>
      <c r="M311" s="2">
        <v>480</v>
      </c>
    </row>
    <row r="312" spans="8:13" ht="12.75" hidden="1">
      <c r="H312" s="6">
        <v>0</v>
      </c>
      <c r="I312" s="25">
        <v>0</v>
      </c>
      <c r="M312" s="2">
        <v>480</v>
      </c>
    </row>
    <row r="313" spans="8:13" ht="12.75" hidden="1">
      <c r="H313" s="6">
        <v>0</v>
      </c>
      <c r="I313" s="25">
        <v>0</v>
      </c>
      <c r="M313" s="2">
        <v>480</v>
      </c>
    </row>
    <row r="314" spans="8:13" ht="12.75" hidden="1">
      <c r="H314" s="6">
        <v>0</v>
      </c>
      <c r="I314" s="25">
        <v>0</v>
      </c>
      <c r="M314" s="2">
        <v>480</v>
      </c>
    </row>
    <row r="315" spans="8:13" ht="12.75" hidden="1">
      <c r="H315" s="6">
        <v>0</v>
      </c>
      <c r="I315" s="25">
        <v>0</v>
      </c>
      <c r="M315" s="2">
        <v>480</v>
      </c>
    </row>
    <row r="316" spans="8:13" ht="12.75" hidden="1">
      <c r="H316" s="6">
        <v>0</v>
      </c>
      <c r="I316" s="25">
        <v>0</v>
      </c>
      <c r="M316" s="2">
        <v>480</v>
      </c>
    </row>
    <row r="317" spans="8:13" ht="12.75" hidden="1">
      <c r="H317" s="6">
        <v>0</v>
      </c>
      <c r="I317" s="25">
        <v>0</v>
      </c>
      <c r="M317" s="2">
        <v>480</v>
      </c>
    </row>
    <row r="318" spans="8:13" ht="12.75" hidden="1">
      <c r="H318" s="6">
        <v>0</v>
      </c>
      <c r="I318" s="25">
        <v>0</v>
      </c>
      <c r="M318" s="2">
        <v>480</v>
      </c>
    </row>
    <row r="319" spans="8:13" ht="12.75" hidden="1">
      <c r="H319" s="6">
        <v>0</v>
      </c>
      <c r="I319" s="25">
        <v>0</v>
      </c>
      <c r="M319" s="2">
        <v>480</v>
      </c>
    </row>
    <row r="320" spans="8:13" ht="12.75" hidden="1">
      <c r="H320" s="6">
        <v>0</v>
      </c>
      <c r="I320" s="25">
        <v>0</v>
      </c>
      <c r="M320" s="2">
        <v>480</v>
      </c>
    </row>
    <row r="321" spans="8:13" ht="12.75" hidden="1">
      <c r="H321" s="6">
        <v>0</v>
      </c>
      <c r="I321" s="25">
        <v>0</v>
      </c>
      <c r="M321" s="2">
        <v>480</v>
      </c>
    </row>
    <row r="322" spans="8:13" ht="12.75" hidden="1">
      <c r="H322" s="6">
        <v>0</v>
      </c>
      <c r="I322" s="25">
        <v>0</v>
      </c>
      <c r="M322" s="2">
        <v>480</v>
      </c>
    </row>
    <row r="323" spans="8:13" ht="12.75" hidden="1">
      <c r="H323" s="6">
        <v>0</v>
      </c>
      <c r="I323" s="25">
        <v>0</v>
      </c>
      <c r="M323" s="2">
        <v>480</v>
      </c>
    </row>
    <row r="324" spans="8:13" ht="12.75" hidden="1">
      <c r="H324" s="6">
        <v>0</v>
      </c>
      <c r="I324" s="25">
        <v>0</v>
      </c>
      <c r="M324" s="2">
        <v>480</v>
      </c>
    </row>
    <row r="325" spans="8:13" ht="12.75" hidden="1">
      <c r="H325" s="6">
        <v>0</v>
      </c>
      <c r="I325" s="25">
        <v>0</v>
      </c>
      <c r="M325" s="2">
        <v>480</v>
      </c>
    </row>
    <row r="326" spans="8:13" ht="12.75" hidden="1">
      <c r="H326" s="6">
        <v>0</v>
      </c>
      <c r="I326" s="25">
        <v>0</v>
      </c>
      <c r="M326" s="2">
        <v>480</v>
      </c>
    </row>
    <row r="327" spans="8:13" ht="12.75" hidden="1">
      <c r="H327" s="6">
        <v>0</v>
      </c>
      <c r="I327" s="25">
        <v>0</v>
      </c>
      <c r="M327" s="2">
        <v>480</v>
      </c>
    </row>
    <row r="328" spans="8:13" ht="12.75" hidden="1">
      <c r="H328" s="6">
        <v>0</v>
      </c>
      <c r="I328" s="25">
        <v>0</v>
      </c>
      <c r="M328" s="2">
        <v>480</v>
      </c>
    </row>
    <row r="329" spans="8:13" ht="12.75" hidden="1">
      <c r="H329" s="6">
        <v>0</v>
      </c>
      <c r="I329" s="25">
        <v>0</v>
      </c>
      <c r="M329" s="2">
        <v>480</v>
      </c>
    </row>
    <row r="330" spans="8:13" ht="12.75" hidden="1">
      <c r="H330" s="6">
        <v>0</v>
      </c>
      <c r="I330" s="25">
        <v>0</v>
      </c>
      <c r="M330" s="2">
        <v>480</v>
      </c>
    </row>
    <row r="331" spans="8:13" ht="12.75" hidden="1">
      <c r="H331" s="6">
        <v>0</v>
      </c>
      <c r="I331" s="25">
        <v>0</v>
      </c>
      <c r="M331" s="2">
        <v>480</v>
      </c>
    </row>
    <row r="332" spans="8:13" ht="12.75" hidden="1">
      <c r="H332" s="6">
        <v>0</v>
      </c>
      <c r="I332" s="25">
        <v>0</v>
      </c>
      <c r="M332" s="2">
        <v>480</v>
      </c>
    </row>
    <row r="333" spans="8:13" ht="12.75" hidden="1">
      <c r="H333" s="6">
        <v>0</v>
      </c>
      <c r="I333" s="25">
        <v>0</v>
      </c>
      <c r="M333" s="2">
        <v>480</v>
      </c>
    </row>
    <row r="334" spans="8:13" ht="12.75" hidden="1">
      <c r="H334" s="6">
        <v>0</v>
      </c>
      <c r="I334" s="25">
        <v>0</v>
      </c>
      <c r="M334" s="2">
        <v>480</v>
      </c>
    </row>
    <row r="335" spans="8:13" ht="12.75" hidden="1">
      <c r="H335" s="6">
        <v>0</v>
      </c>
      <c r="I335" s="25">
        <v>0</v>
      </c>
      <c r="M335" s="2">
        <v>480</v>
      </c>
    </row>
    <row r="336" spans="8:13" ht="12.75" hidden="1">
      <c r="H336" s="6">
        <v>0</v>
      </c>
      <c r="I336" s="25">
        <v>0</v>
      </c>
      <c r="M336" s="2">
        <v>480</v>
      </c>
    </row>
    <row r="337" spans="8:13" ht="12.75" hidden="1">
      <c r="H337" s="6">
        <v>0</v>
      </c>
      <c r="I337" s="25">
        <v>0</v>
      </c>
      <c r="M337" s="2">
        <v>480</v>
      </c>
    </row>
    <row r="338" spans="8:13" ht="12.75" hidden="1">
      <c r="H338" s="6">
        <v>0</v>
      </c>
      <c r="I338" s="25">
        <v>0</v>
      </c>
      <c r="M338" s="2">
        <v>480</v>
      </c>
    </row>
    <row r="339" spans="8:13" ht="12.75" hidden="1">
      <c r="H339" s="6">
        <v>0</v>
      </c>
      <c r="I339" s="25">
        <v>0</v>
      </c>
      <c r="M339" s="2">
        <v>480</v>
      </c>
    </row>
    <row r="340" spans="8:13" ht="12.75" hidden="1">
      <c r="H340" s="6">
        <v>0</v>
      </c>
      <c r="I340" s="25">
        <v>0</v>
      </c>
      <c r="M340" s="2">
        <v>480</v>
      </c>
    </row>
    <row r="341" spans="8:13" ht="12.75" hidden="1">
      <c r="H341" s="6">
        <v>0</v>
      </c>
      <c r="I341" s="25">
        <v>0</v>
      </c>
      <c r="M341" s="2">
        <v>480</v>
      </c>
    </row>
    <row r="342" spans="8:13" ht="12.75" hidden="1">
      <c r="H342" s="6">
        <v>0</v>
      </c>
      <c r="I342" s="25">
        <v>0</v>
      </c>
      <c r="M342" s="2">
        <v>480</v>
      </c>
    </row>
    <row r="343" spans="8:13" ht="12.75" hidden="1">
      <c r="H343" s="6">
        <v>0</v>
      </c>
      <c r="I343" s="25">
        <v>0</v>
      </c>
      <c r="M343" s="2">
        <v>480</v>
      </c>
    </row>
    <row r="344" spans="8:13" ht="12.75" hidden="1">
      <c r="H344" s="6">
        <v>0</v>
      </c>
      <c r="I344" s="25">
        <v>0</v>
      </c>
      <c r="M344" s="2">
        <v>480</v>
      </c>
    </row>
    <row r="345" spans="8:13" ht="12.75" hidden="1">
      <c r="H345" s="6">
        <v>0</v>
      </c>
      <c r="I345" s="25">
        <v>0</v>
      </c>
      <c r="M345" s="2">
        <v>480</v>
      </c>
    </row>
    <row r="346" spans="8:13" ht="12.75" hidden="1">
      <c r="H346" s="6">
        <v>0</v>
      </c>
      <c r="I346" s="25">
        <v>0</v>
      </c>
      <c r="M346" s="2">
        <v>480</v>
      </c>
    </row>
    <row r="347" spans="8:13" ht="12.75" hidden="1">
      <c r="H347" s="6">
        <v>0</v>
      </c>
      <c r="I347" s="25">
        <v>0</v>
      </c>
      <c r="M347" s="2">
        <v>480</v>
      </c>
    </row>
    <row r="348" spans="8:13" ht="12.75" hidden="1">
      <c r="H348" s="6">
        <v>0</v>
      </c>
      <c r="I348" s="25">
        <v>0</v>
      </c>
      <c r="M348" s="2">
        <v>480</v>
      </c>
    </row>
    <row r="349" spans="8:13" ht="12.75" hidden="1">
      <c r="H349" s="6">
        <v>0</v>
      </c>
      <c r="I349" s="25">
        <v>0</v>
      </c>
      <c r="M349" s="2">
        <v>480</v>
      </c>
    </row>
    <row r="350" spans="8:13" ht="12.75" hidden="1">
      <c r="H350" s="6">
        <v>0</v>
      </c>
      <c r="I350" s="25">
        <v>0</v>
      </c>
      <c r="M350" s="2">
        <v>480</v>
      </c>
    </row>
    <row r="351" spans="8:13" ht="12.75" hidden="1">
      <c r="H351" s="6">
        <v>0</v>
      </c>
      <c r="I351" s="25">
        <v>0</v>
      </c>
      <c r="M351" s="2">
        <v>480</v>
      </c>
    </row>
    <row r="352" spans="8:13" ht="12.75" hidden="1">
      <c r="H352" s="6">
        <v>0</v>
      </c>
      <c r="I352" s="25">
        <v>0</v>
      </c>
      <c r="M352" s="2">
        <v>480</v>
      </c>
    </row>
    <row r="353" spans="8:13" ht="12.75" hidden="1">
      <c r="H353" s="6">
        <v>0</v>
      </c>
      <c r="I353" s="25">
        <v>0</v>
      </c>
      <c r="M353" s="2">
        <v>480</v>
      </c>
    </row>
    <row r="354" spans="8:13" ht="12.75" hidden="1">
      <c r="H354" s="6">
        <v>0</v>
      </c>
      <c r="I354" s="25">
        <v>0</v>
      </c>
      <c r="M354" s="2">
        <v>480</v>
      </c>
    </row>
    <row r="355" spans="8:13" ht="12.75" hidden="1">
      <c r="H355" s="6">
        <v>0</v>
      </c>
      <c r="I355" s="25">
        <v>0</v>
      </c>
      <c r="M355" s="2">
        <v>480</v>
      </c>
    </row>
    <row r="356" spans="8:13" ht="12.75" hidden="1">
      <c r="H356" s="6">
        <v>0</v>
      </c>
      <c r="I356" s="25">
        <v>0</v>
      </c>
      <c r="M356" s="2">
        <v>480</v>
      </c>
    </row>
    <row r="357" spans="8:13" ht="12.75" hidden="1">
      <c r="H357" s="6">
        <v>0</v>
      </c>
      <c r="I357" s="25">
        <v>0</v>
      </c>
      <c r="M357" s="2">
        <v>480</v>
      </c>
    </row>
    <row r="358" spans="8:13" ht="12.75" hidden="1">
      <c r="H358" s="6">
        <v>0</v>
      </c>
      <c r="I358" s="25">
        <v>0</v>
      </c>
      <c r="M358" s="2">
        <v>480</v>
      </c>
    </row>
    <row r="359" spans="8:13" ht="12.75" hidden="1">
      <c r="H359" s="6">
        <v>0</v>
      </c>
      <c r="I359" s="25">
        <v>0</v>
      </c>
      <c r="M359" s="2">
        <v>480</v>
      </c>
    </row>
    <row r="360" spans="8:13" ht="12.75" hidden="1">
      <c r="H360" s="6">
        <v>0</v>
      </c>
      <c r="I360" s="25">
        <v>0</v>
      </c>
      <c r="M360" s="2">
        <v>480</v>
      </c>
    </row>
    <row r="361" spans="8:13" ht="12.75" hidden="1">
      <c r="H361" s="6">
        <v>0</v>
      </c>
      <c r="I361" s="25">
        <v>0</v>
      </c>
      <c r="M361" s="2">
        <v>480</v>
      </c>
    </row>
    <row r="362" spans="8:13" ht="12.75" hidden="1">
      <c r="H362" s="6">
        <v>0</v>
      </c>
      <c r="I362" s="25">
        <v>0</v>
      </c>
      <c r="M362" s="2">
        <v>480</v>
      </c>
    </row>
    <row r="363" spans="8:13" ht="12.75" hidden="1">
      <c r="H363" s="6">
        <v>0</v>
      </c>
      <c r="I363" s="25">
        <v>0</v>
      </c>
      <c r="M363" s="2">
        <v>480</v>
      </c>
    </row>
    <row r="364" spans="8:13" ht="12.75" hidden="1">
      <c r="H364" s="6">
        <v>0</v>
      </c>
      <c r="I364" s="25">
        <v>0</v>
      </c>
      <c r="M364" s="2">
        <v>480</v>
      </c>
    </row>
    <row r="365" spans="8:13" ht="12.75" hidden="1">
      <c r="H365" s="6">
        <v>0</v>
      </c>
      <c r="I365" s="25">
        <v>0</v>
      </c>
      <c r="M365" s="2">
        <v>480</v>
      </c>
    </row>
    <row r="366" spans="8:13" ht="12.75" hidden="1">
      <c r="H366" s="6">
        <v>0</v>
      </c>
      <c r="I366" s="25">
        <v>0</v>
      </c>
      <c r="M366" s="2">
        <v>480</v>
      </c>
    </row>
    <row r="367" spans="8:13" ht="12.75" hidden="1">
      <c r="H367" s="6">
        <v>0</v>
      </c>
      <c r="I367" s="25">
        <v>0</v>
      </c>
      <c r="M367" s="2">
        <v>480</v>
      </c>
    </row>
    <row r="368" spans="8:13" ht="12.75" hidden="1">
      <c r="H368" s="6">
        <v>0</v>
      </c>
      <c r="I368" s="25">
        <v>0</v>
      </c>
      <c r="M368" s="2">
        <v>480</v>
      </c>
    </row>
    <row r="369" spans="8:13" ht="12.75" hidden="1">
      <c r="H369" s="6">
        <v>0</v>
      </c>
      <c r="I369" s="25">
        <v>0</v>
      </c>
      <c r="M369" s="2">
        <v>480</v>
      </c>
    </row>
    <row r="370" spans="8:13" ht="12.75" hidden="1">
      <c r="H370" s="6">
        <v>0</v>
      </c>
      <c r="I370" s="25">
        <v>0</v>
      </c>
      <c r="M370" s="2">
        <v>480</v>
      </c>
    </row>
    <row r="371" spans="8:13" ht="12.75" hidden="1">
      <c r="H371" s="6">
        <v>0</v>
      </c>
      <c r="I371" s="25">
        <v>0</v>
      </c>
      <c r="M371" s="2">
        <v>480</v>
      </c>
    </row>
    <row r="372" spans="8:13" ht="12.75" hidden="1">
      <c r="H372" s="6">
        <v>0</v>
      </c>
      <c r="I372" s="25">
        <v>0</v>
      </c>
      <c r="M372" s="2">
        <v>480</v>
      </c>
    </row>
    <row r="373" spans="8:13" ht="12.75" hidden="1">
      <c r="H373" s="6">
        <v>0</v>
      </c>
      <c r="I373" s="25">
        <v>0</v>
      </c>
      <c r="M373" s="2">
        <v>480</v>
      </c>
    </row>
    <row r="374" spans="8:13" ht="12.75" hidden="1">
      <c r="H374" s="6">
        <v>0</v>
      </c>
      <c r="I374" s="25">
        <v>0</v>
      </c>
      <c r="M374" s="2">
        <v>480</v>
      </c>
    </row>
    <row r="375" spans="8:13" ht="12.75" hidden="1">
      <c r="H375" s="6">
        <v>0</v>
      </c>
      <c r="I375" s="25">
        <v>0</v>
      </c>
      <c r="M375" s="2">
        <v>480</v>
      </c>
    </row>
    <row r="376" spans="8:13" ht="12.75" hidden="1">
      <c r="H376" s="6">
        <v>0</v>
      </c>
      <c r="I376" s="25">
        <v>0</v>
      </c>
      <c r="M376" s="2">
        <v>480</v>
      </c>
    </row>
    <row r="377" spans="8:13" ht="12.75" hidden="1">
      <c r="H377" s="6">
        <v>0</v>
      </c>
      <c r="I377" s="25">
        <v>0</v>
      </c>
      <c r="M377" s="2">
        <v>480</v>
      </c>
    </row>
    <row r="378" spans="8:13" ht="12.75" hidden="1">
      <c r="H378" s="6">
        <v>0</v>
      </c>
      <c r="I378" s="25">
        <v>0</v>
      </c>
      <c r="M378" s="2">
        <v>480</v>
      </c>
    </row>
    <row r="379" spans="8:13" ht="12.75" hidden="1">
      <c r="H379" s="6">
        <v>0</v>
      </c>
      <c r="I379" s="25">
        <v>0</v>
      </c>
      <c r="M379" s="2">
        <v>480</v>
      </c>
    </row>
    <row r="380" spans="8:13" ht="12.75" hidden="1">
      <c r="H380" s="6">
        <v>0</v>
      </c>
      <c r="I380" s="25">
        <v>0</v>
      </c>
      <c r="M380" s="2">
        <v>480</v>
      </c>
    </row>
    <row r="381" spans="8:13" ht="12.75" hidden="1">
      <c r="H381" s="6">
        <v>0</v>
      </c>
      <c r="I381" s="25">
        <v>0</v>
      </c>
      <c r="M381" s="2">
        <v>480</v>
      </c>
    </row>
    <row r="382" spans="8:13" ht="12.75" hidden="1">
      <c r="H382" s="6">
        <v>0</v>
      </c>
      <c r="I382" s="25">
        <v>0</v>
      </c>
      <c r="M382" s="2">
        <v>480</v>
      </c>
    </row>
    <row r="383" spans="8:13" ht="12.75" hidden="1">
      <c r="H383" s="6">
        <v>0</v>
      </c>
      <c r="I383" s="25">
        <v>0</v>
      </c>
      <c r="M383" s="2">
        <v>480</v>
      </c>
    </row>
    <row r="384" spans="8:13" ht="12.75" hidden="1">
      <c r="H384" s="6">
        <v>0</v>
      </c>
      <c r="I384" s="25">
        <v>0</v>
      </c>
      <c r="M384" s="2">
        <v>480</v>
      </c>
    </row>
    <row r="385" spans="8:13" ht="12.75" hidden="1">
      <c r="H385" s="6">
        <v>0</v>
      </c>
      <c r="I385" s="25">
        <v>0</v>
      </c>
      <c r="M385" s="2">
        <v>480</v>
      </c>
    </row>
    <row r="386" spans="8:13" ht="12.75" hidden="1">
      <c r="H386" s="6">
        <v>0</v>
      </c>
      <c r="I386" s="25">
        <v>0</v>
      </c>
      <c r="M386" s="2">
        <v>480</v>
      </c>
    </row>
    <row r="387" spans="8:13" ht="12.75" hidden="1">
      <c r="H387" s="6">
        <v>0</v>
      </c>
      <c r="I387" s="25">
        <v>0</v>
      </c>
      <c r="M387" s="2">
        <v>480</v>
      </c>
    </row>
    <row r="388" spans="8:13" ht="12.75" hidden="1">
      <c r="H388" s="6">
        <v>0</v>
      </c>
      <c r="I388" s="25">
        <v>0</v>
      </c>
      <c r="M388" s="2">
        <v>480</v>
      </c>
    </row>
    <row r="389" spans="8:13" ht="12.75" hidden="1">
      <c r="H389" s="6">
        <v>0</v>
      </c>
      <c r="I389" s="25">
        <v>0</v>
      </c>
      <c r="M389" s="2">
        <v>480</v>
      </c>
    </row>
    <row r="390" spans="8:13" ht="12.75" hidden="1">
      <c r="H390" s="6">
        <v>0</v>
      </c>
      <c r="I390" s="25">
        <v>0</v>
      </c>
      <c r="M390" s="2">
        <v>480</v>
      </c>
    </row>
    <row r="391" spans="8:13" ht="12.75" hidden="1">
      <c r="H391" s="6">
        <v>0</v>
      </c>
      <c r="I391" s="25">
        <v>0</v>
      </c>
      <c r="M391" s="2">
        <v>480</v>
      </c>
    </row>
    <row r="392" spans="8:13" ht="12.75" hidden="1">
      <c r="H392" s="6">
        <v>0</v>
      </c>
      <c r="I392" s="25">
        <v>0</v>
      </c>
      <c r="M392" s="2">
        <v>480</v>
      </c>
    </row>
    <row r="393" spans="8:13" ht="12.75" hidden="1">
      <c r="H393" s="6">
        <v>0</v>
      </c>
      <c r="I393" s="25">
        <v>0</v>
      </c>
      <c r="M393" s="2">
        <v>480</v>
      </c>
    </row>
    <row r="394" spans="8:13" ht="12.75" hidden="1">
      <c r="H394" s="6">
        <v>0</v>
      </c>
      <c r="I394" s="25">
        <v>0</v>
      </c>
      <c r="M394" s="2">
        <v>480</v>
      </c>
    </row>
    <row r="395" spans="8:13" ht="12.75" hidden="1">
      <c r="H395" s="6">
        <v>0</v>
      </c>
      <c r="I395" s="25">
        <v>0</v>
      </c>
      <c r="M395" s="2">
        <v>480</v>
      </c>
    </row>
    <row r="396" spans="8:13" ht="12.75" hidden="1">
      <c r="H396" s="6">
        <v>0</v>
      </c>
      <c r="I396" s="25">
        <v>0</v>
      </c>
      <c r="M396" s="2">
        <v>480</v>
      </c>
    </row>
    <row r="397" spans="8:13" ht="12.75" hidden="1">
      <c r="H397" s="6">
        <v>0</v>
      </c>
      <c r="I397" s="25">
        <v>0</v>
      </c>
      <c r="M397" s="2">
        <v>480</v>
      </c>
    </row>
    <row r="398" spans="8:13" ht="12.75" hidden="1">
      <c r="H398" s="6">
        <v>0</v>
      </c>
      <c r="I398" s="25">
        <v>0</v>
      </c>
      <c r="M398" s="2">
        <v>480</v>
      </c>
    </row>
    <row r="399" spans="8:13" ht="12.75" hidden="1">
      <c r="H399" s="6">
        <v>0</v>
      </c>
      <c r="I399" s="25">
        <v>0</v>
      </c>
      <c r="M399" s="2">
        <v>480</v>
      </c>
    </row>
    <row r="400" spans="8:13" ht="12.75" hidden="1">
      <c r="H400" s="6">
        <v>0</v>
      </c>
      <c r="I400" s="25">
        <v>0</v>
      </c>
      <c r="M400" s="2">
        <v>480</v>
      </c>
    </row>
    <row r="401" spans="8:13" ht="12.75" hidden="1">
      <c r="H401" s="6">
        <v>0</v>
      </c>
      <c r="I401" s="25">
        <v>0</v>
      </c>
      <c r="M401" s="2">
        <v>480</v>
      </c>
    </row>
    <row r="402" spans="8:13" ht="12.75" hidden="1">
      <c r="H402" s="6">
        <v>0</v>
      </c>
      <c r="I402" s="25">
        <v>0</v>
      </c>
      <c r="M402" s="2">
        <v>480</v>
      </c>
    </row>
    <row r="403" spans="8:13" ht="12.75" hidden="1">
      <c r="H403" s="6">
        <v>0</v>
      </c>
      <c r="I403" s="25">
        <v>0</v>
      </c>
      <c r="M403" s="2">
        <v>480</v>
      </c>
    </row>
    <row r="404" spans="8:13" ht="12.75" hidden="1">
      <c r="H404" s="6">
        <v>0</v>
      </c>
      <c r="I404" s="25">
        <v>0</v>
      </c>
      <c r="M404" s="2">
        <v>480</v>
      </c>
    </row>
    <row r="405" spans="8:13" ht="12.75" hidden="1">
      <c r="H405" s="6">
        <v>0</v>
      </c>
      <c r="I405" s="25">
        <v>0</v>
      </c>
      <c r="M405" s="2">
        <v>480</v>
      </c>
    </row>
    <row r="406" spans="8:13" ht="12.75" hidden="1">
      <c r="H406" s="6">
        <v>0</v>
      </c>
      <c r="I406" s="25">
        <v>0</v>
      </c>
      <c r="M406" s="2">
        <v>480</v>
      </c>
    </row>
    <row r="407" spans="8:13" ht="12.75" hidden="1">
      <c r="H407" s="6">
        <v>0</v>
      </c>
      <c r="I407" s="25">
        <v>0</v>
      </c>
      <c r="M407" s="2">
        <v>480</v>
      </c>
    </row>
    <row r="408" spans="8:13" ht="12.75" hidden="1">
      <c r="H408" s="6">
        <v>0</v>
      </c>
      <c r="I408" s="25">
        <v>0</v>
      </c>
      <c r="M408" s="2">
        <v>480</v>
      </c>
    </row>
    <row r="409" spans="8:13" ht="12.75" hidden="1">
      <c r="H409" s="6">
        <v>0</v>
      </c>
      <c r="I409" s="25">
        <v>0</v>
      </c>
      <c r="M409" s="2">
        <v>480</v>
      </c>
    </row>
    <row r="410" spans="8:13" ht="12.75" hidden="1">
      <c r="H410" s="6">
        <v>0</v>
      </c>
      <c r="I410" s="25">
        <v>0</v>
      </c>
      <c r="M410" s="2">
        <v>480</v>
      </c>
    </row>
    <row r="411" spans="8:13" ht="12.75" hidden="1">
      <c r="H411" s="6">
        <v>0</v>
      </c>
      <c r="I411" s="25">
        <v>0</v>
      </c>
      <c r="M411" s="2">
        <v>480</v>
      </c>
    </row>
    <row r="412" spans="8:13" ht="12.75" hidden="1">
      <c r="H412" s="6">
        <v>0</v>
      </c>
      <c r="I412" s="25">
        <v>0</v>
      </c>
      <c r="M412" s="2">
        <v>480</v>
      </c>
    </row>
    <row r="413" spans="8:13" ht="12.75" hidden="1">
      <c r="H413" s="6">
        <v>0</v>
      </c>
      <c r="I413" s="25">
        <v>0</v>
      </c>
      <c r="M413" s="2">
        <v>480</v>
      </c>
    </row>
    <row r="414" spans="8:13" ht="12.75" hidden="1">
      <c r="H414" s="6">
        <v>0</v>
      </c>
      <c r="I414" s="25">
        <v>0</v>
      </c>
      <c r="M414" s="2">
        <v>480</v>
      </c>
    </row>
    <row r="415" spans="8:13" ht="12.75" hidden="1">
      <c r="H415" s="6">
        <v>0</v>
      </c>
      <c r="I415" s="25">
        <v>0</v>
      </c>
      <c r="M415" s="2">
        <v>480</v>
      </c>
    </row>
    <row r="416" spans="8:13" ht="12.75" hidden="1">
      <c r="H416" s="6">
        <v>0</v>
      </c>
      <c r="I416" s="25">
        <v>0</v>
      </c>
      <c r="M416" s="2">
        <v>480</v>
      </c>
    </row>
    <row r="417" spans="8:13" ht="12.75" hidden="1">
      <c r="H417" s="6">
        <v>0</v>
      </c>
      <c r="I417" s="25">
        <v>0</v>
      </c>
      <c r="M417" s="2">
        <v>480</v>
      </c>
    </row>
    <row r="418" spans="8:13" ht="12.75" hidden="1">
      <c r="H418" s="6">
        <v>0</v>
      </c>
      <c r="I418" s="25">
        <v>0</v>
      </c>
      <c r="M418" s="2">
        <v>480</v>
      </c>
    </row>
    <row r="419" spans="8:13" ht="12.75" hidden="1">
      <c r="H419" s="6">
        <v>0</v>
      </c>
      <c r="I419" s="25">
        <v>0</v>
      </c>
      <c r="M419" s="2">
        <v>480</v>
      </c>
    </row>
    <row r="420" spans="8:13" ht="12.75" hidden="1">
      <c r="H420" s="6">
        <v>0</v>
      </c>
      <c r="I420" s="25">
        <v>0</v>
      </c>
      <c r="M420" s="2">
        <v>480</v>
      </c>
    </row>
    <row r="421" spans="8:13" ht="12.75" hidden="1">
      <c r="H421" s="6">
        <v>0</v>
      </c>
      <c r="I421" s="25">
        <v>0</v>
      </c>
      <c r="M421" s="2">
        <v>480</v>
      </c>
    </row>
    <row r="422" spans="8:13" ht="12.75" hidden="1">
      <c r="H422" s="6">
        <v>0</v>
      </c>
      <c r="I422" s="25">
        <v>0</v>
      </c>
      <c r="M422" s="2">
        <v>480</v>
      </c>
    </row>
    <row r="423" spans="8:13" ht="12.75" hidden="1">
      <c r="H423" s="6">
        <v>0</v>
      </c>
      <c r="I423" s="25">
        <v>0</v>
      </c>
      <c r="M423" s="2">
        <v>480</v>
      </c>
    </row>
    <row r="424" spans="8:13" ht="12.75" hidden="1">
      <c r="H424" s="6">
        <v>0</v>
      </c>
      <c r="I424" s="25">
        <v>0</v>
      </c>
      <c r="M424" s="2">
        <v>480</v>
      </c>
    </row>
    <row r="425" spans="8:13" ht="12.75" hidden="1">
      <c r="H425" s="6">
        <v>0</v>
      </c>
      <c r="I425" s="25">
        <v>0</v>
      </c>
      <c r="M425" s="2">
        <v>480</v>
      </c>
    </row>
    <row r="426" spans="8:13" ht="12.75" hidden="1">
      <c r="H426" s="6">
        <v>0</v>
      </c>
      <c r="I426" s="25">
        <v>0</v>
      </c>
      <c r="M426" s="2">
        <v>480</v>
      </c>
    </row>
    <row r="427" spans="8:13" ht="12.75" hidden="1">
      <c r="H427" s="6">
        <v>0</v>
      </c>
      <c r="I427" s="25">
        <v>0</v>
      </c>
      <c r="M427" s="2">
        <v>480</v>
      </c>
    </row>
    <row r="428" spans="8:13" ht="12.75" hidden="1">
      <c r="H428" s="6">
        <v>0</v>
      </c>
      <c r="I428" s="25">
        <v>0</v>
      </c>
      <c r="M428" s="2">
        <v>480</v>
      </c>
    </row>
    <row r="429" spans="8:13" ht="12.75" hidden="1">
      <c r="H429" s="6">
        <v>0</v>
      </c>
      <c r="I429" s="25">
        <v>0</v>
      </c>
      <c r="M429" s="2">
        <v>480</v>
      </c>
    </row>
    <row r="430" spans="8:13" ht="12.75" hidden="1">
      <c r="H430" s="6">
        <v>0</v>
      </c>
      <c r="I430" s="25">
        <v>0</v>
      </c>
      <c r="M430" s="2">
        <v>480</v>
      </c>
    </row>
    <row r="431" spans="8:13" ht="12.75" hidden="1">
      <c r="H431" s="6">
        <v>0</v>
      </c>
      <c r="I431" s="25">
        <v>0</v>
      </c>
      <c r="M431" s="2">
        <v>480</v>
      </c>
    </row>
    <row r="432" spans="8:13" ht="12.75" hidden="1">
      <c r="H432" s="6">
        <v>0</v>
      </c>
      <c r="I432" s="25">
        <v>0</v>
      </c>
      <c r="M432" s="2">
        <v>480</v>
      </c>
    </row>
    <row r="433" spans="8:13" ht="12.75" hidden="1">
      <c r="H433" s="6">
        <v>0</v>
      </c>
      <c r="I433" s="25">
        <v>0</v>
      </c>
      <c r="M433" s="2">
        <v>480</v>
      </c>
    </row>
    <row r="434" spans="8:13" ht="12.75" hidden="1">
      <c r="H434" s="6">
        <v>0</v>
      </c>
      <c r="I434" s="25">
        <v>0</v>
      </c>
      <c r="M434" s="2">
        <v>480</v>
      </c>
    </row>
    <row r="435" spans="8:13" ht="12.75" hidden="1">
      <c r="H435" s="6">
        <v>0</v>
      </c>
      <c r="I435" s="25">
        <v>0</v>
      </c>
      <c r="M435" s="2">
        <v>480</v>
      </c>
    </row>
    <row r="436" spans="8:13" ht="12.75" hidden="1">
      <c r="H436" s="6">
        <v>0</v>
      </c>
      <c r="I436" s="25">
        <v>0</v>
      </c>
      <c r="M436" s="2">
        <v>480</v>
      </c>
    </row>
    <row r="437" spans="8:13" ht="12.75" hidden="1">
      <c r="H437" s="6">
        <v>0</v>
      </c>
      <c r="I437" s="25">
        <v>0</v>
      </c>
      <c r="M437" s="2">
        <v>480</v>
      </c>
    </row>
    <row r="438" spans="8:13" ht="12.75" hidden="1">
      <c r="H438" s="6">
        <v>0</v>
      </c>
      <c r="I438" s="25">
        <v>0</v>
      </c>
      <c r="M438" s="2">
        <v>480</v>
      </c>
    </row>
    <row r="439" spans="8:13" ht="12.75" hidden="1">
      <c r="H439" s="6">
        <v>0</v>
      </c>
      <c r="I439" s="25">
        <v>0</v>
      </c>
      <c r="M439" s="2">
        <v>480</v>
      </c>
    </row>
    <row r="440" spans="8:13" ht="12.75" hidden="1">
      <c r="H440" s="6">
        <v>0</v>
      </c>
      <c r="I440" s="25">
        <v>0</v>
      </c>
      <c r="M440" s="2">
        <v>480</v>
      </c>
    </row>
    <row r="441" spans="8:13" ht="12.75" hidden="1">
      <c r="H441" s="6">
        <v>0</v>
      </c>
      <c r="I441" s="25">
        <v>0</v>
      </c>
      <c r="M441" s="2">
        <v>480</v>
      </c>
    </row>
    <row r="442" spans="8:13" ht="12.75" hidden="1">
      <c r="H442" s="6">
        <v>0</v>
      </c>
      <c r="I442" s="25">
        <v>0</v>
      </c>
      <c r="M442" s="2">
        <v>480</v>
      </c>
    </row>
    <row r="443" spans="8:13" ht="12.75" hidden="1">
      <c r="H443" s="6">
        <v>0</v>
      </c>
      <c r="I443" s="25">
        <v>0</v>
      </c>
      <c r="M443" s="2">
        <v>480</v>
      </c>
    </row>
    <row r="444" spans="8:13" ht="12.75" hidden="1">
      <c r="H444" s="6">
        <v>0</v>
      </c>
      <c r="I444" s="25">
        <v>0</v>
      </c>
      <c r="M444" s="2">
        <v>480</v>
      </c>
    </row>
    <row r="445" spans="8:13" ht="12.75" hidden="1">
      <c r="H445" s="6">
        <v>0</v>
      </c>
      <c r="I445" s="25">
        <v>0</v>
      </c>
      <c r="M445" s="2">
        <v>480</v>
      </c>
    </row>
    <row r="446" spans="8:13" ht="12.75" hidden="1">
      <c r="H446" s="6">
        <v>0</v>
      </c>
      <c r="I446" s="25">
        <v>0</v>
      </c>
      <c r="M446" s="2">
        <v>480</v>
      </c>
    </row>
    <row r="447" spans="8:13" ht="12.75" hidden="1">
      <c r="H447" s="6">
        <v>0</v>
      </c>
      <c r="I447" s="25">
        <v>0</v>
      </c>
      <c r="M447" s="2">
        <v>480</v>
      </c>
    </row>
    <row r="448" spans="8:13" ht="12.75" hidden="1">
      <c r="H448" s="6">
        <v>0</v>
      </c>
      <c r="I448" s="25">
        <v>0</v>
      </c>
      <c r="M448" s="2">
        <v>480</v>
      </c>
    </row>
    <row r="449" spans="8:13" ht="12.75" hidden="1">
      <c r="H449" s="6">
        <v>0</v>
      </c>
      <c r="I449" s="25">
        <v>0</v>
      </c>
      <c r="M449" s="2">
        <v>480</v>
      </c>
    </row>
    <row r="450" spans="8:13" ht="12.75" hidden="1">
      <c r="H450" s="6">
        <v>0</v>
      </c>
      <c r="I450" s="25">
        <v>0</v>
      </c>
      <c r="M450" s="2">
        <v>480</v>
      </c>
    </row>
    <row r="451" spans="8:13" ht="12.75" hidden="1">
      <c r="H451" s="6">
        <v>0</v>
      </c>
      <c r="I451" s="25">
        <v>0</v>
      </c>
      <c r="M451" s="2">
        <v>480</v>
      </c>
    </row>
    <row r="452" spans="8:13" ht="12.75" hidden="1">
      <c r="H452" s="6">
        <v>0</v>
      </c>
      <c r="I452" s="25">
        <v>0</v>
      </c>
      <c r="M452" s="2">
        <v>480</v>
      </c>
    </row>
    <row r="453" spans="8:13" ht="12.75" hidden="1">
      <c r="H453" s="6">
        <v>0</v>
      </c>
      <c r="I453" s="25">
        <v>0</v>
      </c>
      <c r="M453" s="2">
        <v>480</v>
      </c>
    </row>
    <row r="454" spans="8:13" ht="12.75" hidden="1">
      <c r="H454" s="6">
        <v>0</v>
      </c>
      <c r="I454" s="25">
        <v>0</v>
      </c>
      <c r="M454" s="2">
        <v>480</v>
      </c>
    </row>
    <row r="455" spans="8:13" ht="12.75" hidden="1">
      <c r="H455" s="6">
        <v>0</v>
      </c>
      <c r="I455" s="25">
        <v>0</v>
      </c>
      <c r="M455" s="2">
        <v>480</v>
      </c>
    </row>
    <row r="456" spans="8:13" ht="12.75" hidden="1">
      <c r="H456" s="6">
        <v>0</v>
      </c>
      <c r="I456" s="25">
        <v>0</v>
      </c>
      <c r="M456" s="2">
        <v>480</v>
      </c>
    </row>
    <row r="457" spans="8:13" ht="12.75" hidden="1">
      <c r="H457" s="6">
        <v>0</v>
      </c>
      <c r="I457" s="25">
        <v>0</v>
      </c>
      <c r="M457" s="2">
        <v>480</v>
      </c>
    </row>
    <row r="458" spans="8:13" ht="12.75" hidden="1">
      <c r="H458" s="6">
        <v>0</v>
      </c>
      <c r="I458" s="25">
        <v>0</v>
      </c>
      <c r="M458" s="2">
        <v>480</v>
      </c>
    </row>
    <row r="459" spans="8:13" ht="12.75" hidden="1">
      <c r="H459" s="6">
        <v>0</v>
      </c>
      <c r="I459" s="25">
        <v>0</v>
      </c>
      <c r="M459" s="2">
        <v>480</v>
      </c>
    </row>
    <row r="460" spans="8:13" ht="12.75" hidden="1">
      <c r="H460" s="6">
        <v>0</v>
      </c>
      <c r="I460" s="25">
        <v>0</v>
      </c>
      <c r="M460" s="2">
        <v>480</v>
      </c>
    </row>
    <row r="461" spans="8:13" ht="12.75" hidden="1">
      <c r="H461" s="6">
        <v>0</v>
      </c>
      <c r="I461" s="25">
        <v>0</v>
      </c>
      <c r="M461" s="2">
        <v>480</v>
      </c>
    </row>
    <row r="462" spans="8:13" ht="12.75" hidden="1">
      <c r="H462" s="6">
        <v>0</v>
      </c>
      <c r="I462" s="25">
        <v>0</v>
      </c>
      <c r="M462" s="2">
        <v>480</v>
      </c>
    </row>
    <row r="463" spans="8:13" ht="12.75" hidden="1">
      <c r="H463" s="6">
        <v>0</v>
      </c>
      <c r="I463" s="25">
        <v>0</v>
      </c>
      <c r="M463" s="2">
        <v>480</v>
      </c>
    </row>
    <row r="464" spans="8:13" ht="12.75" hidden="1">
      <c r="H464" s="6">
        <v>0</v>
      </c>
      <c r="I464" s="25">
        <v>0</v>
      </c>
      <c r="M464" s="2">
        <v>480</v>
      </c>
    </row>
    <row r="465" spans="8:13" ht="12.75" hidden="1">
      <c r="H465" s="6">
        <v>0</v>
      </c>
      <c r="I465" s="25">
        <v>0</v>
      </c>
      <c r="M465" s="2">
        <v>480</v>
      </c>
    </row>
    <row r="466" spans="8:13" ht="12.75" hidden="1">
      <c r="H466" s="6">
        <v>0</v>
      </c>
      <c r="I466" s="25">
        <v>0</v>
      </c>
      <c r="M466" s="2">
        <v>480</v>
      </c>
    </row>
    <row r="467" spans="8:13" ht="12.75" hidden="1">
      <c r="H467" s="6">
        <v>0</v>
      </c>
      <c r="I467" s="25">
        <v>0</v>
      </c>
      <c r="M467" s="2">
        <v>480</v>
      </c>
    </row>
    <row r="468" spans="8:13" ht="12.75" hidden="1">
      <c r="H468" s="6">
        <v>0</v>
      </c>
      <c r="I468" s="25">
        <v>0</v>
      </c>
      <c r="M468" s="2">
        <v>480</v>
      </c>
    </row>
    <row r="469" spans="8:13" ht="12.75" hidden="1">
      <c r="H469" s="6">
        <v>0</v>
      </c>
      <c r="I469" s="25">
        <v>0</v>
      </c>
      <c r="M469" s="2">
        <v>480</v>
      </c>
    </row>
    <row r="470" spans="8:13" ht="12.75" hidden="1">
      <c r="H470" s="6">
        <v>0</v>
      </c>
      <c r="I470" s="25">
        <v>0</v>
      </c>
      <c r="M470" s="2">
        <v>480</v>
      </c>
    </row>
    <row r="471" spans="8:13" ht="12.75" hidden="1">
      <c r="H471" s="6">
        <v>0</v>
      </c>
      <c r="I471" s="25">
        <v>0</v>
      </c>
      <c r="M471" s="2">
        <v>480</v>
      </c>
    </row>
    <row r="472" spans="8:13" ht="12.75" hidden="1">
      <c r="H472" s="6">
        <v>0</v>
      </c>
      <c r="I472" s="25">
        <v>0</v>
      </c>
      <c r="M472" s="2">
        <v>480</v>
      </c>
    </row>
    <row r="473" spans="8:13" ht="12.75" hidden="1">
      <c r="H473" s="6">
        <v>0</v>
      </c>
      <c r="I473" s="25">
        <v>0</v>
      </c>
      <c r="M473" s="2">
        <v>480</v>
      </c>
    </row>
    <row r="474" spans="8:13" ht="12.75" hidden="1">
      <c r="H474" s="6">
        <v>0</v>
      </c>
      <c r="I474" s="25">
        <v>0</v>
      </c>
      <c r="M474" s="2">
        <v>480</v>
      </c>
    </row>
    <row r="475" spans="8:13" ht="12.75" hidden="1">
      <c r="H475" s="6">
        <v>0</v>
      </c>
      <c r="I475" s="25">
        <v>0</v>
      </c>
      <c r="M475" s="2">
        <v>480</v>
      </c>
    </row>
    <row r="476" spans="8:13" ht="12.75" hidden="1">
      <c r="H476" s="6">
        <v>0</v>
      </c>
      <c r="I476" s="25">
        <v>0</v>
      </c>
      <c r="M476" s="2">
        <v>480</v>
      </c>
    </row>
    <row r="477" spans="8:13" ht="12.75" hidden="1">
      <c r="H477" s="6">
        <v>0</v>
      </c>
      <c r="I477" s="25">
        <v>0</v>
      </c>
      <c r="M477" s="2">
        <v>480</v>
      </c>
    </row>
    <row r="478" spans="8:13" ht="12.75" hidden="1">
      <c r="H478" s="6">
        <v>0</v>
      </c>
      <c r="I478" s="25">
        <v>0</v>
      </c>
      <c r="M478" s="2">
        <v>480</v>
      </c>
    </row>
    <row r="479" spans="8:13" ht="12.75" hidden="1">
      <c r="H479" s="6">
        <v>0</v>
      </c>
      <c r="I479" s="25">
        <v>0</v>
      </c>
      <c r="M479" s="2">
        <v>480</v>
      </c>
    </row>
    <row r="480" spans="8:13" ht="12.75" hidden="1">
      <c r="H480" s="6">
        <v>0</v>
      </c>
      <c r="I480" s="25">
        <v>0</v>
      </c>
      <c r="M480" s="2">
        <v>480</v>
      </c>
    </row>
    <row r="481" spans="8:13" ht="12.75" hidden="1">
      <c r="H481" s="6">
        <v>0</v>
      </c>
      <c r="I481" s="25">
        <v>0</v>
      </c>
      <c r="M481" s="2">
        <v>480</v>
      </c>
    </row>
    <row r="482" spans="8:13" ht="12.75" hidden="1">
      <c r="H482" s="6">
        <v>0</v>
      </c>
      <c r="I482" s="25">
        <v>0</v>
      </c>
      <c r="M482" s="2">
        <v>480</v>
      </c>
    </row>
    <row r="483" spans="8:13" ht="12.75" hidden="1">
      <c r="H483" s="6">
        <v>0</v>
      </c>
      <c r="I483" s="25">
        <v>0</v>
      </c>
      <c r="M483" s="2">
        <v>480</v>
      </c>
    </row>
    <row r="484" spans="8:13" ht="12.75" hidden="1">
      <c r="H484" s="6">
        <v>0</v>
      </c>
      <c r="I484" s="25">
        <v>0</v>
      </c>
      <c r="M484" s="2">
        <v>480</v>
      </c>
    </row>
    <row r="485" spans="8:13" ht="12.75" hidden="1">
      <c r="H485" s="6">
        <v>0</v>
      </c>
      <c r="I485" s="25">
        <v>0</v>
      </c>
      <c r="M485" s="2">
        <v>480</v>
      </c>
    </row>
    <row r="486" spans="8:13" ht="12.75" hidden="1">
      <c r="H486" s="6">
        <v>0</v>
      </c>
      <c r="I486" s="25">
        <v>0</v>
      </c>
      <c r="M486" s="2">
        <v>480</v>
      </c>
    </row>
    <row r="487" spans="8:13" ht="12.75" hidden="1">
      <c r="H487" s="6">
        <v>0</v>
      </c>
      <c r="I487" s="25">
        <v>0</v>
      </c>
      <c r="M487" s="2">
        <v>480</v>
      </c>
    </row>
    <row r="488" spans="8:13" ht="12.75" hidden="1">
      <c r="H488" s="6">
        <v>0</v>
      </c>
      <c r="I488" s="25">
        <v>0</v>
      </c>
      <c r="M488" s="2">
        <v>480</v>
      </c>
    </row>
    <row r="489" spans="8:13" ht="12.75" hidden="1">
      <c r="H489" s="6">
        <v>0</v>
      </c>
      <c r="I489" s="25">
        <v>0</v>
      </c>
      <c r="M489" s="2">
        <v>480</v>
      </c>
    </row>
    <row r="490" spans="8:13" ht="12.75" hidden="1">
      <c r="H490" s="6">
        <v>0</v>
      </c>
      <c r="I490" s="25">
        <v>0</v>
      </c>
      <c r="M490" s="2">
        <v>480</v>
      </c>
    </row>
    <row r="491" spans="8:13" ht="12.75" hidden="1">
      <c r="H491" s="6">
        <v>0</v>
      </c>
      <c r="I491" s="25">
        <v>0</v>
      </c>
      <c r="M491" s="2">
        <v>480</v>
      </c>
    </row>
    <row r="492" spans="8:13" ht="12.75" hidden="1">
      <c r="H492" s="6">
        <v>0</v>
      </c>
      <c r="I492" s="25">
        <v>0</v>
      </c>
      <c r="M492" s="2">
        <v>480</v>
      </c>
    </row>
    <row r="493" spans="8:13" ht="12.75" hidden="1">
      <c r="H493" s="6">
        <v>0</v>
      </c>
      <c r="I493" s="25">
        <v>0</v>
      </c>
      <c r="M493" s="2">
        <v>480</v>
      </c>
    </row>
    <row r="494" spans="8:13" ht="12.75" hidden="1">
      <c r="H494" s="6">
        <v>0</v>
      </c>
      <c r="I494" s="25">
        <v>0</v>
      </c>
      <c r="M494" s="2">
        <v>480</v>
      </c>
    </row>
    <row r="495" spans="8:13" ht="12.75" hidden="1">
      <c r="H495" s="6">
        <v>0</v>
      </c>
      <c r="I495" s="25">
        <v>0</v>
      </c>
      <c r="M495" s="2">
        <v>480</v>
      </c>
    </row>
    <row r="496" spans="8:13" ht="12.75" hidden="1">
      <c r="H496" s="6">
        <v>0</v>
      </c>
      <c r="I496" s="25">
        <v>0</v>
      </c>
      <c r="M496" s="2">
        <v>480</v>
      </c>
    </row>
    <row r="497" spans="8:13" ht="12.75" hidden="1">
      <c r="H497" s="6">
        <v>0</v>
      </c>
      <c r="I497" s="25">
        <v>0</v>
      </c>
      <c r="M497" s="2">
        <v>480</v>
      </c>
    </row>
    <row r="498" spans="8:13" ht="12.75" hidden="1">
      <c r="H498" s="6">
        <v>0</v>
      </c>
      <c r="I498" s="25">
        <v>0</v>
      </c>
      <c r="M498" s="2">
        <v>480</v>
      </c>
    </row>
    <row r="499" spans="8:13" ht="12.75" hidden="1">
      <c r="H499" s="6">
        <v>0</v>
      </c>
      <c r="I499" s="25">
        <v>0</v>
      </c>
      <c r="M499" s="2">
        <v>480</v>
      </c>
    </row>
    <row r="500" spans="8:13" ht="12.75" hidden="1">
      <c r="H500" s="6">
        <v>0</v>
      </c>
      <c r="I500" s="25">
        <v>0</v>
      </c>
      <c r="M500" s="2">
        <v>480</v>
      </c>
    </row>
    <row r="501" spans="8:13" ht="12.75" hidden="1">
      <c r="H501" s="6">
        <v>0</v>
      </c>
      <c r="I501" s="25">
        <v>0</v>
      </c>
      <c r="M501" s="2">
        <v>480</v>
      </c>
    </row>
    <row r="502" spans="8:13" ht="12.75" hidden="1">
      <c r="H502" s="6">
        <v>0</v>
      </c>
      <c r="I502" s="25">
        <v>0</v>
      </c>
      <c r="M502" s="2">
        <v>480</v>
      </c>
    </row>
    <row r="503" spans="8:13" ht="12.75" hidden="1">
      <c r="H503" s="6">
        <v>0</v>
      </c>
      <c r="I503" s="25">
        <v>0</v>
      </c>
      <c r="M503" s="2">
        <v>480</v>
      </c>
    </row>
    <row r="504" spans="8:13" ht="12.75" hidden="1">
      <c r="H504" s="6">
        <v>0</v>
      </c>
      <c r="I504" s="25">
        <v>0</v>
      </c>
      <c r="M504" s="2">
        <v>480</v>
      </c>
    </row>
    <row r="505" spans="8:13" ht="12.75" hidden="1">
      <c r="H505" s="6">
        <v>0</v>
      </c>
      <c r="I505" s="25">
        <v>0</v>
      </c>
      <c r="M505" s="2">
        <v>480</v>
      </c>
    </row>
    <row r="506" spans="8:13" ht="12.75" hidden="1">
      <c r="H506" s="6">
        <v>0</v>
      </c>
      <c r="I506" s="25">
        <v>0</v>
      </c>
      <c r="M506" s="2">
        <v>480</v>
      </c>
    </row>
    <row r="507" spans="8:13" ht="12.75" hidden="1">
      <c r="H507" s="6">
        <v>0</v>
      </c>
      <c r="I507" s="25">
        <v>0</v>
      </c>
      <c r="M507" s="2">
        <v>480</v>
      </c>
    </row>
    <row r="508" spans="8:13" ht="12.75" hidden="1">
      <c r="H508" s="6">
        <v>0</v>
      </c>
      <c r="I508" s="25">
        <v>0</v>
      </c>
      <c r="M508" s="2">
        <v>480</v>
      </c>
    </row>
    <row r="509" spans="8:13" ht="12.75" hidden="1">
      <c r="H509" s="6">
        <v>0</v>
      </c>
      <c r="I509" s="25">
        <v>0</v>
      </c>
      <c r="M509" s="2">
        <v>480</v>
      </c>
    </row>
    <row r="510" spans="8:13" ht="12.75" hidden="1">
      <c r="H510" s="6">
        <v>0</v>
      </c>
      <c r="I510" s="25">
        <v>0</v>
      </c>
      <c r="M510" s="2">
        <v>480</v>
      </c>
    </row>
    <row r="511" spans="8:13" ht="12.75" hidden="1">
      <c r="H511" s="6">
        <v>0</v>
      </c>
      <c r="I511" s="25">
        <v>0</v>
      </c>
      <c r="M511" s="2">
        <v>480</v>
      </c>
    </row>
    <row r="512" spans="8:13" ht="12.75" hidden="1">
      <c r="H512" s="6">
        <v>0</v>
      </c>
      <c r="I512" s="25">
        <v>0</v>
      </c>
      <c r="M512" s="2">
        <v>480</v>
      </c>
    </row>
    <row r="513" spans="8:13" ht="12.75" hidden="1">
      <c r="H513" s="6">
        <v>0</v>
      </c>
      <c r="I513" s="25">
        <v>0</v>
      </c>
      <c r="M513" s="2">
        <v>480</v>
      </c>
    </row>
    <row r="514" spans="8:13" ht="12.75" hidden="1">
      <c r="H514" s="6">
        <v>0</v>
      </c>
      <c r="I514" s="25">
        <v>0</v>
      </c>
      <c r="M514" s="2">
        <v>480</v>
      </c>
    </row>
    <row r="515" spans="8:13" ht="12.75" hidden="1">
      <c r="H515" s="6">
        <v>0</v>
      </c>
      <c r="I515" s="25">
        <v>0</v>
      </c>
      <c r="M515" s="2">
        <v>480</v>
      </c>
    </row>
    <row r="516" spans="8:13" ht="12.75" hidden="1">
      <c r="H516" s="6">
        <v>0</v>
      </c>
      <c r="I516" s="25">
        <v>0</v>
      </c>
      <c r="M516" s="2">
        <v>480</v>
      </c>
    </row>
    <row r="517" spans="8:13" ht="12.75" hidden="1">
      <c r="H517" s="6">
        <v>0</v>
      </c>
      <c r="I517" s="25">
        <v>0</v>
      </c>
      <c r="M517" s="2">
        <v>480</v>
      </c>
    </row>
    <row r="518" spans="8:13" ht="12.75" hidden="1">
      <c r="H518" s="6">
        <v>0</v>
      </c>
      <c r="I518" s="25">
        <v>0</v>
      </c>
      <c r="M518" s="2">
        <v>480</v>
      </c>
    </row>
    <row r="519" spans="8:13" ht="12.75" hidden="1">
      <c r="H519" s="6">
        <v>0</v>
      </c>
      <c r="I519" s="25">
        <v>0</v>
      </c>
      <c r="M519" s="2">
        <v>480</v>
      </c>
    </row>
    <row r="520" spans="8:13" ht="12.75" hidden="1">
      <c r="H520" s="6">
        <v>0</v>
      </c>
      <c r="I520" s="25">
        <v>0</v>
      </c>
      <c r="M520" s="2">
        <v>480</v>
      </c>
    </row>
    <row r="521" spans="8:13" ht="12.75" hidden="1">
      <c r="H521" s="6">
        <v>0</v>
      </c>
      <c r="I521" s="25">
        <v>0</v>
      </c>
      <c r="M521" s="2">
        <v>480</v>
      </c>
    </row>
    <row r="522" spans="8:13" ht="12.75" hidden="1">
      <c r="H522" s="6">
        <v>0</v>
      </c>
      <c r="I522" s="25">
        <v>0</v>
      </c>
      <c r="M522" s="2">
        <v>480</v>
      </c>
    </row>
    <row r="523" spans="8:13" ht="12.75" hidden="1">
      <c r="H523" s="6">
        <v>0</v>
      </c>
      <c r="I523" s="25">
        <v>0</v>
      </c>
      <c r="M523" s="2">
        <v>480</v>
      </c>
    </row>
    <row r="524" spans="8:13" ht="12.75" hidden="1">
      <c r="H524" s="6">
        <v>0</v>
      </c>
      <c r="I524" s="25">
        <v>0</v>
      </c>
      <c r="M524" s="2">
        <v>480</v>
      </c>
    </row>
    <row r="525" spans="8:13" ht="12.75" hidden="1">
      <c r="H525" s="6">
        <v>0</v>
      </c>
      <c r="I525" s="25">
        <v>0</v>
      </c>
      <c r="M525" s="2">
        <v>480</v>
      </c>
    </row>
    <row r="526" spans="8:13" ht="12.75" hidden="1">
      <c r="H526" s="6">
        <v>0</v>
      </c>
      <c r="I526" s="25">
        <v>0</v>
      </c>
      <c r="M526" s="2">
        <v>480</v>
      </c>
    </row>
    <row r="527" spans="8:13" ht="12.75" hidden="1">
      <c r="H527" s="6">
        <v>0</v>
      </c>
      <c r="I527" s="25">
        <v>0</v>
      </c>
      <c r="M527" s="2">
        <v>480</v>
      </c>
    </row>
    <row r="528" spans="8:13" ht="12.75" hidden="1">
      <c r="H528" s="6">
        <v>0</v>
      </c>
      <c r="I528" s="25">
        <v>0</v>
      </c>
      <c r="M528" s="2">
        <v>480</v>
      </c>
    </row>
    <row r="529" spans="8:13" ht="12.75" hidden="1">
      <c r="H529" s="6">
        <v>0</v>
      </c>
      <c r="I529" s="25">
        <v>0</v>
      </c>
      <c r="M529" s="2">
        <v>480</v>
      </c>
    </row>
    <row r="530" spans="8:13" ht="12.75" hidden="1">
      <c r="H530" s="6">
        <v>0</v>
      </c>
      <c r="I530" s="25">
        <v>0</v>
      </c>
      <c r="M530" s="2">
        <v>480</v>
      </c>
    </row>
    <row r="531" spans="8:13" ht="12.75" hidden="1">
      <c r="H531" s="6">
        <v>0</v>
      </c>
      <c r="I531" s="25">
        <v>0</v>
      </c>
      <c r="M531" s="2">
        <v>480</v>
      </c>
    </row>
    <row r="532" spans="8:13" ht="12.75" hidden="1">
      <c r="H532" s="6">
        <v>0</v>
      </c>
      <c r="I532" s="25">
        <v>0</v>
      </c>
      <c r="M532" s="2">
        <v>480</v>
      </c>
    </row>
    <row r="533" spans="8:13" ht="12.75" hidden="1">
      <c r="H533" s="6">
        <v>0</v>
      </c>
      <c r="I533" s="25">
        <v>0</v>
      </c>
      <c r="M533" s="2">
        <v>480</v>
      </c>
    </row>
    <row r="534" spans="8:13" ht="12.75" hidden="1">
      <c r="H534" s="6">
        <v>0</v>
      </c>
      <c r="I534" s="25">
        <v>0</v>
      </c>
      <c r="M534" s="2">
        <v>480</v>
      </c>
    </row>
    <row r="535" spans="8:13" ht="12.75" hidden="1">
      <c r="H535" s="6">
        <v>0</v>
      </c>
      <c r="I535" s="25">
        <v>0</v>
      </c>
      <c r="M535" s="2">
        <v>480</v>
      </c>
    </row>
    <row r="536" spans="8:13" ht="12.75" hidden="1">
      <c r="H536" s="6">
        <v>0</v>
      </c>
      <c r="I536" s="25">
        <v>0</v>
      </c>
      <c r="M536" s="2">
        <v>480</v>
      </c>
    </row>
    <row r="537" spans="8:13" ht="12.75" hidden="1">
      <c r="H537" s="6">
        <v>0</v>
      </c>
      <c r="I537" s="25">
        <v>0</v>
      </c>
      <c r="M537" s="2">
        <v>480</v>
      </c>
    </row>
    <row r="538" spans="8:13" ht="12.75" hidden="1">
      <c r="H538" s="6">
        <v>0</v>
      </c>
      <c r="I538" s="25">
        <v>0</v>
      </c>
      <c r="M538" s="2">
        <v>480</v>
      </c>
    </row>
    <row r="539" spans="8:13" ht="12.75" hidden="1">
      <c r="H539" s="6">
        <v>0</v>
      </c>
      <c r="I539" s="25">
        <v>0</v>
      </c>
      <c r="M539" s="2">
        <v>480</v>
      </c>
    </row>
    <row r="540" spans="8:13" ht="12.75" hidden="1">
      <c r="H540" s="6">
        <v>0</v>
      </c>
      <c r="I540" s="25">
        <v>0</v>
      </c>
      <c r="M540" s="2">
        <v>480</v>
      </c>
    </row>
    <row r="541" spans="8:13" ht="12.75" hidden="1">
      <c r="H541" s="6">
        <v>0</v>
      </c>
      <c r="I541" s="25">
        <v>0</v>
      </c>
      <c r="M541" s="2">
        <v>480</v>
      </c>
    </row>
    <row r="542" spans="8:13" ht="12.75" hidden="1">
      <c r="H542" s="6">
        <v>0</v>
      </c>
      <c r="I542" s="25">
        <v>0</v>
      </c>
      <c r="M542" s="2">
        <v>480</v>
      </c>
    </row>
    <row r="543" spans="8:13" ht="12.75" hidden="1">
      <c r="H543" s="6">
        <v>0</v>
      </c>
      <c r="I543" s="25">
        <v>0</v>
      </c>
      <c r="M543" s="2">
        <v>480</v>
      </c>
    </row>
    <row r="544" spans="8:13" ht="12.75" hidden="1">
      <c r="H544" s="6">
        <v>0</v>
      </c>
      <c r="I544" s="25">
        <v>0</v>
      </c>
      <c r="M544" s="2">
        <v>480</v>
      </c>
    </row>
    <row r="545" spans="8:13" ht="12.75" hidden="1">
      <c r="H545" s="6">
        <v>0</v>
      </c>
      <c r="I545" s="25">
        <v>0</v>
      </c>
      <c r="M545" s="2">
        <v>480</v>
      </c>
    </row>
    <row r="546" spans="8:13" ht="12.75" hidden="1">
      <c r="H546" s="6">
        <v>0</v>
      </c>
      <c r="I546" s="25">
        <v>0</v>
      </c>
      <c r="M546" s="2">
        <v>480</v>
      </c>
    </row>
    <row r="547" spans="8:13" ht="12.75" hidden="1">
      <c r="H547" s="6">
        <v>0</v>
      </c>
      <c r="I547" s="25">
        <v>0</v>
      </c>
      <c r="M547" s="2">
        <v>480</v>
      </c>
    </row>
    <row r="548" spans="8:13" ht="12.75" hidden="1">
      <c r="H548" s="6">
        <v>0</v>
      </c>
      <c r="I548" s="25">
        <v>0</v>
      </c>
      <c r="M548" s="2">
        <v>480</v>
      </c>
    </row>
    <row r="549" spans="8:13" ht="12.75" hidden="1">
      <c r="H549" s="6">
        <v>0</v>
      </c>
      <c r="I549" s="25">
        <v>0</v>
      </c>
      <c r="M549" s="2">
        <v>480</v>
      </c>
    </row>
    <row r="550" spans="8:13" ht="12.75" hidden="1">
      <c r="H550" s="6">
        <v>0</v>
      </c>
      <c r="I550" s="25">
        <v>0</v>
      </c>
      <c r="M550" s="2">
        <v>480</v>
      </c>
    </row>
    <row r="551" spans="8:13" ht="12.75" hidden="1">
      <c r="H551" s="6">
        <v>0</v>
      </c>
      <c r="I551" s="25">
        <v>0</v>
      </c>
      <c r="M551" s="2">
        <v>480</v>
      </c>
    </row>
    <row r="552" spans="8:13" ht="12.75" hidden="1">
      <c r="H552" s="6">
        <v>0</v>
      </c>
      <c r="I552" s="25">
        <v>0</v>
      </c>
      <c r="M552" s="2">
        <v>480</v>
      </c>
    </row>
    <row r="553" spans="8:13" ht="12.75" hidden="1">
      <c r="H553" s="6">
        <v>0</v>
      </c>
      <c r="I553" s="25">
        <v>0</v>
      </c>
      <c r="M553" s="2">
        <v>480</v>
      </c>
    </row>
    <row r="554" spans="8:13" ht="12.75" hidden="1">
      <c r="H554" s="6">
        <v>0</v>
      </c>
      <c r="I554" s="25">
        <v>0</v>
      </c>
      <c r="M554" s="2">
        <v>480</v>
      </c>
    </row>
    <row r="555" spans="8:13" ht="12.75" hidden="1">
      <c r="H555" s="6">
        <v>0</v>
      </c>
      <c r="I555" s="25">
        <v>0</v>
      </c>
      <c r="M555" s="2">
        <v>480</v>
      </c>
    </row>
    <row r="556" spans="8:13" ht="12.75" hidden="1">
      <c r="H556" s="6">
        <v>0</v>
      </c>
      <c r="I556" s="25">
        <v>0</v>
      </c>
      <c r="M556" s="2">
        <v>480</v>
      </c>
    </row>
    <row r="557" spans="8:13" ht="12.75" hidden="1">
      <c r="H557" s="6">
        <v>0</v>
      </c>
      <c r="I557" s="25">
        <v>0</v>
      </c>
      <c r="M557" s="2">
        <v>480</v>
      </c>
    </row>
    <row r="558" spans="8:13" ht="12.75" hidden="1">
      <c r="H558" s="6">
        <v>0</v>
      </c>
      <c r="I558" s="25">
        <v>0</v>
      </c>
      <c r="M558" s="2">
        <v>480</v>
      </c>
    </row>
    <row r="559" spans="8:13" ht="12.75" hidden="1">
      <c r="H559" s="6">
        <v>0</v>
      </c>
      <c r="I559" s="25">
        <v>0</v>
      </c>
      <c r="M559" s="2">
        <v>480</v>
      </c>
    </row>
    <row r="560" spans="8:13" ht="12.75" hidden="1">
      <c r="H560" s="6">
        <v>0</v>
      </c>
      <c r="I560" s="25">
        <v>0</v>
      </c>
      <c r="M560" s="2">
        <v>480</v>
      </c>
    </row>
    <row r="561" spans="8:13" ht="12.75" hidden="1">
      <c r="H561" s="6">
        <v>0</v>
      </c>
      <c r="I561" s="25">
        <v>0</v>
      </c>
      <c r="M561" s="2">
        <v>480</v>
      </c>
    </row>
    <row r="562" spans="8:13" ht="12.75" hidden="1">
      <c r="H562" s="6">
        <v>0</v>
      </c>
      <c r="I562" s="25">
        <v>0</v>
      </c>
      <c r="M562" s="2">
        <v>480</v>
      </c>
    </row>
    <row r="563" spans="8:13" ht="12.75" hidden="1">
      <c r="H563" s="6">
        <v>0</v>
      </c>
      <c r="I563" s="25">
        <v>0</v>
      </c>
      <c r="M563" s="2">
        <v>480</v>
      </c>
    </row>
    <row r="564" spans="8:13" ht="12.75" hidden="1">
      <c r="H564" s="6">
        <v>0</v>
      </c>
      <c r="I564" s="25">
        <v>0</v>
      </c>
      <c r="M564" s="2">
        <v>480</v>
      </c>
    </row>
    <row r="565" spans="8:13" ht="12.75" hidden="1">
      <c r="H565" s="6">
        <v>0</v>
      </c>
      <c r="I565" s="25">
        <v>0</v>
      </c>
      <c r="M565" s="2">
        <v>480</v>
      </c>
    </row>
    <row r="566" spans="8:13" ht="12.75" hidden="1">
      <c r="H566" s="6">
        <v>0</v>
      </c>
      <c r="I566" s="25">
        <v>0</v>
      </c>
      <c r="M566" s="2">
        <v>480</v>
      </c>
    </row>
    <row r="567" spans="8:13" ht="12.75" hidden="1">
      <c r="H567" s="6">
        <v>0</v>
      </c>
      <c r="I567" s="25">
        <v>0</v>
      </c>
      <c r="M567" s="2">
        <v>480</v>
      </c>
    </row>
    <row r="568" spans="8:13" ht="12.75" hidden="1">
      <c r="H568" s="6">
        <v>0</v>
      </c>
      <c r="I568" s="25">
        <v>0</v>
      </c>
      <c r="M568" s="2">
        <v>480</v>
      </c>
    </row>
    <row r="569" spans="8:13" ht="12.75" hidden="1">
      <c r="H569" s="6">
        <v>0</v>
      </c>
      <c r="I569" s="25">
        <v>0</v>
      </c>
      <c r="M569" s="2">
        <v>480</v>
      </c>
    </row>
    <row r="570" spans="8:13" ht="12.75" hidden="1">
      <c r="H570" s="6">
        <v>0</v>
      </c>
      <c r="I570" s="25">
        <v>0</v>
      </c>
      <c r="M570" s="2">
        <v>480</v>
      </c>
    </row>
    <row r="571" spans="8:13" ht="12.75" hidden="1">
      <c r="H571" s="6">
        <v>0</v>
      </c>
      <c r="I571" s="25">
        <v>0</v>
      </c>
      <c r="M571" s="2">
        <v>480</v>
      </c>
    </row>
    <row r="572" spans="8:13" ht="12.75" hidden="1">
      <c r="H572" s="6">
        <v>0</v>
      </c>
      <c r="I572" s="25">
        <v>0</v>
      </c>
      <c r="M572" s="2">
        <v>480</v>
      </c>
    </row>
    <row r="573" spans="8:13" ht="12.75" hidden="1">
      <c r="H573" s="6">
        <v>0</v>
      </c>
      <c r="I573" s="25">
        <v>0</v>
      </c>
      <c r="M573" s="2">
        <v>480</v>
      </c>
    </row>
    <row r="574" spans="8:13" ht="12.75" hidden="1">
      <c r="H574" s="6">
        <v>0</v>
      </c>
      <c r="I574" s="25">
        <v>0</v>
      </c>
      <c r="M574" s="2">
        <v>480</v>
      </c>
    </row>
    <row r="575" spans="8:13" ht="12.75" hidden="1">
      <c r="H575" s="6">
        <v>0</v>
      </c>
      <c r="I575" s="25">
        <v>0</v>
      </c>
      <c r="M575" s="2">
        <v>480</v>
      </c>
    </row>
    <row r="576" spans="8:13" ht="12.75" hidden="1">
      <c r="H576" s="6">
        <v>0</v>
      </c>
      <c r="I576" s="25">
        <v>0</v>
      </c>
      <c r="M576" s="2">
        <v>480</v>
      </c>
    </row>
    <row r="577" spans="8:13" ht="12.75" hidden="1">
      <c r="H577" s="6">
        <v>0</v>
      </c>
      <c r="I577" s="25">
        <v>0</v>
      </c>
      <c r="M577" s="2">
        <v>480</v>
      </c>
    </row>
    <row r="578" spans="8:13" ht="12.75" hidden="1">
      <c r="H578" s="6">
        <v>0</v>
      </c>
      <c r="I578" s="25">
        <v>0</v>
      </c>
      <c r="M578" s="2">
        <v>480</v>
      </c>
    </row>
    <row r="579" spans="8:13" ht="12.75" hidden="1">
      <c r="H579" s="6">
        <v>0</v>
      </c>
      <c r="I579" s="25">
        <v>0</v>
      </c>
      <c r="M579" s="2">
        <v>480</v>
      </c>
    </row>
    <row r="580" spans="8:13" ht="12.75" hidden="1">
      <c r="H580" s="6">
        <v>0</v>
      </c>
      <c r="I580" s="25">
        <v>0</v>
      </c>
      <c r="M580" s="2">
        <v>480</v>
      </c>
    </row>
    <row r="581" spans="8:13" ht="12.75" hidden="1">
      <c r="H581" s="6">
        <v>0</v>
      </c>
      <c r="I581" s="25">
        <v>0</v>
      </c>
      <c r="M581" s="2">
        <v>480</v>
      </c>
    </row>
    <row r="582" spans="8:13" ht="12.75" hidden="1">
      <c r="H582" s="6">
        <v>0</v>
      </c>
      <c r="I582" s="25">
        <v>0</v>
      </c>
      <c r="M582" s="2">
        <v>480</v>
      </c>
    </row>
    <row r="583" spans="8:13" ht="12.75" hidden="1">
      <c r="H583" s="6">
        <v>0</v>
      </c>
      <c r="I583" s="25">
        <v>0</v>
      </c>
      <c r="M583" s="2">
        <v>480</v>
      </c>
    </row>
    <row r="584" spans="8:13" ht="12.75" hidden="1">
      <c r="H584" s="6">
        <v>0</v>
      </c>
      <c r="I584" s="25">
        <v>0</v>
      </c>
      <c r="M584" s="2">
        <v>480</v>
      </c>
    </row>
    <row r="585" spans="8:13" ht="12.75" hidden="1">
      <c r="H585" s="6">
        <v>0</v>
      </c>
      <c r="I585" s="25">
        <v>0</v>
      </c>
      <c r="M585" s="2">
        <v>480</v>
      </c>
    </row>
    <row r="586" spans="8:13" ht="12.75" hidden="1">
      <c r="H586" s="6">
        <v>0</v>
      </c>
      <c r="I586" s="25">
        <v>0</v>
      </c>
      <c r="M586" s="2">
        <v>480</v>
      </c>
    </row>
    <row r="587" spans="8:13" ht="12.75" hidden="1">
      <c r="H587" s="6">
        <v>0</v>
      </c>
      <c r="I587" s="25">
        <v>0</v>
      </c>
      <c r="M587" s="2">
        <v>480</v>
      </c>
    </row>
    <row r="588" spans="8:13" ht="12.75" hidden="1">
      <c r="H588" s="6">
        <v>0</v>
      </c>
      <c r="I588" s="25">
        <v>0</v>
      </c>
      <c r="M588" s="2">
        <v>480</v>
      </c>
    </row>
    <row r="589" spans="8:13" ht="12.75" hidden="1">
      <c r="H589" s="6">
        <v>0</v>
      </c>
      <c r="I589" s="25">
        <v>0</v>
      </c>
      <c r="M589" s="2">
        <v>480</v>
      </c>
    </row>
    <row r="590" spans="8:13" ht="12.75" hidden="1">
      <c r="H590" s="6">
        <v>0</v>
      </c>
      <c r="I590" s="25">
        <v>0</v>
      </c>
      <c r="M590" s="2">
        <v>480</v>
      </c>
    </row>
    <row r="591" spans="8:13" ht="12.75" hidden="1">
      <c r="H591" s="6">
        <v>0</v>
      </c>
      <c r="I591" s="25">
        <v>0</v>
      </c>
      <c r="M591" s="2">
        <v>480</v>
      </c>
    </row>
    <row r="592" spans="8:13" ht="12.75" hidden="1">
      <c r="H592" s="6">
        <v>0</v>
      </c>
      <c r="I592" s="25">
        <v>0</v>
      </c>
      <c r="M592" s="2">
        <v>480</v>
      </c>
    </row>
    <row r="593" spans="8:13" ht="12.75" hidden="1">
      <c r="H593" s="6">
        <v>0</v>
      </c>
      <c r="I593" s="25">
        <v>0</v>
      </c>
      <c r="M593" s="2">
        <v>480</v>
      </c>
    </row>
    <row r="594" spans="8:13" ht="12.75" hidden="1">
      <c r="H594" s="6">
        <v>0</v>
      </c>
      <c r="I594" s="25">
        <v>0</v>
      </c>
      <c r="M594" s="2">
        <v>480</v>
      </c>
    </row>
    <row r="595" spans="8:13" ht="12.75" hidden="1">
      <c r="H595" s="6">
        <v>0</v>
      </c>
      <c r="I595" s="25">
        <v>0</v>
      </c>
      <c r="M595" s="2">
        <v>480</v>
      </c>
    </row>
    <row r="596" spans="8:13" ht="12.75" hidden="1">
      <c r="H596" s="6">
        <v>0</v>
      </c>
      <c r="I596" s="25">
        <v>0</v>
      </c>
      <c r="M596" s="2">
        <v>480</v>
      </c>
    </row>
    <row r="597" spans="8:13" ht="12.75" hidden="1">
      <c r="H597" s="6">
        <v>0</v>
      </c>
      <c r="I597" s="25">
        <v>0</v>
      </c>
      <c r="M597" s="2">
        <v>480</v>
      </c>
    </row>
    <row r="598" spans="8:13" ht="12.75" hidden="1">
      <c r="H598" s="6">
        <v>0</v>
      </c>
      <c r="I598" s="25">
        <v>0</v>
      </c>
      <c r="M598" s="2">
        <v>480</v>
      </c>
    </row>
    <row r="599" spans="8:13" ht="12.75" hidden="1">
      <c r="H599" s="6">
        <v>0</v>
      </c>
      <c r="I599" s="25">
        <v>0</v>
      </c>
      <c r="M599" s="2">
        <v>480</v>
      </c>
    </row>
    <row r="600" spans="8:13" ht="12.75" hidden="1">
      <c r="H600" s="6">
        <v>0</v>
      </c>
      <c r="I600" s="25">
        <v>0</v>
      </c>
      <c r="M600" s="2">
        <v>480</v>
      </c>
    </row>
    <row r="601" spans="8:13" ht="12.75" hidden="1">
      <c r="H601" s="6">
        <v>0</v>
      </c>
      <c r="I601" s="25">
        <v>0</v>
      </c>
      <c r="M601" s="2">
        <v>480</v>
      </c>
    </row>
    <row r="602" spans="8:13" ht="12.75" hidden="1">
      <c r="H602" s="6">
        <v>0</v>
      </c>
      <c r="I602" s="25">
        <v>0</v>
      </c>
      <c r="M602" s="2">
        <v>480</v>
      </c>
    </row>
    <row r="603" spans="8:13" ht="12.75" hidden="1">
      <c r="H603" s="6">
        <v>0</v>
      </c>
      <c r="I603" s="25">
        <v>0</v>
      </c>
      <c r="M603" s="2">
        <v>480</v>
      </c>
    </row>
    <row r="604" spans="8:13" ht="12.75" hidden="1">
      <c r="H604" s="6">
        <v>0</v>
      </c>
      <c r="I604" s="25">
        <v>0</v>
      </c>
      <c r="M604" s="2">
        <v>480</v>
      </c>
    </row>
    <row r="605" spans="8:13" ht="12.75" hidden="1">
      <c r="H605" s="6">
        <v>0</v>
      </c>
      <c r="I605" s="25">
        <v>0</v>
      </c>
      <c r="M605" s="2">
        <v>480</v>
      </c>
    </row>
    <row r="606" spans="8:13" ht="12.75" hidden="1">
      <c r="H606" s="6">
        <v>0</v>
      </c>
      <c r="I606" s="25">
        <v>0</v>
      </c>
      <c r="M606" s="2">
        <v>480</v>
      </c>
    </row>
    <row r="607" spans="8:13" ht="12.75" hidden="1">
      <c r="H607" s="6">
        <v>0</v>
      </c>
      <c r="I607" s="25">
        <v>0</v>
      </c>
      <c r="M607" s="2">
        <v>480</v>
      </c>
    </row>
    <row r="608" spans="8:13" ht="12.75" hidden="1">
      <c r="H608" s="6">
        <v>0</v>
      </c>
      <c r="I608" s="25">
        <v>0</v>
      </c>
      <c r="M608" s="2">
        <v>480</v>
      </c>
    </row>
    <row r="609" spans="8:13" ht="12.75" hidden="1">
      <c r="H609" s="6">
        <v>0</v>
      </c>
      <c r="I609" s="25">
        <v>0</v>
      </c>
      <c r="M609" s="2">
        <v>480</v>
      </c>
    </row>
    <row r="610" spans="8:13" ht="12.75" hidden="1">
      <c r="H610" s="6">
        <v>0</v>
      </c>
      <c r="I610" s="25">
        <v>0</v>
      </c>
      <c r="M610" s="2">
        <v>480</v>
      </c>
    </row>
    <row r="611" spans="8:13" ht="12.75" hidden="1">
      <c r="H611" s="6">
        <v>0</v>
      </c>
      <c r="I611" s="25">
        <v>0</v>
      </c>
      <c r="M611" s="2">
        <v>480</v>
      </c>
    </row>
    <row r="612" spans="8:13" ht="12.75" hidden="1">
      <c r="H612" s="6">
        <v>0</v>
      </c>
      <c r="I612" s="25">
        <v>0</v>
      </c>
      <c r="M612" s="2">
        <v>480</v>
      </c>
    </row>
    <row r="613" spans="8:13" ht="12.75" hidden="1">
      <c r="H613" s="6">
        <v>0</v>
      </c>
      <c r="I613" s="25">
        <v>0</v>
      </c>
      <c r="M613" s="2">
        <v>480</v>
      </c>
    </row>
    <row r="614" spans="8:13" ht="12.75" hidden="1">
      <c r="H614" s="6">
        <v>0</v>
      </c>
      <c r="I614" s="25">
        <v>0</v>
      </c>
      <c r="M614" s="2">
        <v>480</v>
      </c>
    </row>
    <row r="615" spans="8:13" ht="12.75" hidden="1">
      <c r="H615" s="6">
        <v>0</v>
      </c>
      <c r="I615" s="25">
        <v>0</v>
      </c>
      <c r="M615" s="2">
        <v>480</v>
      </c>
    </row>
    <row r="616" spans="8:13" ht="12.75" hidden="1">
      <c r="H616" s="6">
        <v>0</v>
      </c>
      <c r="I616" s="25">
        <v>0</v>
      </c>
      <c r="M616" s="2">
        <v>480</v>
      </c>
    </row>
    <row r="617" spans="8:13" ht="12.75" hidden="1">
      <c r="H617" s="6">
        <v>0</v>
      </c>
      <c r="I617" s="25">
        <v>0</v>
      </c>
      <c r="M617" s="2">
        <v>480</v>
      </c>
    </row>
    <row r="618" spans="8:13" ht="12.75" hidden="1">
      <c r="H618" s="6">
        <v>0</v>
      </c>
      <c r="I618" s="25">
        <v>0</v>
      </c>
      <c r="M618" s="2">
        <v>480</v>
      </c>
    </row>
    <row r="619" spans="8:13" ht="12.75" hidden="1">
      <c r="H619" s="6">
        <v>0</v>
      </c>
      <c r="I619" s="25">
        <v>0</v>
      </c>
      <c r="M619" s="2">
        <v>480</v>
      </c>
    </row>
    <row r="620" spans="8:13" ht="12.75" hidden="1">
      <c r="H620" s="6">
        <v>0</v>
      </c>
      <c r="I620" s="25">
        <v>0</v>
      </c>
      <c r="M620" s="2">
        <v>480</v>
      </c>
    </row>
    <row r="621" spans="8:13" ht="12.75" hidden="1">
      <c r="H621" s="6">
        <v>0</v>
      </c>
      <c r="I621" s="25">
        <v>0</v>
      </c>
      <c r="M621" s="2">
        <v>480</v>
      </c>
    </row>
    <row r="622" spans="8:13" ht="12.75" hidden="1">
      <c r="H622" s="6">
        <v>0</v>
      </c>
      <c r="I622" s="25">
        <v>0</v>
      </c>
      <c r="M622" s="2">
        <v>480</v>
      </c>
    </row>
    <row r="623" spans="8:13" ht="12.75" hidden="1">
      <c r="H623" s="6">
        <v>0</v>
      </c>
      <c r="I623" s="25">
        <v>0</v>
      </c>
      <c r="M623" s="2">
        <v>480</v>
      </c>
    </row>
    <row r="624" spans="8:13" ht="12.75" hidden="1">
      <c r="H624" s="6">
        <v>0</v>
      </c>
      <c r="I624" s="25">
        <v>0</v>
      </c>
      <c r="M624" s="2">
        <v>480</v>
      </c>
    </row>
    <row r="625" spans="8:13" ht="12.75" hidden="1">
      <c r="H625" s="6">
        <v>0</v>
      </c>
      <c r="I625" s="25">
        <v>0</v>
      </c>
      <c r="M625" s="2">
        <v>480</v>
      </c>
    </row>
    <row r="626" spans="8:13" ht="12.75" hidden="1">
      <c r="H626" s="6">
        <v>0</v>
      </c>
      <c r="I626" s="25">
        <v>0</v>
      </c>
      <c r="M626" s="2">
        <v>480</v>
      </c>
    </row>
    <row r="627" spans="8:13" ht="12.75" hidden="1">
      <c r="H627" s="6">
        <v>0</v>
      </c>
      <c r="I627" s="25">
        <v>0</v>
      </c>
      <c r="M627" s="2">
        <v>480</v>
      </c>
    </row>
    <row r="628" spans="8:13" ht="12.75" hidden="1">
      <c r="H628" s="6">
        <v>0</v>
      </c>
      <c r="I628" s="25">
        <v>0</v>
      </c>
      <c r="M628" s="2">
        <v>480</v>
      </c>
    </row>
    <row r="629" spans="8:13" ht="12.75" hidden="1">
      <c r="H629" s="6">
        <v>0</v>
      </c>
      <c r="I629" s="25">
        <v>0</v>
      </c>
      <c r="M629" s="2">
        <v>480</v>
      </c>
    </row>
    <row r="630" spans="8:13" ht="12.75" hidden="1">
      <c r="H630" s="6">
        <v>0</v>
      </c>
      <c r="I630" s="25">
        <v>0</v>
      </c>
      <c r="M630" s="2">
        <v>480</v>
      </c>
    </row>
    <row r="631" spans="8:13" ht="12.75" hidden="1">
      <c r="H631" s="6">
        <v>0</v>
      </c>
      <c r="I631" s="25">
        <v>0</v>
      </c>
      <c r="M631" s="2">
        <v>480</v>
      </c>
    </row>
    <row r="632" spans="2:13" ht="13.5" hidden="1" thickBot="1">
      <c r="B632" s="142"/>
      <c r="H632" s="6">
        <v>0</v>
      </c>
      <c r="I632" s="25">
        <v>0</v>
      </c>
      <c r="M632" s="2">
        <v>480</v>
      </c>
    </row>
    <row r="633" spans="2:13" ht="13.5" hidden="1" thickBot="1">
      <c r="B633" s="143">
        <v>6422612.5</v>
      </c>
      <c r="H633" s="6">
        <v>-6422612.5</v>
      </c>
      <c r="I633" s="25">
        <v>13380.442708333334</v>
      </c>
      <c r="M633" s="2">
        <v>480</v>
      </c>
    </row>
    <row r="634" spans="2:13" ht="12.75" hidden="1">
      <c r="B634" s="153"/>
      <c r="H634" s="6">
        <v>-6422612.5</v>
      </c>
      <c r="I634" s="25">
        <v>0</v>
      </c>
      <c r="M634" s="2">
        <v>480</v>
      </c>
    </row>
    <row r="635" spans="1:13" ht="13.5" hidden="1" thickBot="1">
      <c r="A635" s="154"/>
      <c r="B635" s="155"/>
      <c r="C635" s="154"/>
      <c r="D635" s="154"/>
      <c r="E635" s="154"/>
      <c r="F635" s="196"/>
      <c r="G635" s="156"/>
      <c r="H635" s="6">
        <v>-6422612.5</v>
      </c>
      <c r="I635" s="25">
        <v>0</v>
      </c>
      <c r="M635" s="2">
        <v>480</v>
      </c>
    </row>
    <row r="636" spans="8:13" ht="12.75" hidden="1">
      <c r="H636" s="6">
        <v>-6422612.5</v>
      </c>
      <c r="I636" s="25">
        <v>0</v>
      </c>
      <c r="M636" s="2">
        <v>480</v>
      </c>
    </row>
    <row r="637" spans="2:13" ht="12.75" hidden="1">
      <c r="B637" s="10">
        <v>0</v>
      </c>
      <c r="C637" s="1" t="s">
        <v>11</v>
      </c>
      <c r="E637" s="1" t="s">
        <v>697</v>
      </c>
      <c r="H637" s="6">
        <v>-6422612.5</v>
      </c>
      <c r="I637" s="25">
        <v>0</v>
      </c>
      <c r="M637" s="2">
        <v>480</v>
      </c>
    </row>
    <row r="638" spans="2:13" ht="12.75" hidden="1">
      <c r="B638" s="10">
        <v>0</v>
      </c>
      <c r="C638" s="1" t="s">
        <v>698</v>
      </c>
      <c r="E638" s="1" t="s">
        <v>697</v>
      </c>
      <c r="H638" s="6">
        <v>-6422612.5</v>
      </c>
      <c r="I638" s="25">
        <v>0</v>
      </c>
      <c r="M638" s="2">
        <v>480</v>
      </c>
    </row>
    <row r="639" spans="2:13" ht="12.75" hidden="1">
      <c r="B639" s="10"/>
      <c r="H639" s="6">
        <v>-6422612.5</v>
      </c>
      <c r="I639" s="25">
        <v>0</v>
      </c>
      <c r="M639" s="2">
        <v>480</v>
      </c>
    </row>
    <row r="640" spans="2:13" ht="12.75" hidden="1">
      <c r="B640" s="10"/>
      <c r="H640" s="6">
        <v>-6422612.5</v>
      </c>
      <c r="I640" s="25">
        <v>0</v>
      </c>
      <c r="M640" s="2">
        <v>480</v>
      </c>
    </row>
    <row r="641" spans="2:13" ht="12.75" hidden="1">
      <c r="B641" s="10">
        <v>0</v>
      </c>
      <c r="H641" s="6">
        <v>-6422612.5</v>
      </c>
      <c r="I641" s="25">
        <v>0</v>
      </c>
      <c r="M641" s="2">
        <v>480</v>
      </c>
    </row>
    <row r="642" spans="2:13" ht="12.75" hidden="1">
      <c r="B642" s="10">
        <v>0</v>
      </c>
      <c r="H642" s="6">
        <v>-6422612.5</v>
      </c>
      <c r="I642" s="25">
        <v>0</v>
      </c>
      <c r="M642" s="2">
        <v>480</v>
      </c>
    </row>
    <row r="643" spans="2:13" ht="12.75" hidden="1">
      <c r="B643" s="10">
        <v>0</v>
      </c>
      <c r="H643" s="6">
        <v>-6422612.5</v>
      </c>
      <c r="I643" s="25">
        <v>0</v>
      </c>
      <c r="M643" s="2">
        <v>480</v>
      </c>
    </row>
    <row r="644" spans="2:13" ht="12.75" hidden="1">
      <c r="B644" s="10">
        <v>0</v>
      </c>
      <c r="H644" s="6">
        <v>-6422612.5</v>
      </c>
      <c r="I644" s="25">
        <v>0</v>
      </c>
      <c r="M644" s="2">
        <v>480</v>
      </c>
    </row>
    <row r="645" spans="2:13" ht="12.75" hidden="1">
      <c r="B645" s="10">
        <v>0</v>
      </c>
      <c r="H645" s="6">
        <v>-6422612.5</v>
      </c>
      <c r="I645" s="25">
        <v>0</v>
      </c>
      <c r="M645" s="2">
        <v>480</v>
      </c>
    </row>
    <row r="646" spans="2:13" ht="12.75" hidden="1">
      <c r="B646" s="10">
        <v>0</v>
      </c>
      <c r="H646" s="6">
        <v>-6422612.5</v>
      </c>
      <c r="I646" s="25">
        <v>0</v>
      </c>
      <c r="M646" s="2">
        <v>480</v>
      </c>
    </row>
    <row r="647" spans="2:13" ht="12.75" hidden="1">
      <c r="B647" s="10">
        <v>0</v>
      </c>
      <c r="H647" s="6">
        <v>-6422612.5</v>
      </c>
      <c r="I647" s="25">
        <v>0</v>
      </c>
      <c r="M647" s="2">
        <v>480</v>
      </c>
    </row>
    <row r="648" spans="2:13" ht="12.75" hidden="1">
      <c r="B648" s="10">
        <v>0</v>
      </c>
      <c r="H648" s="6">
        <v>-6422612.5</v>
      </c>
      <c r="I648" s="25">
        <v>0</v>
      </c>
      <c r="M648" s="2">
        <v>480</v>
      </c>
    </row>
    <row r="649" spans="2:13" ht="12.75" hidden="1">
      <c r="B649" s="10">
        <v>0</v>
      </c>
      <c r="H649" s="6">
        <v>-6422612.5</v>
      </c>
      <c r="I649" s="25">
        <v>0</v>
      </c>
      <c r="M649" s="2">
        <v>480</v>
      </c>
    </row>
    <row r="650" spans="2:13" ht="12.75" hidden="1">
      <c r="B650" s="10">
        <v>0</v>
      </c>
      <c r="H650" s="6">
        <v>-6422612.5</v>
      </c>
      <c r="I650" s="25">
        <v>0</v>
      </c>
      <c r="M650" s="2">
        <v>480</v>
      </c>
    </row>
    <row r="651" spans="2:13" ht="12.75" hidden="1">
      <c r="B651" s="10">
        <v>0</v>
      </c>
      <c r="H651" s="6">
        <v>-6422612.5</v>
      </c>
      <c r="I651" s="25">
        <v>0</v>
      </c>
      <c r="M651" s="2">
        <v>480</v>
      </c>
    </row>
    <row r="652" spans="2:13" ht="12.75" hidden="1">
      <c r="B652" s="10">
        <v>0</v>
      </c>
      <c r="H652" s="6">
        <v>-6422612.5</v>
      </c>
      <c r="I652" s="25">
        <v>0</v>
      </c>
      <c r="M652" s="2">
        <v>480</v>
      </c>
    </row>
    <row r="653" spans="2:13" ht="12.75" hidden="1">
      <c r="B653" s="10">
        <v>0</v>
      </c>
      <c r="H653" s="6">
        <v>-6422612.5</v>
      </c>
      <c r="I653" s="25">
        <v>0</v>
      </c>
      <c r="M653" s="2">
        <v>480</v>
      </c>
    </row>
    <row r="654" spans="2:13" ht="12.75" hidden="1">
      <c r="B654" s="10">
        <v>0</v>
      </c>
      <c r="H654" s="6">
        <v>-6422612.5</v>
      </c>
      <c r="I654" s="25">
        <v>0</v>
      </c>
      <c r="M654" s="2">
        <v>480</v>
      </c>
    </row>
    <row r="655" spans="8:13" ht="12.75" hidden="1">
      <c r="H655" s="6">
        <v>-6422612.5</v>
      </c>
      <c r="I655" s="25">
        <v>0</v>
      </c>
      <c r="M655" s="2">
        <v>480</v>
      </c>
    </row>
    <row r="656" spans="2:13" ht="13.5" hidden="1" thickBot="1">
      <c r="B656" s="155"/>
      <c r="H656" s="6">
        <v>-6422612.5</v>
      </c>
      <c r="I656" s="25">
        <v>0</v>
      </c>
      <c r="M656" s="2">
        <v>480</v>
      </c>
    </row>
    <row r="657" spans="2:13" ht="13.5" hidden="1" thickBot="1">
      <c r="B657" s="157"/>
      <c r="H657" s="6">
        <v>-6422612.5</v>
      </c>
      <c r="I657" s="25">
        <v>0</v>
      </c>
      <c r="M657" s="2">
        <v>480</v>
      </c>
    </row>
    <row r="658" spans="8:13" ht="12.75">
      <c r="H658" s="6">
        <v>0</v>
      </c>
      <c r="I658" s="25">
        <v>0</v>
      </c>
      <c r="M658" s="2">
        <v>480</v>
      </c>
    </row>
    <row r="659" spans="8:13" ht="12.75">
      <c r="H659" s="6">
        <v>0</v>
      </c>
      <c r="I659" s="25">
        <v>0</v>
      </c>
      <c r="M659" s="2">
        <v>480</v>
      </c>
    </row>
    <row r="660" spans="1:13" ht="13.5" thickBot="1">
      <c r="A660" s="52"/>
      <c r="B660" s="49">
        <v>1845609</v>
      </c>
      <c r="C660" s="52"/>
      <c r="D660" s="51" t="s">
        <v>463</v>
      </c>
      <c r="E660" s="129"/>
      <c r="F660" s="129"/>
      <c r="G660" s="54"/>
      <c r="H660" s="130"/>
      <c r="I660" s="131">
        <v>3845.01875</v>
      </c>
      <c r="J660" s="132"/>
      <c r="K660" s="132"/>
      <c r="L660" s="132"/>
      <c r="M660" s="2">
        <v>480</v>
      </c>
    </row>
    <row r="661" spans="2:13" ht="12.75">
      <c r="B661" s="36"/>
      <c r="C661" s="35"/>
      <c r="D661" s="15"/>
      <c r="E661" s="37"/>
      <c r="G661" s="38"/>
      <c r="H661" s="6">
        <v>0</v>
      </c>
      <c r="I661" s="25">
        <v>0</v>
      </c>
      <c r="M661" s="2">
        <v>480</v>
      </c>
    </row>
    <row r="662" spans="2:13" ht="12.75">
      <c r="B662" s="31"/>
      <c r="C662" s="35"/>
      <c r="D662" s="15"/>
      <c r="E662" s="15"/>
      <c r="G662" s="32"/>
      <c r="H662" s="6">
        <v>0</v>
      </c>
      <c r="I662" s="25">
        <v>0</v>
      </c>
      <c r="M662" s="2">
        <v>480</v>
      </c>
    </row>
    <row r="663" spans="1:13" s="62" customFormat="1" ht="12.75">
      <c r="A663" s="14"/>
      <c r="B663" s="431">
        <v>210000</v>
      </c>
      <c r="C663" s="14" t="s">
        <v>11</v>
      </c>
      <c r="D663" s="14"/>
      <c r="E663" s="14"/>
      <c r="F663" s="174"/>
      <c r="G663" s="21"/>
      <c r="H663" s="59">
        <v>0</v>
      </c>
      <c r="I663" s="61">
        <v>437.5</v>
      </c>
      <c r="M663" s="2">
        <v>480</v>
      </c>
    </row>
    <row r="664" spans="4:13" ht="12.75">
      <c r="D664" s="15"/>
      <c r="H664" s="6">
        <v>0</v>
      </c>
      <c r="I664" s="25">
        <v>0</v>
      </c>
      <c r="M664" s="2">
        <v>480</v>
      </c>
    </row>
    <row r="665" spans="1:13" s="62" customFormat="1" ht="12.75">
      <c r="A665" s="14"/>
      <c r="B665" s="448">
        <v>28000</v>
      </c>
      <c r="C665" s="60" t="s">
        <v>1115</v>
      </c>
      <c r="D665" s="14"/>
      <c r="E665" s="14"/>
      <c r="F665" s="174"/>
      <c r="G665" s="21"/>
      <c r="H665" s="59">
        <v>0</v>
      </c>
      <c r="I665" s="61">
        <v>58.333333333333336</v>
      </c>
      <c r="M665" s="2">
        <v>480</v>
      </c>
    </row>
    <row r="666" spans="2:13" ht="12.75">
      <c r="B666" s="449"/>
      <c r="D666" s="15"/>
      <c r="H666" s="6">
        <v>0</v>
      </c>
      <c r="I666" s="25">
        <v>0</v>
      </c>
      <c r="M666" s="2">
        <v>480</v>
      </c>
    </row>
    <row r="667" spans="1:13" s="62" customFormat="1" ht="12.75">
      <c r="A667" s="14"/>
      <c r="B667" s="448">
        <v>21000</v>
      </c>
      <c r="C667" s="60" t="s">
        <v>36</v>
      </c>
      <c r="D667" s="14"/>
      <c r="E667" s="14"/>
      <c r="F667" s="174"/>
      <c r="G667" s="21"/>
      <c r="H667" s="59">
        <v>0</v>
      </c>
      <c r="I667" s="61">
        <v>43.75</v>
      </c>
      <c r="M667" s="2">
        <v>480</v>
      </c>
    </row>
    <row r="668" spans="2:13" ht="12.75">
      <c r="B668" s="449"/>
      <c r="H668" s="6">
        <v>0</v>
      </c>
      <c r="I668" s="25">
        <v>0</v>
      </c>
      <c r="M668" s="2">
        <v>480</v>
      </c>
    </row>
    <row r="669" spans="1:13" s="62" customFormat="1" ht="12.75">
      <c r="A669" s="14"/>
      <c r="B669" s="448">
        <v>9500</v>
      </c>
      <c r="C669" s="60" t="s">
        <v>37</v>
      </c>
      <c r="D669" s="14"/>
      <c r="E669" s="14"/>
      <c r="F669" s="174"/>
      <c r="G669" s="21"/>
      <c r="H669" s="59">
        <v>0</v>
      </c>
      <c r="I669" s="61">
        <v>19.791666666666668</v>
      </c>
      <c r="M669" s="2">
        <v>480</v>
      </c>
    </row>
    <row r="670" spans="2:13" ht="12.75">
      <c r="B670" s="449"/>
      <c r="H670" s="6">
        <v>0</v>
      </c>
      <c r="I670" s="25">
        <v>0</v>
      </c>
      <c r="M670" s="2">
        <v>480</v>
      </c>
    </row>
    <row r="671" spans="1:13" s="62" customFormat="1" ht="12.75">
      <c r="A671" s="14"/>
      <c r="B671" s="448">
        <v>77050</v>
      </c>
      <c r="C671" s="60"/>
      <c r="D671" s="14"/>
      <c r="E671" s="14" t="s">
        <v>35</v>
      </c>
      <c r="F671" s="174"/>
      <c r="G671" s="21"/>
      <c r="H671" s="59">
        <v>0</v>
      </c>
      <c r="I671" s="61">
        <v>160.52083333333334</v>
      </c>
      <c r="M671" s="2">
        <v>480</v>
      </c>
    </row>
    <row r="672" spans="8:13" ht="12.75">
      <c r="H672" s="6">
        <v>0</v>
      </c>
      <c r="I672" s="25">
        <v>0</v>
      </c>
      <c r="M672" s="2">
        <v>480</v>
      </c>
    </row>
    <row r="673" spans="8:13" ht="12.75">
      <c r="H673" s="6">
        <v>0</v>
      </c>
      <c r="I673" s="25">
        <v>0</v>
      </c>
      <c r="M673" s="2">
        <v>480</v>
      </c>
    </row>
    <row r="674" spans="8:13" ht="12.75">
      <c r="H674" s="6">
        <v>0</v>
      </c>
      <c r="I674" s="25">
        <v>0</v>
      </c>
      <c r="M674" s="2">
        <v>480</v>
      </c>
    </row>
    <row r="675" spans="1:13" s="62" customFormat="1" ht="12.75">
      <c r="A675" s="14"/>
      <c r="B675" s="423">
        <v>549999</v>
      </c>
      <c r="C675" s="64" t="s">
        <v>754</v>
      </c>
      <c r="D675" s="14"/>
      <c r="E675" s="14"/>
      <c r="F675" s="174"/>
      <c r="G675" s="21"/>
      <c r="H675" s="59"/>
      <c r="I675" s="61">
        <v>1145.83125</v>
      </c>
      <c r="M675" s="2">
        <v>480</v>
      </c>
    </row>
    <row r="676" spans="1:13" s="72" customFormat="1" ht="12.75">
      <c r="A676" s="166"/>
      <c r="B676" s="424" t="s">
        <v>802</v>
      </c>
      <c r="C676" s="166"/>
      <c r="D676" s="166"/>
      <c r="E676" s="166"/>
      <c r="F676" s="168"/>
      <c r="G676" s="169"/>
      <c r="H676" s="167"/>
      <c r="I676" s="170"/>
      <c r="J676" s="171"/>
      <c r="K676" s="171"/>
      <c r="L676" s="171"/>
      <c r="M676" s="2">
        <v>480</v>
      </c>
    </row>
    <row r="677" spans="2:13" ht="12.75">
      <c r="B677" s="10"/>
      <c r="H677" s="6">
        <v>0</v>
      </c>
      <c r="I677" s="25">
        <v>0</v>
      </c>
      <c r="M677" s="2">
        <v>480</v>
      </c>
    </row>
    <row r="678" spans="2:13" ht="12.75">
      <c r="B678" s="10"/>
      <c r="H678" s="6">
        <v>0</v>
      </c>
      <c r="I678" s="25">
        <v>0</v>
      </c>
      <c r="M678" s="2">
        <v>480</v>
      </c>
    </row>
    <row r="679" spans="1:13" s="62" customFormat="1" ht="12.75">
      <c r="A679" s="14"/>
      <c r="B679" s="328">
        <v>20000</v>
      </c>
      <c r="C679" s="14"/>
      <c r="D679" s="14"/>
      <c r="E679" s="177" t="s">
        <v>756</v>
      </c>
      <c r="F679" s="174"/>
      <c r="G679" s="21"/>
      <c r="H679" s="59">
        <v>0</v>
      </c>
      <c r="I679" s="61">
        <v>41.666666666666664</v>
      </c>
      <c r="M679" s="2">
        <v>480</v>
      </c>
    </row>
    <row r="680" spans="2:13" ht="12.75">
      <c r="B680" s="425"/>
      <c r="H680" s="6">
        <v>0</v>
      </c>
      <c r="I680" s="25">
        <v>0</v>
      </c>
      <c r="M680" s="2">
        <v>480</v>
      </c>
    </row>
    <row r="681" spans="1:13" s="62" customFormat="1" ht="12.75">
      <c r="A681" s="14"/>
      <c r="B681" s="328">
        <v>160000</v>
      </c>
      <c r="C681" s="14"/>
      <c r="D681" s="14"/>
      <c r="E681" s="186" t="s">
        <v>759</v>
      </c>
      <c r="F681" s="174"/>
      <c r="G681" s="21"/>
      <c r="H681" s="59">
        <v>0</v>
      </c>
      <c r="I681" s="61">
        <v>333.3333333333333</v>
      </c>
      <c r="M681" s="2">
        <v>480</v>
      </c>
    </row>
    <row r="682" spans="1:13" s="18" customFormat="1" ht="12.75">
      <c r="A682" s="15"/>
      <c r="B682" s="258"/>
      <c r="C682" s="15"/>
      <c r="D682" s="15"/>
      <c r="E682" s="159"/>
      <c r="F682" s="173"/>
      <c r="G682" s="32"/>
      <c r="H682" s="6">
        <v>0</v>
      </c>
      <c r="I682" s="25">
        <v>0</v>
      </c>
      <c r="M682" s="2">
        <v>480</v>
      </c>
    </row>
    <row r="683" spans="1:13" s="62" customFormat="1" ht="12.75">
      <c r="A683" s="14"/>
      <c r="B683" s="328">
        <v>20000</v>
      </c>
      <c r="C683" s="14"/>
      <c r="D683" s="14"/>
      <c r="E683" s="177" t="s">
        <v>767</v>
      </c>
      <c r="F683" s="174"/>
      <c r="G683" s="21"/>
      <c r="H683" s="59"/>
      <c r="I683" s="61">
        <v>41.666666666666664</v>
      </c>
      <c r="M683" s="2">
        <v>480</v>
      </c>
    </row>
    <row r="684" spans="2:13" ht="12.75">
      <c r="B684" s="10"/>
      <c r="H684" s="6">
        <v>0</v>
      </c>
      <c r="I684" s="25">
        <v>0</v>
      </c>
      <c r="M684" s="2">
        <v>480</v>
      </c>
    </row>
    <row r="685" spans="1:13" s="62" customFormat="1" ht="12.75">
      <c r="A685" s="14"/>
      <c r="B685" s="328">
        <v>10000</v>
      </c>
      <c r="C685" s="14"/>
      <c r="D685" s="14"/>
      <c r="E685" s="177" t="s">
        <v>1253</v>
      </c>
      <c r="F685" s="174"/>
      <c r="G685" s="21"/>
      <c r="H685" s="59">
        <v>0</v>
      </c>
      <c r="I685" s="61">
        <v>20.833333333333332</v>
      </c>
      <c r="M685" s="2">
        <v>480</v>
      </c>
    </row>
    <row r="686" spans="2:13" ht="12.75">
      <c r="B686" s="10"/>
      <c r="H686" s="6">
        <v>0</v>
      </c>
      <c r="I686" s="25">
        <v>0</v>
      </c>
      <c r="M686" s="2">
        <v>480</v>
      </c>
    </row>
    <row r="687" spans="1:13" s="62" customFormat="1" ht="12.75">
      <c r="A687" s="14"/>
      <c r="B687" s="328">
        <v>10000</v>
      </c>
      <c r="C687" s="14"/>
      <c r="D687" s="14"/>
      <c r="E687" s="177" t="s">
        <v>1318</v>
      </c>
      <c r="F687" s="174"/>
      <c r="G687" s="21"/>
      <c r="H687" s="59"/>
      <c r="I687" s="61">
        <v>20.833333333333332</v>
      </c>
      <c r="M687" s="2">
        <v>480</v>
      </c>
    </row>
    <row r="688" spans="2:13" ht="12.75">
      <c r="B688" s="10"/>
      <c r="H688" s="6">
        <v>0</v>
      </c>
      <c r="I688" s="25">
        <v>0</v>
      </c>
      <c r="M688" s="2">
        <v>480</v>
      </c>
    </row>
    <row r="689" spans="1:13" s="62" customFormat="1" ht="12.75">
      <c r="A689" s="14"/>
      <c r="B689" s="328">
        <v>329999</v>
      </c>
      <c r="C689" s="14"/>
      <c r="D689" s="14"/>
      <c r="E689" s="177" t="s">
        <v>771</v>
      </c>
      <c r="F689" s="174"/>
      <c r="G689" s="21"/>
      <c r="H689" s="59"/>
      <c r="I689" s="61">
        <v>687.4979166666667</v>
      </c>
      <c r="M689" s="2">
        <v>480</v>
      </c>
    </row>
    <row r="690" spans="8:13" ht="12.75">
      <c r="H690" s="6">
        <v>0</v>
      </c>
      <c r="I690" s="25">
        <v>0</v>
      </c>
      <c r="M690" s="2">
        <v>480</v>
      </c>
    </row>
    <row r="691" spans="8:13" ht="12.75">
      <c r="H691" s="6">
        <v>0</v>
      </c>
      <c r="I691" s="25">
        <v>0</v>
      </c>
      <c r="M691" s="2">
        <v>480</v>
      </c>
    </row>
    <row r="692" spans="8:13" ht="12.75">
      <c r="H692" s="6">
        <v>0</v>
      </c>
      <c r="I692" s="25">
        <v>0</v>
      </c>
      <c r="M692" s="2">
        <v>480</v>
      </c>
    </row>
    <row r="693" spans="8:13" ht="12.75">
      <c r="H693" s="6">
        <v>0</v>
      </c>
      <c r="I693" s="25">
        <v>0</v>
      </c>
      <c r="M693" s="2">
        <v>480</v>
      </c>
    </row>
    <row r="694" spans="1:13" s="62" customFormat="1" ht="12.75">
      <c r="A694" s="14"/>
      <c r="B694" s="450">
        <v>76000</v>
      </c>
      <c r="C694" s="64" t="s">
        <v>777</v>
      </c>
      <c r="D694" s="14"/>
      <c r="E694" s="14"/>
      <c r="F694" s="174"/>
      <c r="G694" s="21"/>
      <c r="H694" s="59"/>
      <c r="I694" s="61">
        <v>158.33333333333334</v>
      </c>
      <c r="M694" s="2">
        <v>480</v>
      </c>
    </row>
    <row r="695" spans="2:13" ht="12.75">
      <c r="B695" s="388"/>
      <c r="H695" s="6">
        <v>0</v>
      </c>
      <c r="I695" s="25">
        <v>0</v>
      </c>
      <c r="M695" s="2">
        <v>480</v>
      </c>
    </row>
    <row r="696" spans="2:13" ht="12.75">
      <c r="B696" s="388"/>
      <c r="H696" s="6">
        <v>0</v>
      </c>
      <c r="I696" s="25">
        <v>0</v>
      </c>
      <c r="M696" s="2">
        <v>480</v>
      </c>
    </row>
    <row r="697" spans="1:13" s="62" customFormat="1" ht="12.75">
      <c r="A697" s="14"/>
      <c r="B697" s="394">
        <v>20000</v>
      </c>
      <c r="C697" s="60"/>
      <c r="D697" s="14"/>
      <c r="E697" s="60" t="s">
        <v>759</v>
      </c>
      <c r="F697" s="174"/>
      <c r="G697" s="21"/>
      <c r="H697" s="59">
        <v>0</v>
      </c>
      <c r="I697" s="61">
        <v>41.666666666666664</v>
      </c>
      <c r="M697" s="2">
        <v>480</v>
      </c>
    </row>
    <row r="698" spans="2:13" ht="12.75">
      <c r="B698" s="388"/>
      <c r="H698" s="6">
        <v>0</v>
      </c>
      <c r="I698" s="25">
        <v>0</v>
      </c>
      <c r="M698" s="2">
        <v>480</v>
      </c>
    </row>
    <row r="699" spans="1:13" s="62" customFormat="1" ht="12.75">
      <c r="A699" s="14"/>
      <c r="B699" s="394">
        <v>5000</v>
      </c>
      <c r="C699" s="14"/>
      <c r="D699" s="14"/>
      <c r="E699" s="60" t="s">
        <v>782</v>
      </c>
      <c r="F699" s="174"/>
      <c r="G699" s="21"/>
      <c r="H699" s="59">
        <v>0</v>
      </c>
      <c r="I699" s="61">
        <v>10.416666666666666</v>
      </c>
      <c r="M699" s="2">
        <v>480</v>
      </c>
    </row>
    <row r="700" spans="2:13" ht="12.75">
      <c r="B700" s="388"/>
      <c r="H700" s="6">
        <v>0</v>
      </c>
      <c r="I700" s="25">
        <v>0</v>
      </c>
      <c r="M700" s="2">
        <v>480</v>
      </c>
    </row>
    <row r="701" spans="1:13" s="62" customFormat="1" ht="12.75">
      <c r="A701" s="14"/>
      <c r="B701" s="394">
        <v>51000</v>
      </c>
      <c r="C701" s="14"/>
      <c r="D701" s="14"/>
      <c r="E701" s="60" t="s">
        <v>771</v>
      </c>
      <c r="F701" s="174"/>
      <c r="G701" s="21"/>
      <c r="H701" s="59"/>
      <c r="I701" s="61">
        <v>106.25</v>
      </c>
      <c r="M701" s="2">
        <v>480</v>
      </c>
    </row>
    <row r="702" spans="2:13" ht="12.75">
      <c r="B702" s="388"/>
      <c r="H702" s="6">
        <v>0</v>
      </c>
      <c r="I702" s="25">
        <v>0</v>
      </c>
      <c r="M702" s="2">
        <v>480</v>
      </c>
    </row>
    <row r="703" spans="1:13" s="62" customFormat="1" ht="12.75">
      <c r="A703" s="14"/>
      <c r="B703" s="394">
        <v>43800</v>
      </c>
      <c r="C703" s="14"/>
      <c r="D703" s="14"/>
      <c r="E703" s="14" t="s">
        <v>302</v>
      </c>
      <c r="F703" s="174"/>
      <c r="G703" s="21"/>
      <c r="H703" s="59">
        <v>0</v>
      </c>
      <c r="I703" s="61">
        <v>91.25</v>
      </c>
      <c r="M703" s="2">
        <v>480</v>
      </c>
    </row>
    <row r="704" spans="2:13" ht="12.75">
      <c r="B704" s="388"/>
      <c r="H704" s="6">
        <v>0</v>
      </c>
      <c r="I704" s="25">
        <v>0</v>
      </c>
      <c r="M704" s="2">
        <v>480</v>
      </c>
    </row>
    <row r="705" spans="2:13" ht="12.75">
      <c r="B705" s="388"/>
      <c r="H705" s="6">
        <v>0</v>
      </c>
      <c r="I705" s="25">
        <v>0</v>
      </c>
      <c r="M705" s="2">
        <v>480</v>
      </c>
    </row>
    <row r="706" spans="1:13" s="62" customFormat="1" ht="12.75">
      <c r="A706" s="14"/>
      <c r="B706" s="394">
        <v>30400</v>
      </c>
      <c r="C706" s="14"/>
      <c r="D706" s="14"/>
      <c r="E706" s="14" t="s">
        <v>795</v>
      </c>
      <c r="F706" s="174"/>
      <c r="G706" s="21"/>
      <c r="H706" s="59">
        <v>0</v>
      </c>
      <c r="I706" s="61">
        <v>63.333333333333336</v>
      </c>
      <c r="M706" s="2">
        <v>480</v>
      </c>
    </row>
    <row r="707" spans="2:13" ht="12.75">
      <c r="B707" s="43"/>
      <c r="H707" s="6">
        <v>0</v>
      </c>
      <c r="I707" s="25">
        <v>0</v>
      </c>
      <c r="M707" s="2">
        <v>480</v>
      </c>
    </row>
    <row r="708" spans="1:13" s="77" customFormat="1" ht="12.75">
      <c r="A708" s="60"/>
      <c r="B708" s="212">
        <v>799860</v>
      </c>
      <c r="C708" s="60" t="s">
        <v>668</v>
      </c>
      <c r="D708" s="60"/>
      <c r="E708" s="60"/>
      <c r="F708" s="140"/>
      <c r="G708" s="73"/>
      <c r="H708" s="76">
        <v>0</v>
      </c>
      <c r="I708" s="141">
        <v>1666.375</v>
      </c>
      <c r="M708" s="2">
        <v>480</v>
      </c>
    </row>
    <row r="709" spans="8:13" ht="12.75">
      <c r="H709" s="6">
        <v>0</v>
      </c>
      <c r="I709" s="25">
        <v>0</v>
      </c>
      <c r="M709" s="2">
        <v>480</v>
      </c>
    </row>
    <row r="710" spans="8:13" ht="12.75">
      <c r="H710" s="6">
        <v>0</v>
      </c>
      <c r="I710" s="25">
        <v>0</v>
      </c>
      <c r="M710" s="2">
        <v>480</v>
      </c>
    </row>
    <row r="711" spans="8:13" ht="12.75">
      <c r="H711" s="6">
        <v>0</v>
      </c>
      <c r="I711" s="25">
        <v>0</v>
      </c>
      <c r="M711" s="2">
        <v>480</v>
      </c>
    </row>
    <row r="712" spans="8:13" ht="12.75">
      <c r="H712" s="6">
        <v>0</v>
      </c>
      <c r="I712" s="25">
        <v>0</v>
      </c>
      <c r="M712" s="2">
        <v>480</v>
      </c>
    </row>
    <row r="713" spans="1:13" ht="13.5" thickBot="1">
      <c r="A713" s="52"/>
      <c r="B713" s="201">
        <v>2692425</v>
      </c>
      <c r="C713" s="52"/>
      <c r="D713" s="51" t="s">
        <v>803</v>
      </c>
      <c r="E713" s="129"/>
      <c r="F713" s="129"/>
      <c r="G713" s="54"/>
      <c r="H713" s="130"/>
      <c r="I713" s="131">
        <v>5609.21875</v>
      </c>
      <c r="J713" s="132"/>
      <c r="K713" s="132"/>
      <c r="L713" s="132"/>
      <c r="M713" s="2">
        <v>480</v>
      </c>
    </row>
    <row r="714" spans="2:13" ht="12.75">
      <c r="B714" s="202"/>
      <c r="H714" s="6">
        <v>0</v>
      </c>
      <c r="I714" s="25">
        <v>0</v>
      </c>
      <c r="M714" s="2">
        <v>480</v>
      </c>
    </row>
    <row r="715" spans="2:13" ht="12.75">
      <c r="B715" s="202"/>
      <c r="H715" s="6">
        <v>0</v>
      </c>
      <c r="I715" s="25">
        <v>0</v>
      </c>
      <c r="M715" s="2">
        <v>480</v>
      </c>
    </row>
    <row r="716" spans="1:13" ht="12.75">
      <c r="A716" s="64"/>
      <c r="B716" s="203">
        <v>1202025</v>
      </c>
      <c r="C716" s="64" t="s">
        <v>804</v>
      </c>
      <c r="D716" s="64"/>
      <c r="E716" s="64" t="s">
        <v>805</v>
      </c>
      <c r="F716" s="197"/>
      <c r="G716" s="69" t="s">
        <v>806</v>
      </c>
      <c r="H716" s="65"/>
      <c r="I716" s="61">
        <v>2504.21875</v>
      </c>
      <c r="J716" s="69"/>
      <c r="K716" s="69"/>
      <c r="L716" s="69"/>
      <c r="M716" s="2">
        <v>480</v>
      </c>
    </row>
    <row r="717" spans="2:13" ht="12.75">
      <c r="B717" s="202"/>
      <c r="D717" s="15"/>
      <c r="H717" s="6">
        <v>0</v>
      </c>
      <c r="I717" s="25">
        <v>0</v>
      </c>
      <c r="M717" s="2">
        <v>480</v>
      </c>
    </row>
    <row r="718" spans="2:13" ht="12.75">
      <c r="B718" s="204"/>
      <c r="D718" s="15"/>
      <c r="G718" s="33"/>
      <c r="H718" s="6">
        <v>0</v>
      </c>
      <c r="I718" s="25">
        <v>0</v>
      </c>
      <c r="M718" s="2">
        <v>480</v>
      </c>
    </row>
    <row r="719" spans="1:13" s="62" customFormat="1" ht="12.75">
      <c r="A719" s="14"/>
      <c r="B719" s="212">
        <v>147500</v>
      </c>
      <c r="C719" s="14" t="s">
        <v>807</v>
      </c>
      <c r="D719" s="14"/>
      <c r="E719" s="14" t="s">
        <v>805</v>
      </c>
      <c r="F719" s="174"/>
      <c r="G719" s="21"/>
      <c r="H719" s="59">
        <v>0</v>
      </c>
      <c r="I719" s="61">
        <v>307.2916666666667</v>
      </c>
      <c r="M719" s="2">
        <v>480</v>
      </c>
    </row>
    <row r="720" spans="2:13" ht="12.75">
      <c r="B720" s="202"/>
      <c r="D720" s="15"/>
      <c r="H720" s="6">
        <v>0</v>
      </c>
      <c r="I720" s="25">
        <v>0</v>
      </c>
      <c r="M720" s="2">
        <v>480</v>
      </c>
    </row>
    <row r="721" spans="1:13" s="62" customFormat="1" ht="12.75">
      <c r="A721" s="14"/>
      <c r="B721" s="212">
        <v>100000</v>
      </c>
      <c r="C721" s="14" t="s">
        <v>34</v>
      </c>
      <c r="D721" s="14"/>
      <c r="E721" s="14" t="s">
        <v>805</v>
      </c>
      <c r="F721" s="174"/>
      <c r="G721" s="21"/>
      <c r="H721" s="59">
        <v>0</v>
      </c>
      <c r="I721" s="61">
        <v>208.33333333333334</v>
      </c>
      <c r="M721" s="2">
        <v>480</v>
      </c>
    </row>
    <row r="722" spans="2:13" ht="12.75">
      <c r="B722" s="202"/>
      <c r="D722" s="15"/>
      <c r="H722" s="6">
        <v>0</v>
      </c>
      <c r="I722" s="25">
        <v>0</v>
      </c>
      <c r="M722" s="2">
        <v>480</v>
      </c>
    </row>
    <row r="723" spans="1:13" s="62" customFormat="1" ht="12.75">
      <c r="A723" s="14"/>
      <c r="B723" s="212">
        <v>16600</v>
      </c>
      <c r="C723" s="14"/>
      <c r="D723" s="14"/>
      <c r="E723" s="14"/>
      <c r="F723" s="174"/>
      <c r="G723" s="21"/>
      <c r="H723" s="59">
        <v>0</v>
      </c>
      <c r="I723" s="61">
        <v>34.583333333333336</v>
      </c>
      <c r="M723" s="2">
        <v>480</v>
      </c>
    </row>
    <row r="724" spans="2:13" ht="12.75">
      <c r="B724" s="202"/>
      <c r="D724" s="15"/>
      <c r="H724" s="6">
        <v>0</v>
      </c>
      <c r="I724" s="25">
        <v>0</v>
      </c>
      <c r="M724" s="2">
        <v>480</v>
      </c>
    </row>
    <row r="725" spans="1:13" s="62" customFormat="1" ht="12.75">
      <c r="A725" s="14"/>
      <c r="B725" s="212">
        <v>707925</v>
      </c>
      <c r="C725" s="14" t="s">
        <v>302</v>
      </c>
      <c r="D725" s="14"/>
      <c r="E725" s="14" t="s">
        <v>191</v>
      </c>
      <c r="F725" s="174"/>
      <c r="G725" s="21"/>
      <c r="H725" s="59">
        <v>0</v>
      </c>
      <c r="I725" s="61">
        <v>1474.84375</v>
      </c>
      <c r="M725" s="2">
        <v>480</v>
      </c>
    </row>
    <row r="726" spans="2:13" ht="12.75">
      <c r="B726" s="202"/>
      <c r="D726" s="15"/>
      <c r="H726" s="6">
        <v>0</v>
      </c>
      <c r="I726" s="25">
        <v>0</v>
      </c>
      <c r="M726" s="2">
        <v>480</v>
      </c>
    </row>
    <row r="727" spans="1:13" s="62" customFormat="1" ht="12.75">
      <c r="A727" s="14"/>
      <c r="B727" s="212">
        <v>10000</v>
      </c>
      <c r="C727" s="14"/>
      <c r="D727" s="14"/>
      <c r="E727" s="14"/>
      <c r="F727" s="174"/>
      <c r="G727" s="21"/>
      <c r="H727" s="59">
        <v>0</v>
      </c>
      <c r="I727" s="61">
        <v>20.833333333333332</v>
      </c>
      <c r="M727" s="2">
        <v>480</v>
      </c>
    </row>
    <row r="728" spans="2:13" ht="12.75">
      <c r="B728" s="202"/>
      <c r="D728" s="15"/>
      <c r="H728" s="6">
        <v>0</v>
      </c>
      <c r="I728" s="25">
        <v>0</v>
      </c>
      <c r="M728" s="2">
        <v>480</v>
      </c>
    </row>
    <row r="729" spans="1:13" s="18" customFormat="1" ht="12.75">
      <c r="A729" s="14"/>
      <c r="B729" s="212">
        <v>220000</v>
      </c>
      <c r="C729" s="14" t="s">
        <v>838</v>
      </c>
      <c r="D729" s="14"/>
      <c r="E729" s="14" t="s">
        <v>191</v>
      </c>
      <c r="F729" s="174"/>
      <c r="G729" s="21"/>
      <c r="H729" s="59">
        <v>0</v>
      </c>
      <c r="I729" s="61">
        <v>458.3333333333333</v>
      </c>
      <c r="J729" s="62"/>
      <c r="K729" s="62"/>
      <c r="L729" s="62"/>
      <c r="M729" s="2">
        <v>480</v>
      </c>
    </row>
    <row r="730" spans="2:13" ht="12.75">
      <c r="B730" s="202"/>
      <c r="D730" s="15"/>
      <c r="H730" s="6">
        <v>0</v>
      </c>
      <c r="I730" s="25">
        <v>0</v>
      </c>
      <c r="M730" s="2">
        <v>480</v>
      </c>
    </row>
    <row r="731" spans="2:13" ht="12.75">
      <c r="B731" s="202"/>
      <c r="D731" s="15"/>
      <c r="H731" s="6">
        <v>0</v>
      </c>
      <c r="I731" s="25">
        <v>0</v>
      </c>
      <c r="M731" s="2">
        <v>480</v>
      </c>
    </row>
    <row r="732" spans="2:13" ht="12.75">
      <c r="B732" s="202"/>
      <c r="D732" s="15"/>
      <c r="H732" s="6">
        <v>0</v>
      </c>
      <c r="I732" s="25">
        <v>0</v>
      </c>
      <c r="M732" s="2">
        <v>480</v>
      </c>
    </row>
    <row r="733" spans="2:13" ht="12.75">
      <c r="B733" s="202"/>
      <c r="D733" s="15"/>
      <c r="H733" s="6">
        <v>0</v>
      </c>
      <c r="I733" s="25">
        <v>0</v>
      </c>
      <c r="M733" s="2">
        <v>480</v>
      </c>
    </row>
    <row r="734" spans="1:13" ht="12.75">
      <c r="A734" s="64"/>
      <c r="B734" s="203">
        <v>610100</v>
      </c>
      <c r="C734" s="64" t="s">
        <v>804</v>
      </c>
      <c r="D734" s="64"/>
      <c r="E734" s="64" t="s">
        <v>805</v>
      </c>
      <c r="F734" s="197"/>
      <c r="G734" s="69" t="s">
        <v>1246</v>
      </c>
      <c r="H734" s="65"/>
      <c r="I734" s="61">
        <v>1271.0416666666667</v>
      </c>
      <c r="J734" s="69"/>
      <c r="K734" s="69"/>
      <c r="L734" s="69"/>
      <c r="M734" s="2">
        <v>480</v>
      </c>
    </row>
    <row r="735" spans="1:13" s="18" customFormat="1" ht="12.75">
      <c r="A735" s="166"/>
      <c r="B735" s="213"/>
      <c r="C735" s="166"/>
      <c r="D735" s="166"/>
      <c r="E735" s="166"/>
      <c r="F735" s="198"/>
      <c r="G735" s="171"/>
      <c r="H735" s="6">
        <v>0</v>
      </c>
      <c r="I735" s="25">
        <v>0</v>
      </c>
      <c r="J735" s="171"/>
      <c r="K735" s="171"/>
      <c r="L735" s="171"/>
      <c r="M735" s="2">
        <v>480</v>
      </c>
    </row>
    <row r="736" spans="1:13" s="62" customFormat="1" ht="12.75">
      <c r="A736" s="14"/>
      <c r="B736" s="212">
        <v>37500</v>
      </c>
      <c r="C736" s="14" t="s">
        <v>807</v>
      </c>
      <c r="D736" s="14"/>
      <c r="E736" s="60" t="s">
        <v>191</v>
      </c>
      <c r="F736" s="174"/>
      <c r="G736" s="21"/>
      <c r="H736" s="59">
        <v>0</v>
      </c>
      <c r="I736" s="61">
        <v>78.125</v>
      </c>
      <c r="M736" s="2">
        <v>480</v>
      </c>
    </row>
    <row r="737" spans="2:13" ht="12.75">
      <c r="B737" s="202"/>
      <c r="D737" s="15"/>
      <c r="H737" s="6">
        <v>0</v>
      </c>
      <c r="I737" s="25">
        <v>0</v>
      </c>
      <c r="M737" s="2">
        <v>480</v>
      </c>
    </row>
    <row r="738" spans="1:13" s="62" customFormat="1" ht="12.75">
      <c r="A738" s="14"/>
      <c r="B738" s="212">
        <v>362500</v>
      </c>
      <c r="C738" s="14" t="s">
        <v>856</v>
      </c>
      <c r="D738" s="14"/>
      <c r="E738" s="14"/>
      <c r="F738" s="174"/>
      <c r="G738" s="21"/>
      <c r="H738" s="59">
        <v>0</v>
      </c>
      <c r="I738" s="61">
        <v>755.2083333333334</v>
      </c>
      <c r="M738" s="2">
        <v>480</v>
      </c>
    </row>
    <row r="739" spans="2:13" ht="12.75">
      <c r="B739" s="202"/>
      <c r="D739" s="15"/>
      <c r="H739" s="6">
        <v>0</v>
      </c>
      <c r="I739" s="25">
        <v>0</v>
      </c>
      <c r="M739" s="2">
        <v>480</v>
      </c>
    </row>
    <row r="740" spans="1:13" s="62" customFormat="1" ht="12.75">
      <c r="A740" s="14"/>
      <c r="B740" s="212">
        <v>51500</v>
      </c>
      <c r="C740" s="14" t="s">
        <v>871</v>
      </c>
      <c r="D740" s="14"/>
      <c r="E740" s="14"/>
      <c r="F740" s="174"/>
      <c r="G740" s="21"/>
      <c r="H740" s="59">
        <v>0</v>
      </c>
      <c r="I740" s="61">
        <v>107.29166666666667</v>
      </c>
      <c r="M740" s="2">
        <v>480</v>
      </c>
    </row>
    <row r="741" spans="2:13" ht="12.75">
      <c r="B741" s="202"/>
      <c r="D741" s="15"/>
      <c r="H741" s="6">
        <v>0</v>
      </c>
      <c r="I741" s="25">
        <v>0</v>
      </c>
      <c r="M741" s="2">
        <v>480</v>
      </c>
    </row>
    <row r="742" spans="1:13" s="62" customFormat="1" ht="12.75">
      <c r="A742" s="14"/>
      <c r="B742" s="212">
        <v>30600</v>
      </c>
      <c r="C742" s="14" t="s">
        <v>34</v>
      </c>
      <c r="D742" s="14"/>
      <c r="E742" s="14" t="s">
        <v>191</v>
      </c>
      <c r="F742" s="174"/>
      <c r="G742" s="21"/>
      <c r="H742" s="59">
        <v>0</v>
      </c>
      <c r="I742" s="61">
        <v>63.75</v>
      </c>
      <c r="M742" s="2">
        <v>480</v>
      </c>
    </row>
    <row r="743" spans="2:13" ht="12.75">
      <c r="B743" s="202"/>
      <c r="D743" s="15"/>
      <c r="H743" s="6">
        <v>0</v>
      </c>
      <c r="I743" s="25">
        <v>0</v>
      </c>
      <c r="M743" s="2">
        <v>480</v>
      </c>
    </row>
    <row r="744" spans="1:13" s="62" customFormat="1" ht="12.75">
      <c r="A744" s="14"/>
      <c r="B744" s="456">
        <v>80000</v>
      </c>
      <c r="C744" s="14" t="s">
        <v>36</v>
      </c>
      <c r="D744" s="14"/>
      <c r="E744" s="60" t="s">
        <v>191</v>
      </c>
      <c r="F744" s="174"/>
      <c r="G744" s="21"/>
      <c r="H744" s="59">
        <v>0</v>
      </c>
      <c r="I744" s="61">
        <v>166.66666666666666</v>
      </c>
      <c r="M744" s="2">
        <v>480</v>
      </c>
    </row>
    <row r="745" spans="2:13" ht="12.75">
      <c r="B745" s="214"/>
      <c r="H745" s="6">
        <v>0</v>
      </c>
      <c r="I745" s="25">
        <v>0</v>
      </c>
      <c r="M745" s="2">
        <v>480</v>
      </c>
    </row>
    <row r="746" spans="1:13" s="62" customFormat="1" ht="12.75">
      <c r="A746" s="14"/>
      <c r="B746" s="212">
        <v>48000</v>
      </c>
      <c r="C746" s="14" t="s">
        <v>37</v>
      </c>
      <c r="D746" s="14"/>
      <c r="E746" s="60" t="s">
        <v>191</v>
      </c>
      <c r="F746" s="174"/>
      <c r="G746" s="21"/>
      <c r="H746" s="59">
        <v>0</v>
      </c>
      <c r="I746" s="61">
        <v>100</v>
      </c>
      <c r="M746" s="2">
        <v>480</v>
      </c>
    </row>
    <row r="747" spans="2:13" ht="12.75">
      <c r="B747" s="202"/>
      <c r="D747" s="15"/>
      <c r="H747" s="6">
        <v>0</v>
      </c>
      <c r="I747" s="25">
        <v>0</v>
      </c>
      <c r="M747" s="2">
        <v>480</v>
      </c>
    </row>
    <row r="748" spans="2:13" ht="12.75">
      <c r="B748" s="202"/>
      <c r="D748" s="15"/>
      <c r="H748" s="6">
        <v>0</v>
      </c>
      <c r="I748" s="25">
        <v>0</v>
      </c>
      <c r="M748" s="2">
        <v>480</v>
      </c>
    </row>
    <row r="749" spans="2:13" ht="12.75">
      <c r="B749" s="202"/>
      <c r="D749" s="15"/>
      <c r="H749" s="6">
        <v>0</v>
      </c>
      <c r="I749" s="25">
        <v>0</v>
      </c>
      <c r="M749" s="2">
        <v>480</v>
      </c>
    </row>
    <row r="750" spans="2:13" ht="12.75">
      <c r="B750" s="202"/>
      <c r="D750" s="15"/>
      <c r="H750" s="6">
        <v>0</v>
      </c>
      <c r="I750" s="25">
        <v>0</v>
      </c>
      <c r="M750" s="2">
        <v>480</v>
      </c>
    </row>
    <row r="751" spans="1:13" ht="12.75">
      <c r="A751" s="64"/>
      <c r="B751" s="203">
        <v>258400</v>
      </c>
      <c r="C751" s="64" t="s">
        <v>804</v>
      </c>
      <c r="D751" s="64"/>
      <c r="E751" s="64" t="s">
        <v>857</v>
      </c>
      <c r="F751" s="197"/>
      <c r="G751" s="69" t="s">
        <v>806</v>
      </c>
      <c r="H751" s="65"/>
      <c r="I751" s="61"/>
      <c r="J751" s="69"/>
      <c r="K751" s="69"/>
      <c r="L751" s="69"/>
      <c r="M751" s="2">
        <v>480</v>
      </c>
    </row>
    <row r="752" spans="2:13" ht="12.75">
      <c r="B752" s="202"/>
      <c r="D752" s="15"/>
      <c r="H752" s="6">
        <v>0</v>
      </c>
      <c r="I752" s="25">
        <v>0</v>
      </c>
      <c r="M752" s="2">
        <v>480</v>
      </c>
    </row>
    <row r="753" spans="2:13" ht="12.75">
      <c r="B753" s="202"/>
      <c r="D753" s="15"/>
      <c r="H753" s="6">
        <v>0</v>
      </c>
      <c r="I753" s="25">
        <v>0</v>
      </c>
      <c r="M753" s="2">
        <v>480</v>
      </c>
    </row>
    <row r="754" spans="1:13" ht="12.75">
      <c r="A754" s="14"/>
      <c r="B754" s="212">
        <v>50500</v>
      </c>
      <c r="C754" s="14" t="s">
        <v>807</v>
      </c>
      <c r="D754" s="14"/>
      <c r="E754" s="14" t="s">
        <v>845</v>
      </c>
      <c r="F754" s="174"/>
      <c r="G754" s="21"/>
      <c r="H754" s="59">
        <v>0</v>
      </c>
      <c r="I754" s="61">
        <v>105.20833333333333</v>
      </c>
      <c r="J754" s="62"/>
      <c r="K754" s="62"/>
      <c r="L754" s="62"/>
      <c r="M754" s="2">
        <v>480</v>
      </c>
    </row>
    <row r="755" spans="2:13" ht="12.75">
      <c r="B755" s="202"/>
      <c r="H755" s="6">
        <v>0</v>
      </c>
      <c r="I755" s="25">
        <v>0</v>
      </c>
      <c r="M755" s="2">
        <v>480</v>
      </c>
    </row>
    <row r="756" spans="1:13" s="62" customFormat="1" ht="12.75">
      <c r="A756" s="14"/>
      <c r="B756" s="212">
        <v>207900</v>
      </c>
      <c r="C756" s="14" t="s">
        <v>856</v>
      </c>
      <c r="D756" s="14"/>
      <c r="E756" s="14"/>
      <c r="F756" s="174"/>
      <c r="G756" s="21"/>
      <c r="H756" s="59">
        <v>0</v>
      </c>
      <c r="I756" s="61">
        <v>433.125</v>
      </c>
      <c r="M756" s="2">
        <v>480</v>
      </c>
    </row>
    <row r="757" spans="2:13" ht="12.75">
      <c r="B757" s="202"/>
      <c r="H757" s="6">
        <v>0</v>
      </c>
      <c r="I757" s="25">
        <v>0</v>
      </c>
      <c r="M757" s="2">
        <v>480</v>
      </c>
    </row>
    <row r="758" spans="2:13" ht="12.75">
      <c r="B758" s="202"/>
      <c r="H758" s="6">
        <v>0</v>
      </c>
      <c r="I758" s="25">
        <v>0</v>
      </c>
      <c r="M758" s="2">
        <v>480</v>
      </c>
    </row>
    <row r="759" spans="2:13" ht="12.75">
      <c r="B759" s="202"/>
      <c r="H759" s="6">
        <v>0</v>
      </c>
      <c r="I759" s="25">
        <v>0</v>
      </c>
      <c r="M759" s="2">
        <v>480</v>
      </c>
    </row>
    <row r="760" spans="2:13" ht="12.75">
      <c r="B760" s="202"/>
      <c r="H760" s="6">
        <v>0</v>
      </c>
      <c r="I760" s="25">
        <v>0</v>
      </c>
      <c r="M760" s="2">
        <v>480</v>
      </c>
    </row>
    <row r="761" spans="1:13" ht="12.75">
      <c r="A761" s="64"/>
      <c r="B761" s="203">
        <v>621900</v>
      </c>
      <c r="C761" s="64" t="s">
        <v>804</v>
      </c>
      <c r="D761" s="64"/>
      <c r="E761" s="64" t="s">
        <v>862</v>
      </c>
      <c r="F761" s="197"/>
      <c r="G761" s="69" t="s">
        <v>806</v>
      </c>
      <c r="H761" s="65"/>
      <c r="I761" s="61">
        <v>1295.625</v>
      </c>
      <c r="J761" s="69"/>
      <c r="K761" s="69"/>
      <c r="L761" s="69"/>
      <c r="M761" s="2">
        <v>480</v>
      </c>
    </row>
    <row r="762" spans="2:13" ht="12.75">
      <c r="B762" s="202"/>
      <c r="H762" s="6">
        <v>0</v>
      </c>
      <c r="I762" s="25">
        <v>0</v>
      </c>
      <c r="M762" s="2">
        <v>480</v>
      </c>
    </row>
    <row r="763" spans="2:13" ht="12.75">
      <c r="B763" s="202"/>
      <c r="H763" s="6">
        <v>0</v>
      </c>
      <c r="I763" s="25">
        <v>0</v>
      </c>
      <c r="M763" s="2">
        <v>480</v>
      </c>
    </row>
    <row r="764" spans="1:13" ht="12.75">
      <c r="A764" s="14"/>
      <c r="B764" s="212">
        <v>23500</v>
      </c>
      <c r="C764" s="14" t="s">
        <v>807</v>
      </c>
      <c r="D764" s="14"/>
      <c r="E764" s="14"/>
      <c r="F764" s="174"/>
      <c r="G764" s="21"/>
      <c r="H764" s="59">
        <v>0</v>
      </c>
      <c r="I764" s="61">
        <v>48.958333333333336</v>
      </c>
      <c r="J764" s="62"/>
      <c r="K764" s="62"/>
      <c r="L764" s="62"/>
      <c r="M764" s="2">
        <v>480</v>
      </c>
    </row>
    <row r="765" spans="2:13" ht="12.75">
      <c r="B765" s="202"/>
      <c r="H765" s="6">
        <v>0</v>
      </c>
      <c r="I765" s="25">
        <v>0</v>
      </c>
      <c r="M765" s="2">
        <v>480</v>
      </c>
    </row>
    <row r="766" spans="1:13" s="62" customFormat="1" ht="12.75">
      <c r="A766" s="14"/>
      <c r="B766" s="212">
        <v>588400</v>
      </c>
      <c r="C766" s="14" t="s">
        <v>856</v>
      </c>
      <c r="D766" s="14"/>
      <c r="E766" s="14"/>
      <c r="F766" s="174"/>
      <c r="G766" s="21"/>
      <c r="H766" s="59">
        <v>0</v>
      </c>
      <c r="I766" s="61">
        <v>1225.8333333333333</v>
      </c>
      <c r="M766" s="2">
        <v>480</v>
      </c>
    </row>
    <row r="767" spans="2:13" ht="12.75">
      <c r="B767" s="202"/>
      <c r="D767" s="15"/>
      <c r="H767" s="6">
        <v>0</v>
      </c>
      <c r="I767" s="25">
        <v>0</v>
      </c>
      <c r="M767" s="2">
        <v>480</v>
      </c>
    </row>
    <row r="768" spans="1:13" s="62" customFormat="1" ht="12.75">
      <c r="A768" s="14"/>
      <c r="B768" s="212">
        <v>10000</v>
      </c>
      <c r="C768" s="14" t="s">
        <v>871</v>
      </c>
      <c r="D768" s="14"/>
      <c r="E768" s="14"/>
      <c r="F768" s="174"/>
      <c r="G768" s="21"/>
      <c r="H768" s="59">
        <v>0</v>
      </c>
      <c r="I768" s="61">
        <v>20.833333333333332</v>
      </c>
      <c r="K768" s="62" t="s">
        <v>869</v>
      </c>
      <c r="M768" s="2">
        <v>480</v>
      </c>
    </row>
    <row r="769" spans="8:13" ht="12.75">
      <c r="H769" s="6">
        <v>0</v>
      </c>
      <c r="I769" s="25">
        <v>0</v>
      </c>
      <c r="M769" s="2">
        <v>480</v>
      </c>
    </row>
    <row r="770" spans="8:13" ht="12.75">
      <c r="H770" s="6">
        <v>0</v>
      </c>
      <c r="I770" s="25">
        <v>0</v>
      </c>
      <c r="M770" s="2">
        <v>480</v>
      </c>
    </row>
    <row r="771" spans="8:13" ht="12.75">
      <c r="H771" s="6">
        <v>0</v>
      </c>
      <c r="I771" s="25">
        <v>0</v>
      </c>
      <c r="M771" s="2">
        <v>480</v>
      </c>
    </row>
    <row r="772" spans="4:13" ht="12.75">
      <c r="D772" s="15"/>
      <c r="H772" s="6">
        <v>0</v>
      </c>
      <c r="I772" s="25">
        <v>0</v>
      </c>
      <c r="M772" s="2">
        <v>480</v>
      </c>
    </row>
    <row r="773" spans="1:13" ht="13.5" thickBot="1">
      <c r="A773" s="52"/>
      <c r="B773" s="432">
        <v>980500</v>
      </c>
      <c r="C773" s="52"/>
      <c r="D773" s="51" t="s">
        <v>465</v>
      </c>
      <c r="E773" s="129"/>
      <c r="F773" s="129"/>
      <c r="G773" s="54"/>
      <c r="H773" s="130"/>
      <c r="I773" s="131">
        <v>2042.7083333333333</v>
      </c>
      <c r="J773" s="132"/>
      <c r="K773" s="132"/>
      <c r="L773" s="132"/>
      <c r="M773" s="2">
        <v>480</v>
      </c>
    </row>
    <row r="774" spans="2:13" ht="12.75">
      <c r="B774" s="426"/>
      <c r="C774" s="35"/>
      <c r="D774" s="15"/>
      <c r="E774" s="35"/>
      <c r="G774" s="33"/>
      <c r="H774" s="6">
        <v>0</v>
      </c>
      <c r="I774" s="25">
        <v>0</v>
      </c>
      <c r="M774" s="2">
        <v>480</v>
      </c>
    </row>
    <row r="775" spans="2:13" ht="12.75">
      <c r="B775" s="426"/>
      <c r="C775" s="35"/>
      <c r="D775" s="15"/>
      <c r="E775" s="37"/>
      <c r="G775" s="38"/>
      <c r="H775" s="6">
        <v>0</v>
      </c>
      <c r="I775" s="25">
        <v>0</v>
      </c>
      <c r="M775" s="2">
        <v>480</v>
      </c>
    </row>
    <row r="776" spans="1:13" s="62" customFormat="1" ht="12.75">
      <c r="A776" s="14"/>
      <c r="B776" s="434">
        <v>140000</v>
      </c>
      <c r="C776" s="14" t="s">
        <v>11</v>
      </c>
      <c r="D776" s="14"/>
      <c r="E776" s="14"/>
      <c r="F776" s="174"/>
      <c r="G776" s="21"/>
      <c r="H776" s="59">
        <v>0</v>
      </c>
      <c r="I776" s="61">
        <v>291.6666666666667</v>
      </c>
      <c r="M776" s="2">
        <v>480</v>
      </c>
    </row>
    <row r="777" spans="2:13" ht="12.75">
      <c r="B777" s="433"/>
      <c r="D777" s="15"/>
      <c r="H777" s="6">
        <v>0</v>
      </c>
      <c r="I777" s="25">
        <v>0</v>
      </c>
      <c r="M777" s="2">
        <v>480</v>
      </c>
    </row>
    <row r="778" spans="1:13" s="62" customFormat="1" ht="12.75">
      <c r="A778" s="14"/>
      <c r="B778" s="434">
        <v>40500</v>
      </c>
      <c r="C778" s="14"/>
      <c r="D778" s="14"/>
      <c r="E778" s="14" t="s">
        <v>35</v>
      </c>
      <c r="F778" s="174"/>
      <c r="G778" s="21"/>
      <c r="H778" s="59">
        <v>0</v>
      </c>
      <c r="I778" s="61">
        <v>84.375</v>
      </c>
      <c r="M778" s="2">
        <v>480</v>
      </c>
    </row>
    <row r="779" spans="2:13" ht="12.75">
      <c r="B779" s="433"/>
      <c r="D779" s="15"/>
      <c r="H779" s="6">
        <v>0</v>
      </c>
      <c r="I779" s="25">
        <v>0</v>
      </c>
      <c r="M779" s="2">
        <v>480</v>
      </c>
    </row>
    <row r="780" spans="1:13" s="62" customFormat="1" ht="12.75">
      <c r="A780" s="14"/>
      <c r="B780" s="434">
        <v>800000</v>
      </c>
      <c r="C780" s="14"/>
      <c r="D780" s="14"/>
      <c r="E780" s="14"/>
      <c r="F780" s="174"/>
      <c r="G780" s="21"/>
      <c r="H780" s="59">
        <v>0</v>
      </c>
      <c r="I780" s="61">
        <v>1666.6666666666667</v>
      </c>
      <c r="M780" s="2">
        <v>480</v>
      </c>
    </row>
    <row r="781" spans="4:13" ht="12.75">
      <c r="D781" s="15"/>
      <c r="H781" s="6">
        <v>0</v>
      </c>
      <c r="I781" s="25">
        <v>0</v>
      </c>
      <c r="M781" s="2">
        <v>480</v>
      </c>
    </row>
    <row r="782" spans="4:13" ht="12.75">
      <c r="D782" s="15"/>
      <c r="H782" s="6">
        <v>0</v>
      </c>
      <c r="I782" s="25">
        <v>0</v>
      </c>
      <c r="M782" s="2">
        <v>480</v>
      </c>
    </row>
    <row r="783" spans="4:13" ht="12.75">
      <c r="D783" s="15"/>
      <c r="H783" s="6">
        <v>0</v>
      </c>
      <c r="I783" s="25">
        <v>0</v>
      </c>
      <c r="M783" s="2">
        <v>480</v>
      </c>
    </row>
    <row r="784" spans="4:13" ht="12.75">
      <c r="D784" s="15"/>
      <c r="H784" s="6">
        <v>0</v>
      </c>
      <c r="I784" s="25">
        <v>0</v>
      </c>
      <c r="M784" s="2">
        <v>480</v>
      </c>
    </row>
    <row r="785" spans="1:13" ht="13.5" thickBot="1">
      <c r="A785" s="52"/>
      <c r="B785" s="49">
        <v>3198677</v>
      </c>
      <c r="C785" s="52"/>
      <c r="D785" s="51" t="s">
        <v>302</v>
      </c>
      <c r="E785" s="129"/>
      <c r="F785" s="129"/>
      <c r="G785" s="54"/>
      <c r="H785" s="130"/>
      <c r="I785" s="131">
        <v>6663.910416666667</v>
      </c>
      <c r="J785" s="132"/>
      <c r="K785" s="132"/>
      <c r="L785" s="132"/>
      <c r="M785" s="2">
        <v>480</v>
      </c>
    </row>
    <row r="786" spans="1:13" ht="12.75">
      <c r="A786" s="101"/>
      <c r="B786" s="98"/>
      <c r="C786" s="101"/>
      <c r="D786" s="100"/>
      <c r="E786" s="163"/>
      <c r="F786" s="163"/>
      <c r="G786" s="103"/>
      <c r="H786" s="6">
        <v>0</v>
      </c>
      <c r="I786" s="25">
        <v>0</v>
      </c>
      <c r="J786" s="134"/>
      <c r="K786" s="134"/>
      <c r="L786" s="134"/>
      <c r="M786" s="2">
        <v>480</v>
      </c>
    </row>
    <row r="787" spans="1:13" ht="12.75">
      <c r="A787" s="101"/>
      <c r="B787" s="98"/>
      <c r="C787" s="101"/>
      <c r="D787" s="100"/>
      <c r="E787" s="163"/>
      <c r="F787" s="163"/>
      <c r="G787" s="103"/>
      <c r="H787" s="6">
        <v>0</v>
      </c>
      <c r="I787" s="25">
        <v>0</v>
      </c>
      <c r="J787" s="134"/>
      <c r="K787" s="134"/>
      <c r="L787" s="134"/>
      <c r="M787" s="2">
        <v>480</v>
      </c>
    </row>
    <row r="788" spans="1:13" s="62" customFormat="1" ht="12.75">
      <c r="A788" s="175"/>
      <c r="B788" s="429">
        <v>268000</v>
      </c>
      <c r="C788" s="175" t="s">
        <v>11</v>
      </c>
      <c r="D788" s="176"/>
      <c r="E788" s="177"/>
      <c r="F788" s="177"/>
      <c r="G788" s="178"/>
      <c r="H788" s="59">
        <v>0</v>
      </c>
      <c r="I788" s="61">
        <v>558.3333333333334</v>
      </c>
      <c r="J788" s="179"/>
      <c r="K788" s="179"/>
      <c r="L788" s="179"/>
      <c r="M788" s="2">
        <v>480</v>
      </c>
    </row>
    <row r="789" spans="1:13" ht="12.75">
      <c r="A789" s="101"/>
      <c r="B789" s="430"/>
      <c r="C789" s="101"/>
      <c r="D789" s="100"/>
      <c r="E789" s="163"/>
      <c r="F789" s="163"/>
      <c r="G789" s="103"/>
      <c r="H789" s="6">
        <v>0</v>
      </c>
      <c r="I789" s="25">
        <v>0</v>
      </c>
      <c r="J789" s="134"/>
      <c r="K789" s="134"/>
      <c r="L789" s="134"/>
      <c r="M789" s="2">
        <v>480</v>
      </c>
    </row>
    <row r="790" spans="1:13" s="62" customFormat="1" ht="12.75">
      <c r="A790" s="14"/>
      <c r="B790" s="431">
        <v>124850</v>
      </c>
      <c r="C790" s="14"/>
      <c r="D790" s="14"/>
      <c r="E790" s="14" t="s">
        <v>35</v>
      </c>
      <c r="F790" s="174"/>
      <c r="G790" s="21"/>
      <c r="H790" s="59">
        <v>0</v>
      </c>
      <c r="I790" s="61">
        <v>260.1041666666667</v>
      </c>
      <c r="M790" s="2">
        <v>480</v>
      </c>
    </row>
    <row r="791" spans="8:13" ht="12.75">
      <c r="H791" s="6">
        <v>0</v>
      </c>
      <c r="I791" s="25">
        <v>0</v>
      </c>
      <c r="M791" s="2">
        <v>480</v>
      </c>
    </row>
    <row r="792" spans="1:13" s="62" customFormat="1" ht="12.75">
      <c r="A792" s="14"/>
      <c r="B792" s="328">
        <v>194900</v>
      </c>
      <c r="C792" s="14"/>
      <c r="D792" s="14"/>
      <c r="E792" s="14" t="s">
        <v>302</v>
      </c>
      <c r="F792" s="174"/>
      <c r="G792" s="21"/>
      <c r="H792" s="59">
        <v>0</v>
      </c>
      <c r="I792" s="61">
        <v>406.0416666666667</v>
      </c>
      <c r="M792" s="2">
        <v>480</v>
      </c>
    </row>
    <row r="793" spans="2:13" ht="12.75">
      <c r="B793" s="10"/>
      <c r="H793" s="6">
        <v>0</v>
      </c>
      <c r="I793" s="25">
        <v>0</v>
      </c>
      <c r="M793" s="2">
        <v>480</v>
      </c>
    </row>
    <row r="794" spans="1:13" s="62" customFormat="1" ht="12.75">
      <c r="A794" s="14"/>
      <c r="B794" s="328">
        <v>74850</v>
      </c>
      <c r="C794" s="14" t="s">
        <v>445</v>
      </c>
      <c r="D794" s="14"/>
      <c r="E794" s="14"/>
      <c r="F794" s="174"/>
      <c r="G794" s="21"/>
      <c r="H794" s="59">
        <v>0</v>
      </c>
      <c r="I794" s="61">
        <v>155.9375</v>
      </c>
      <c r="M794" s="2">
        <v>480</v>
      </c>
    </row>
    <row r="795" spans="2:13" ht="12.75">
      <c r="B795" s="10"/>
      <c r="H795" s="6">
        <v>0</v>
      </c>
      <c r="I795" s="25">
        <v>0</v>
      </c>
      <c r="M795" s="2">
        <v>480</v>
      </c>
    </row>
    <row r="796" spans="1:256" s="62" customFormat="1" ht="12.75">
      <c r="A796" s="14"/>
      <c r="B796" s="446">
        <v>25000</v>
      </c>
      <c r="C796" s="62" t="s">
        <v>1064</v>
      </c>
      <c r="D796" s="14"/>
      <c r="E796" s="14"/>
      <c r="F796" s="199"/>
      <c r="G796" s="21"/>
      <c r="H796" s="59"/>
      <c r="I796" s="61"/>
      <c r="M796" s="2">
        <v>480</v>
      </c>
      <c r="IV796" s="14">
        <v>25480</v>
      </c>
    </row>
    <row r="797" spans="1:13" s="18" customFormat="1" ht="12.75">
      <c r="A797" s="15"/>
      <c r="B797" s="445"/>
      <c r="D797" s="15"/>
      <c r="E797" s="15"/>
      <c r="F797" s="200"/>
      <c r="G797" s="32"/>
      <c r="H797" s="31"/>
      <c r="I797" s="75"/>
      <c r="M797" s="2">
        <v>480</v>
      </c>
    </row>
    <row r="798" spans="1:13" s="62" customFormat="1" ht="12.75">
      <c r="A798" s="14"/>
      <c r="B798" s="448">
        <v>925000</v>
      </c>
      <c r="C798" s="14" t="s">
        <v>1235</v>
      </c>
      <c r="D798" s="14"/>
      <c r="E798" s="14"/>
      <c r="F798" s="174"/>
      <c r="G798" s="21"/>
      <c r="H798" s="59">
        <v>0</v>
      </c>
      <c r="I798" s="61">
        <v>1927.0833333333333</v>
      </c>
      <c r="M798" s="2">
        <v>480</v>
      </c>
    </row>
    <row r="799" spans="2:13" ht="12.75">
      <c r="B799" s="449"/>
      <c r="D799" s="15"/>
      <c r="H799" s="6">
        <v>0</v>
      </c>
      <c r="I799" s="25">
        <v>0</v>
      </c>
      <c r="M799" s="2">
        <v>480</v>
      </c>
    </row>
    <row r="800" spans="1:13" s="62" customFormat="1" ht="12.75">
      <c r="A800" s="14"/>
      <c r="B800" s="448">
        <v>142000</v>
      </c>
      <c r="C800" s="14" t="s">
        <v>1066</v>
      </c>
      <c r="D800" s="14"/>
      <c r="E800" s="14"/>
      <c r="F800" s="174"/>
      <c r="G800" s="21"/>
      <c r="H800" s="59">
        <v>0</v>
      </c>
      <c r="I800" s="61">
        <v>295.8333333333333</v>
      </c>
      <c r="M800" s="2">
        <v>480</v>
      </c>
    </row>
    <row r="801" spans="2:13" ht="12.75">
      <c r="B801" s="449"/>
      <c r="D801" s="15"/>
      <c r="H801" s="6">
        <v>0</v>
      </c>
      <c r="I801" s="25">
        <v>0</v>
      </c>
      <c r="M801" s="2">
        <v>480</v>
      </c>
    </row>
    <row r="802" spans="1:13" ht="12.75">
      <c r="A802" s="60"/>
      <c r="B802" s="448">
        <v>133772</v>
      </c>
      <c r="C802" s="60" t="s">
        <v>1068</v>
      </c>
      <c r="D802" s="60"/>
      <c r="E802" s="60"/>
      <c r="F802" s="140"/>
      <c r="G802" s="73"/>
      <c r="H802" s="59">
        <v>0</v>
      </c>
      <c r="I802" s="61">
        <v>151</v>
      </c>
      <c r="J802" s="77"/>
      <c r="K802" s="77"/>
      <c r="L802" s="77"/>
      <c r="M802" s="2">
        <v>480</v>
      </c>
    </row>
    <row r="803" spans="2:13" ht="12.75">
      <c r="B803" s="182"/>
      <c r="H803" s="6">
        <v>0</v>
      </c>
      <c r="I803" s="25">
        <v>152</v>
      </c>
      <c r="M803" s="2">
        <v>480</v>
      </c>
    </row>
    <row r="804" spans="1:13" s="62" customFormat="1" ht="12.75">
      <c r="A804" s="14"/>
      <c r="B804" s="212">
        <v>250400</v>
      </c>
      <c r="C804" s="14"/>
      <c r="D804" s="14"/>
      <c r="E804" s="14" t="s">
        <v>1072</v>
      </c>
      <c r="F804" s="174"/>
      <c r="G804" s="21"/>
      <c r="H804" s="59">
        <v>0</v>
      </c>
      <c r="I804" s="61">
        <v>521.6666666666666</v>
      </c>
      <c r="M804" s="2">
        <v>480</v>
      </c>
    </row>
    <row r="805" spans="8:13" ht="12.75">
      <c r="H805" s="6">
        <v>0</v>
      </c>
      <c r="I805" s="25">
        <v>159</v>
      </c>
      <c r="M805" s="2">
        <v>480</v>
      </c>
    </row>
    <row r="806" spans="1:13" ht="12.75">
      <c r="A806" s="60"/>
      <c r="B806" s="76">
        <v>1059905</v>
      </c>
      <c r="C806" s="60" t="s">
        <v>878</v>
      </c>
      <c r="D806" s="73"/>
      <c r="E806" s="60"/>
      <c r="F806" s="140"/>
      <c r="G806" s="73"/>
      <c r="H806" s="76">
        <v>0</v>
      </c>
      <c r="I806" s="141">
        <v>2208.1354166666665</v>
      </c>
      <c r="J806" s="77"/>
      <c r="K806" s="77"/>
      <c r="L806" s="77"/>
      <c r="M806" s="2">
        <v>480</v>
      </c>
    </row>
    <row r="807" spans="8:13" ht="12.75">
      <c r="H807" s="6">
        <v>0</v>
      </c>
      <c r="I807" s="25">
        <v>0</v>
      </c>
      <c r="M807" s="2">
        <v>480</v>
      </c>
    </row>
    <row r="808" spans="8:13" ht="12.75">
      <c r="H808" s="6">
        <v>0</v>
      </c>
      <c r="I808" s="25">
        <v>0</v>
      </c>
      <c r="M808" s="2">
        <v>480</v>
      </c>
    </row>
    <row r="809" spans="8:13" ht="12.75">
      <c r="H809" s="6">
        <v>0</v>
      </c>
      <c r="I809" s="25">
        <v>0</v>
      </c>
      <c r="M809" s="2">
        <v>480</v>
      </c>
    </row>
    <row r="810" spans="8:13" ht="12.75">
      <c r="H810" s="6">
        <v>0</v>
      </c>
      <c r="I810" s="25">
        <v>0</v>
      </c>
      <c r="M810" s="2">
        <v>480</v>
      </c>
    </row>
    <row r="811" spans="1:13" ht="13.5" thickBot="1">
      <c r="A811" s="52"/>
      <c r="B811" s="443">
        <v>409400</v>
      </c>
      <c r="C811" s="52"/>
      <c r="D811" s="51" t="s">
        <v>1078</v>
      </c>
      <c r="E811" s="129"/>
      <c r="F811" s="129"/>
      <c r="G811" s="54"/>
      <c r="H811" s="130"/>
      <c r="I811" s="131">
        <v>852.9166666666666</v>
      </c>
      <c r="J811" s="132"/>
      <c r="K811" s="132"/>
      <c r="L811" s="132"/>
      <c r="M811" s="2">
        <v>480</v>
      </c>
    </row>
    <row r="812" spans="2:13" ht="12.75">
      <c r="B812" s="388"/>
      <c r="H812" s="6">
        <v>0</v>
      </c>
      <c r="I812" s="25">
        <v>0</v>
      </c>
      <c r="M812" s="2">
        <v>480</v>
      </c>
    </row>
    <row r="813" spans="2:13" ht="12.75">
      <c r="B813" s="388"/>
      <c r="H813" s="6">
        <v>0</v>
      </c>
      <c r="I813" s="25">
        <v>0</v>
      </c>
      <c r="M813" s="2">
        <v>480</v>
      </c>
    </row>
    <row r="814" spans="1:13" s="62" customFormat="1" ht="12.75">
      <c r="A814" s="14"/>
      <c r="B814" s="394">
        <v>243000</v>
      </c>
      <c r="C814" s="14" t="s">
        <v>1115</v>
      </c>
      <c r="D814" s="14"/>
      <c r="E814" s="14"/>
      <c r="F814" s="174"/>
      <c r="G814" s="21"/>
      <c r="H814" s="59">
        <v>0</v>
      </c>
      <c r="I814" s="61">
        <v>506.25</v>
      </c>
      <c r="M814" s="2">
        <v>480</v>
      </c>
    </row>
    <row r="815" spans="2:13" ht="12.75">
      <c r="B815" s="388"/>
      <c r="H815" s="6">
        <v>0</v>
      </c>
      <c r="I815" s="25">
        <v>0</v>
      </c>
      <c r="M815" s="2">
        <v>480</v>
      </c>
    </row>
    <row r="816" spans="1:13" s="62" customFormat="1" ht="12.75">
      <c r="A816" s="14"/>
      <c r="B816" s="394">
        <v>18400</v>
      </c>
      <c r="C816" s="14"/>
      <c r="D816" s="14"/>
      <c r="E816" s="14" t="s">
        <v>35</v>
      </c>
      <c r="F816" s="174"/>
      <c r="G816" s="21"/>
      <c r="H816" s="59">
        <v>0</v>
      </c>
      <c r="I816" s="61">
        <v>38.333333333333336</v>
      </c>
      <c r="M816" s="2">
        <v>480</v>
      </c>
    </row>
    <row r="817" spans="2:13" ht="12.75">
      <c r="B817" s="388"/>
      <c r="D817" s="15"/>
      <c r="H817" s="6">
        <v>0</v>
      </c>
      <c r="I817" s="25">
        <v>0</v>
      </c>
      <c r="M817" s="2">
        <v>480</v>
      </c>
    </row>
    <row r="818" spans="1:13" s="62" customFormat="1" ht="12.75">
      <c r="A818" s="14"/>
      <c r="B818" s="394">
        <v>84000</v>
      </c>
      <c r="C818" s="14" t="s">
        <v>36</v>
      </c>
      <c r="D818" s="14"/>
      <c r="E818" s="14"/>
      <c r="F818" s="174"/>
      <c r="G818" s="21"/>
      <c r="H818" s="59">
        <v>0</v>
      </c>
      <c r="I818" s="61">
        <v>175</v>
      </c>
      <c r="M818" s="2">
        <v>480</v>
      </c>
    </row>
    <row r="819" spans="2:13" ht="12.75">
      <c r="B819" s="388"/>
      <c r="H819" s="6">
        <v>0</v>
      </c>
      <c r="I819" s="25">
        <v>0</v>
      </c>
      <c r="M819" s="2">
        <v>480</v>
      </c>
    </row>
    <row r="820" spans="1:13" s="62" customFormat="1" ht="12.75">
      <c r="A820" s="14"/>
      <c r="B820" s="394">
        <v>64000</v>
      </c>
      <c r="C820" s="14" t="s">
        <v>37</v>
      </c>
      <c r="D820" s="14"/>
      <c r="E820" s="14"/>
      <c r="F820" s="174"/>
      <c r="G820" s="21"/>
      <c r="H820" s="59">
        <v>0</v>
      </c>
      <c r="I820" s="61">
        <v>133.33333333333334</v>
      </c>
      <c r="M820" s="2">
        <v>480</v>
      </c>
    </row>
    <row r="821" spans="8:13" ht="12.75">
      <c r="H821" s="6">
        <v>0</v>
      </c>
      <c r="I821" s="25">
        <v>0</v>
      </c>
      <c r="M821" s="2">
        <v>480</v>
      </c>
    </row>
    <row r="822" spans="8:13" ht="12.75">
      <c r="H822" s="6">
        <v>0</v>
      </c>
      <c r="I822" s="25">
        <v>0</v>
      </c>
      <c r="M822" s="2">
        <v>480</v>
      </c>
    </row>
    <row r="823" spans="8:13" ht="12.75">
      <c r="H823" s="6">
        <v>0</v>
      </c>
      <c r="I823" s="25">
        <v>0</v>
      </c>
      <c r="M823" s="2">
        <v>480</v>
      </c>
    </row>
    <row r="824" spans="1:13" s="221" customFormat="1" ht="13.5" thickBot="1">
      <c r="A824" s="124"/>
      <c r="B824" s="121">
        <v>17855943.5</v>
      </c>
      <c r="C824" s="51" t="s">
        <v>1326</v>
      </c>
      <c r="D824" s="124"/>
      <c r="E824" s="48"/>
      <c r="F824" s="129"/>
      <c r="G824" s="219"/>
      <c r="H824" s="130"/>
      <c r="I824" s="131"/>
      <c r="J824" s="220"/>
      <c r="K824" s="57"/>
      <c r="L824" s="57"/>
      <c r="M824" s="2">
        <v>480</v>
      </c>
    </row>
    <row r="825" spans="1:13" s="221" customFormat="1" ht="12.75">
      <c r="A825" s="1"/>
      <c r="B825" s="34"/>
      <c r="C825" s="15"/>
      <c r="D825" s="15"/>
      <c r="E825" s="35"/>
      <c r="F825" s="165"/>
      <c r="G825" s="118"/>
      <c r="H825" s="6"/>
      <c r="I825" s="25"/>
      <c r="J825" s="25"/>
      <c r="K825" s="2"/>
      <c r="L825"/>
      <c r="M825" s="2">
        <v>480</v>
      </c>
    </row>
    <row r="826" spans="1:13" s="221" customFormat="1" ht="12.75">
      <c r="A826" s="15"/>
      <c r="B826" s="222" t="s">
        <v>1327</v>
      </c>
      <c r="C826" s="223" t="s">
        <v>1328</v>
      </c>
      <c r="D826" s="223"/>
      <c r="E826" s="223"/>
      <c r="F826" s="224"/>
      <c r="G826" s="225"/>
      <c r="H826" s="226"/>
      <c r="I826" s="227" t="s">
        <v>1329</v>
      </c>
      <c r="J826" s="228"/>
      <c r="K826" s="2"/>
      <c r="L826"/>
      <c r="M826" s="2">
        <v>480</v>
      </c>
    </row>
    <row r="827" spans="1:13" s="62" customFormat="1" ht="12.75">
      <c r="A827" s="229"/>
      <c r="B827" s="230">
        <v>3000005</v>
      </c>
      <c r="C827" s="231" t="s">
        <v>1330</v>
      </c>
      <c r="D827" s="231" t="s">
        <v>1331</v>
      </c>
      <c r="E827" s="231" t="s">
        <v>1364</v>
      </c>
      <c r="F827" s="224"/>
      <c r="G827" s="232"/>
      <c r="H827" s="226">
        <v>-3000005</v>
      </c>
      <c r="I827" s="227">
        <v>6250.010416666667</v>
      </c>
      <c r="J827" s="228"/>
      <c r="K827" s="2"/>
      <c r="L827"/>
      <c r="M827" s="2">
        <v>480</v>
      </c>
    </row>
    <row r="828" spans="1:13" s="241" customFormat="1" ht="12.75">
      <c r="A828" s="233"/>
      <c r="B828" s="234">
        <v>2692425</v>
      </c>
      <c r="C828" s="235" t="s">
        <v>1332</v>
      </c>
      <c r="D828" s="235" t="s">
        <v>1331</v>
      </c>
      <c r="E828" s="231" t="s">
        <v>1364</v>
      </c>
      <c r="F828" s="236"/>
      <c r="G828" s="236"/>
      <c r="H828" s="237">
        <v>-5692430</v>
      </c>
      <c r="I828" s="238">
        <v>5609.21875</v>
      </c>
      <c r="J828" s="239"/>
      <c r="K828" s="2"/>
      <c r="L828" s="240"/>
      <c r="M828" s="2">
        <v>480</v>
      </c>
    </row>
    <row r="829" spans="1:13" s="211" customFormat="1" ht="12.75">
      <c r="A829" s="180"/>
      <c r="B829" s="205"/>
      <c r="C829" s="206" t="s">
        <v>1333</v>
      </c>
      <c r="D829" s="206" t="s">
        <v>1331</v>
      </c>
      <c r="E829" s="206" t="s">
        <v>1364</v>
      </c>
      <c r="F829" s="207"/>
      <c r="G829" s="207"/>
      <c r="H829" s="208">
        <v>-5692430</v>
      </c>
      <c r="I829" s="209">
        <v>0</v>
      </c>
      <c r="J829" s="210"/>
      <c r="K829" s="2"/>
      <c r="M829" s="2">
        <v>480</v>
      </c>
    </row>
    <row r="830" spans="1:13" s="151" customFormat="1" ht="12.75">
      <c r="A830" s="144"/>
      <c r="B830" s="145"/>
      <c r="C830" s="146" t="s">
        <v>1334</v>
      </c>
      <c r="D830" s="146" t="s">
        <v>1331</v>
      </c>
      <c r="E830" s="146" t="s">
        <v>1364</v>
      </c>
      <c r="F830" s="147"/>
      <c r="G830" s="147"/>
      <c r="H830" s="148">
        <v>-5692430</v>
      </c>
      <c r="I830" s="149">
        <v>0</v>
      </c>
      <c r="J830" s="150"/>
      <c r="K830" s="2"/>
      <c r="M830" s="2">
        <v>480</v>
      </c>
    </row>
    <row r="831" spans="1:13" s="91" customFormat="1" ht="12.75">
      <c r="A831" s="152"/>
      <c r="B831" s="86"/>
      <c r="C831" s="87" t="s">
        <v>1335</v>
      </c>
      <c r="D831" s="87" t="s">
        <v>1331</v>
      </c>
      <c r="E831" s="87" t="s">
        <v>1364</v>
      </c>
      <c r="F831" s="88"/>
      <c r="G831" s="88"/>
      <c r="H831" s="208">
        <v>-5692430</v>
      </c>
      <c r="I831" s="89">
        <v>0</v>
      </c>
      <c r="J831" s="90"/>
      <c r="K831" s="2"/>
      <c r="M831" s="2">
        <v>480</v>
      </c>
    </row>
    <row r="832" spans="1:13" s="249" customFormat="1" ht="12.75">
      <c r="A832" s="92"/>
      <c r="B832" s="242"/>
      <c r="C832" s="243" t="s">
        <v>1336</v>
      </c>
      <c r="D832" s="244" t="s">
        <v>1331</v>
      </c>
      <c r="E832" s="244" t="s">
        <v>1364</v>
      </c>
      <c r="F832" s="245"/>
      <c r="G832" s="245"/>
      <c r="H832" s="246">
        <v>-5692430</v>
      </c>
      <c r="I832" s="247">
        <v>0</v>
      </c>
      <c r="J832" s="248"/>
      <c r="K832" s="2"/>
      <c r="M832" s="2">
        <v>480</v>
      </c>
    </row>
    <row r="833" spans="1:13" s="249" customFormat="1" ht="12.75">
      <c r="A833" s="92"/>
      <c r="B833" s="242">
        <v>3307622.5</v>
      </c>
      <c r="C833" s="243" t="s">
        <v>1372</v>
      </c>
      <c r="D833" s="244" t="s">
        <v>1331</v>
      </c>
      <c r="E833" s="244" t="s">
        <v>1364</v>
      </c>
      <c r="F833" s="245"/>
      <c r="G833" s="245"/>
      <c r="H833" s="246">
        <v>-9000052.5</v>
      </c>
      <c r="I833" s="247">
        <v>6890.880208333333</v>
      </c>
      <c r="J833" s="248"/>
      <c r="K833" s="2"/>
      <c r="M833" s="2">
        <v>480</v>
      </c>
    </row>
    <row r="834" spans="1:13" s="257" customFormat="1" ht="12.75">
      <c r="A834" s="250"/>
      <c r="B834" s="251">
        <v>4393800</v>
      </c>
      <c r="C834" s="252" t="s">
        <v>1337</v>
      </c>
      <c r="D834" s="252" t="s">
        <v>1331</v>
      </c>
      <c r="E834" s="252" t="s">
        <v>1364</v>
      </c>
      <c r="F834" s="253"/>
      <c r="G834" s="253"/>
      <c r="H834" s="254">
        <v>-10086230</v>
      </c>
      <c r="I834" s="255">
        <v>9153.75</v>
      </c>
      <c r="J834" s="256"/>
      <c r="K834" s="2"/>
      <c r="M834" s="2">
        <v>480</v>
      </c>
    </row>
    <row r="835" spans="1:13" s="265" customFormat="1" ht="12.75">
      <c r="A835" s="258"/>
      <c r="B835" s="259">
        <v>2453319</v>
      </c>
      <c r="C835" s="260" t="s">
        <v>1338</v>
      </c>
      <c r="D835" s="260" t="s">
        <v>1331</v>
      </c>
      <c r="E835" s="260" t="s">
        <v>1364</v>
      </c>
      <c r="F835" s="261"/>
      <c r="G835" s="261"/>
      <c r="H835" s="262">
        <v>-8145749</v>
      </c>
      <c r="I835" s="263">
        <v>5111.08125</v>
      </c>
      <c r="J835" s="264"/>
      <c r="K835" s="2"/>
      <c r="M835" s="2">
        <v>480</v>
      </c>
    </row>
    <row r="836" spans="1:13" s="265" customFormat="1" ht="12.75">
      <c r="A836" s="258"/>
      <c r="B836" s="259"/>
      <c r="C836" s="266" t="s">
        <v>1339</v>
      </c>
      <c r="D836" s="267" t="s">
        <v>1331</v>
      </c>
      <c r="E836" s="267" t="s">
        <v>1364</v>
      </c>
      <c r="F836" s="261"/>
      <c r="G836" s="261"/>
      <c r="H836" s="262">
        <v>-5692430</v>
      </c>
      <c r="I836" s="263">
        <v>0</v>
      </c>
      <c r="J836" s="264"/>
      <c r="K836" s="2"/>
      <c r="M836" s="2">
        <v>480</v>
      </c>
    </row>
    <row r="837" spans="1:13" s="276" customFormat="1" ht="12.75">
      <c r="A837" s="268"/>
      <c r="B837" s="269">
        <v>2008772</v>
      </c>
      <c r="C837" s="270" t="s">
        <v>1340</v>
      </c>
      <c r="D837" s="271" t="s">
        <v>1331</v>
      </c>
      <c r="E837" s="271" t="s">
        <v>1364</v>
      </c>
      <c r="F837" s="272"/>
      <c r="G837" s="272"/>
      <c r="H837" s="273">
        <v>-12095002</v>
      </c>
      <c r="I837" s="274">
        <v>4184.941666666667</v>
      </c>
      <c r="J837" s="275"/>
      <c r="K837" s="2"/>
      <c r="M837" s="2">
        <v>480</v>
      </c>
    </row>
    <row r="838" spans="1:13" ht="12.75">
      <c r="A838" s="15"/>
      <c r="B838" s="111">
        <v>17855943.5</v>
      </c>
      <c r="C838" s="277" t="s">
        <v>1341</v>
      </c>
      <c r="D838" s="278"/>
      <c r="E838" s="278"/>
      <c r="F838" s="224"/>
      <c r="G838" s="279"/>
      <c r="H838" s="280"/>
      <c r="I838" s="263">
        <v>37199.88229166667</v>
      </c>
      <c r="J838" s="281"/>
      <c r="K838" s="2"/>
      <c r="M838" s="2">
        <v>480</v>
      </c>
    </row>
    <row r="839" spans="1:13" ht="12.75">
      <c r="A839" s="15"/>
      <c r="B839" s="282"/>
      <c r="C839" s="99"/>
      <c r="D839" s="283"/>
      <c r="E839" s="283"/>
      <c r="F839" s="163"/>
      <c r="G839" s="284"/>
      <c r="H839" s="285"/>
      <c r="I839" s="228"/>
      <c r="J839" s="281"/>
      <c r="K839" s="42"/>
      <c r="M839" s="2"/>
    </row>
    <row r="840" spans="1:13" ht="12.75">
      <c r="A840" s="15"/>
      <c r="B840" s="282"/>
      <c r="C840" s="99"/>
      <c r="D840" s="283"/>
      <c r="E840" s="283"/>
      <c r="F840" s="163"/>
      <c r="G840" s="284"/>
      <c r="H840" s="285"/>
      <c r="I840" s="228"/>
      <c r="J840" s="281"/>
      <c r="K840" s="2"/>
      <c r="M840" s="2"/>
    </row>
    <row r="841" spans="2:13" ht="12.75">
      <c r="B841" s="43"/>
      <c r="G841" s="183"/>
      <c r="H841" s="286"/>
      <c r="I841" s="228"/>
      <c r="K841" s="2"/>
      <c r="M841" s="2"/>
    </row>
    <row r="842" spans="6:13" ht="12.75">
      <c r="F842" s="30"/>
      <c r="I842" s="25"/>
      <c r="M842" s="2"/>
    </row>
    <row r="843" spans="1:13" s="293" customFormat="1" ht="12.75">
      <c r="A843" s="287"/>
      <c r="B843" s="288">
        <v>-14572956</v>
      </c>
      <c r="C843" s="289" t="s">
        <v>1342</v>
      </c>
      <c r="D843" s="289" t="s">
        <v>1343</v>
      </c>
      <c r="E843" s="287"/>
      <c r="F843" s="290"/>
      <c r="G843" s="290"/>
      <c r="H843" s="286">
        <v>14572956</v>
      </c>
      <c r="I843" s="291">
        <v>-29145.912</v>
      </c>
      <c r="J843" s="292"/>
      <c r="K843" s="42"/>
      <c r="M843" s="2">
        <v>500</v>
      </c>
    </row>
    <row r="844" spans="1:13" s="18" customFormat="1" ht="12.75">
      <c r="A844" s="15"/>
      <c r="B844" s="294">
        <v>4632505</v>
      </c>
      <c r="C844" s="287" t="s">
        <v>1342</v>
      </c>
      <c r="D844" s="287" t="s">
        <v>1344</v>
      </c>
      <c r="E844" s="295"/>
      <c r="F844" s="118"/>
      <c r="G844" s="296"/>
      <c r="H844" s="286">
        <v>9940451</v>
      </c>
      <c r="I844" s="291">
        <v>9454.091836734693</v>
      </c>
      <c r="J844" s="75"/>
      <c r="K844" s="42"/>
      <c r="M844" s="2">
        <v>490</v>
      </c>
    </row>
    <row r="845" spans="1:13" s="18" customFormat="1" ht="12.75">
      <c r="A845" s="15"/>
      <c r="B845" s="294">
        <v>1935325</v>
      </c>
      <c r="C845" s="287" t="s">
        <v>1342</v>
      </c>
      <c r="D845" s="287" t="s">
        <v>1345</v>
      </c>
      <c r="E845" s="295"/>
      <c r="F845" s="118"/>
      <c r="G845" s="296"/>
      <c r="H845" s="286">
        <v>8005126</v>
      </c>
      <c r="I845" s="291">
        <v>3933.587398373984</v>
      </c>
      <c r="J845" s="75"/>
      <c r="K845" s="42"/>
      <c r="M845" s="2">
        <v>492</v>
      </c>
    </row>
    <row r="846" spans="1:13" s="18" customFormat="1" ht="12.75">
      <c r="A846" s="15"/>
      <c r="B846" s="294">
        <v>2142155</v>
      </c>
      <c r="C846" s="287" t="s">
        <v>1342</v>
      </c>
      <c r="D846" s="287" t="s">
        <v>1346</v>
      </c>
      <c r="E846" s="295"/>
      <c r="F846" s="118"/>
      <c r="G846" s="296"/>
      <c r="H846" s="286">
        <v>5862971</v>
      </c>
      <c r="I846" s="291">
        <v>4250.30753968254</v>
      </c>
      <c r="J846" s="75"/>
      <c r="K846" s="42"/>
      <c r="M846" s="42">
        <v>504</v>
      </c>
    </row>
    <row r="847" spans="1:13" s="18" customFormat="1" ht="12.75">
      <c r="A847" s="15"/>
      <c r="B847" s="294">
        <v>3459012.5</v>
      </c>
      <c r="C847" s="287" t="s">
        <v>1342</v>
      </c>
      <c r="D847" s="287" t="s">
        <v>1347</v>
      </c>
      <c r="E847" s="295"/>
      <c r="F847" s="118"/>
      <c r="G847" s="296"/>
      <c r="H847" s="286">
        <v>2403958.5</v>
      </c>
      <c r="I847" s="291">
        <v>6863.12003968254</v>
      </c>
      <c r="J847" s="75"/>
      <c r="K847" s="42"/>
      <c r="M847" s="42">
        <v>504</v>
      </c>
    </row>
    <row r="848" spans="1:13" s="18" customFormat="1" ht="12.75">
      <c r="A848" s="15"/>
      <c r="B848" s="294">
        <v>2731675</v>
      </c>
      <c r="C848" s="287" t="s">
        <v>1342</v>
      </c>
      <c r="D848" s="287" t="s">
        <v>1348</v>
      </c>
      <c r="E848" s="295"/>
      <c r="F848" s="118"/>
      <c r="G848" s="296"/>
      <c r="H848" s="286">
        <v>-327716.5</v>
      </c>
      <c r="I848" s="291">
        <v>5356.225490196079</v>
      </c>
      <c r="J848" s="75"/>
      <c r="K848" s="42"/>
      <c r="M848" s="42">
        <v>510</v>
      </c>
    </row>
    <row r="849" spans="1:13" s="18" customFormat="1" ht="12.75">
      <c r="A849" s="15"/>
      <c r="B849" s="294">
        <v>0</v>
      </c>
      <c r="C849" s="287" t="s">
        <v>1342</v>
      </c>
      <c r="D849" s="287" t="s">
        <v>1349</v>
      </c>
      <c r="E849" s="295"/>
      <c r="F849" s="118"/>
      <c r="G849" s="296"/>
      <c r="H849" s="286">
        <v>-327716.5</v>
      </c>
      <c r="I849" s="291">
        <v>0</v>
      </c>
      <c r="J849" s="75"/>
      <c r="K849" s="42"/>
      <c r="M849" s="42">
        <v>510</v>
      </c>
    </row>
    <row r="850" spans="1:13" s="18" customFormat="1" ht="12.75">
      <c r="A850" s="15"/>
      <c r="B850" s="294">
        <v>3065030</v>
      </c>
      <c r="C850" s="287" t="s">
        <v>1342</v>
      </c>
      <c r="D850" s="287" t="s">
        <v>1350</v>
      </c>
      <c r="E850" s="295"/>
      <c r="F850" s="118"/>
      <c r="G850" s="296"/>
      <c r="H850" s="286">
        <v>-3392746.5</v>
      </c>
      <c r="I850" s="291">
        <v>6069.366336633663</v>
      </c>
      <c r="J850" s="75"/>
      <c r="K850" s="42"/>
      <c r="M850" s="42">
        <v>505</v>
      </c>
    </row>
    <row r="851" spans="1:13" s="18" customFormat="1" ht="12.75">
      <c r="A851" s="15"/>
      <c r="B851" s="294">
        <v>-46084362</v>
      </c>
      <c r="C851" s="287" t="s">
        <v>1342</v>
      </c>
      <c r="D851" s="287" t="s">
        <v>1351</v>
      </c>
      <c r="E851" s="295"/>
      <c r="F851" s="118"/>
      <c r="G851" s="296"/>
      <c r="H851" s="286">
        <v>42691615.5</v>
      </c>
      <c r="I851" s="291">
        <v>-91256.16237623763</v>
      </c>
      <c r="J851" s="75"/>
      <c r="K851" s="42"/>
      <c r="M851" s="42">
        <v>505</v>
      </c>
    </row>
    <row r="852" spans="1:13" s="18" customFormat="1" ht="12.75">
      <c r="A852" s="15"/>
      <c r="B852" s="294">
        <v>3398630</v>
      </c>
      <c r="C852" s="287" t="s">
        <v>1342</v>
      </c>
      <c r="D852" s="287" t="s">
        <v>1352</v>
      </c>
      <c r="E852" s="295"/>
      <c r="F852" s="118"/>
      <c r="G852" s="296"/>
      <c r="H852" s="286">
        <v>-6791376.5</v>
      </c>
      <c r="I852" s="291">
        <v>6865.919191919192</v>
      </c>
      <c r="J852" s="75"/>
      <c r="K852" s="42"/>
      <c r="M852" s="42">
        <v>495</v>
      </c>
    </row>
    <row r="853" spans="1:13" s="18" customFormat="1" ht="12.75">
      <c r="A853" s="15"/>
      <c r="B853" s="294">
        <v>2496754</v>
      </c>
      <c r="C853" s="287" t="s">
        <v>1342</v>
      </c>
      <c r="D853" s="287" t="s">
        <v>1353</v>
      </c>
      <c r="E853" s="295"/>
      <c r="F853" s="118"/>
      <c r="G853" s="296"/>
      <c r="H853" s="286">
        <v>40194861.5</v>
      </c>
      <c r="I853" s="291">
        <v>5095.416326530612</v>
      </c>
      <c r="J853" s="75"/>
      <c r="K853" s="42"/>
      <c r="M853" s="42">
        <v>490</v>
      </c>
    </row>
    <row r="854" spans="1:13" s="18" customFormat="1" ht="12.75">
      <c r="A854" s="15"/>
      <c r="B854" s="294"/>
      <c r="C854" s="287" t="s">
        <v>1342</v>
      </c>
      <c r="D854" s="287" t="s">
        <v>1366</v>
      </c>
      <c r="E854" s="295"/>
      <c r="F854" s="118"/>
      <c r="G854" s="296"/>
      <c r="H854" s="286">
        <v>-6791376.5</v>
      </c>
      <c r="I854" s="291">
        <v>0</v>
      </c>
      <c r="J854" s="75"/>
      <c r="K854" s="42"/>
      <c r="M854" s="42">
        <v>480</v>
      </c>
    </row>
    <row r="855" spans="1:13" s="18" customFormat="1" ht="12.75">
      <c r="A855" s="14"/>
      <c r="B855" s="297">
        <v>-36796231.5</v>
      </c>
      <c r="C855" s="298" t="s">
        <v>1342</v>
      </c>
      <c r="D855" s="298" t="s">
        <v>1367</v>
      </c>
      <c r="E855" s="299"/>
      <c r="F855" s="140"/>
      <c r="G855" s="300"/>
      <c r="H855" s="301">
        <v>0</v>
      </c>
      <c r="I855" s="302">
        <v>-76658.815625</v>
      </c>
      <c r="J855" s="303"/>
      <c r="K855" s="304"/>
      <c r="L855" s="304"/>
      <c r="M855" s="2">
        <v>480</v>
      </c>
    </row>
    <row r="856" spans="1:13" s="18" customFormat="1" ht="12.75">
      <c r="A856" s="15"/>
      <c r="B856" s="34"/>
      <c r="C856" s="305"/>
      <c r="D856" s="305"/>
      <c r="E856" s="305"/>
      <c r="F856" s="118"/>
      <c r="G856" s="306"/>
      <c r="H856" s="31"/>
      <c r="I856" s="75"/>
      <c r="J856" s="75"/>
      <c r="K856" s="42"/>
      <c r="M856" s="2"/>
    </row>
    <row r="857" spans="1:13" s="18" customFormat="1" ht="12.75">
      <c r="A857" s="15"/>
      <c r="B857" s="34"/>
      <c r="C857" s="305"/>
      <c r="D857" s="305"/>
      <c r="E857" s="305"/>
      <c r="F857" s="118"/>
      <c r="G857" s="306"/>
      <c r="H857" s="31"/>
      <c r="I857" s="75"/>
      <c r="J857" s="75"/>
      <c r="K857" s="42"/>
      <c r="M857" s="2"/>
    </row>
    <row r="858" spans="2:13" ht="12.75">
      <c r="B858" s="43"/>
      <c r="F858" s="165"/>
      <c r="G858" s="183"/>
      <c r="M858" s="2"/>
    </row>
    <row r="859" spans="1:13" s="221" customFormat="1" ht="12.75">
      <c r="A859" s="233"/>
      <c r="B859" s="307">
        <v>1584811.2</v>
      </c>
      <c r="C859" s="233" t="s">
        <v>1354</v>
      </c>
      <c r="D859" s="233" t="s">
        <v>1349</v>
      </c>
      <c r="E859" s="233"/>
      <c r="F859" s="308"/>
      <c r="G859" s="308"/>
      <c r="H859" s="6">
        <v>-1584811.2</v>
      </c>
      <c r="I859" s="291">
        <v>3107.4729411764706</v>
      </c>
      <c r="J859" s="309"/>
      <c r="K859" s="310"/>
      <c r="M859" s="42">
        <v>510</v>
      </c>
    </row>
    <row r="860" spans="1:13" s="221" customFormat="1" ht="12.75">
      <c r="A860" s="233"/>
      <c r="B860" s="307">
        <v>1597500</v>
      </c>
      <c r="C860" s="233" t="s">
        <v>1354</v>
      </c>
      <c r="D860" s="233" t="s">
        <v>1350</v>
      </c>
      <c r="E860" s="233"/>
      <c r="F860" s="308"/>
      <c r="G860" s="308"/>
      <c r="H860" s="6">
        <v>-3182311.2</v>
      </c>
      <c r="I860" s="291">
        <v>3163.366336633663</v>
      </c>
      <c r="J860" s="309"/>
      <c r="K860" s="310"/>
      <c r="M860" s="42">
        <v>505</v>
      </c>
    </row>
    <row r="861" spans="1:13" s="221" customFormat="1" ht="12.75">
      <c r="A861" s="233"/>
      <c r="B861" s="307">
        <v>-15897176</v>
      </c>
      <c r="C861" s="233" t="s">
        <v>1354</v>
      </c>
      <c r="D861" s="233" t="s">
        <v>1351</v>
      </c>
      <c r="E861" s="233"/>
      <c r="F861" s="308"/>
      <c r="G861" s="308"/>
      <c r="H861" s="6">
        <v>14312364.8</v>
      </c>
      <c r="I861" s="291">
        <v>-32115.50707070707</v>
      </c>
      <c r="J861" s="309"/>
      <c r="K861" s="310"/>
      <c r="M861" s="42">
        <v>495</v>
      </c>
    </row>
    <row r="862" spans="1:13" s="221" customFormat="1" ht="12.75">
      <c r="A862" s="233"/>
      <c r="B862" s="307">
        <v>4200669.5</v>
      </c>
      <c r="C862" s="233" t="s">
        <v>1354</v>
      </c>
      <c r="D862" s="233" t="s">
        <v>1352</v>
      </c>
      <c r="E862" s="233"/>
      <c r="F862" s="308"/>
      <c r="G862" s="308"/>
      <c r="H862" s="6">
        <v>-7382980.7</v>
      </c>
      <c r="I862" s="291">
        <v>8486.201010101011</v>
      </c>
      <c r="J862" s="309"/>
      <c r="K862" s="310"/>
      <c r="M862" s="42">
        <v>495</v>
      </c>
    </row>
    <row r="863" spans="1:13" s="221" customFormat="1" ht="12.75">
      <c r="A863" s="233"/>
      <c r="B863" s="307">
        <v>2496754</v>
      </c>
      <c r="C863" s="233" t="s">
        <v>1354</v>
      </c>
      <c r="D863" s="233" t="s">
        <v>1353</v>
      </c>
      <c r="E863" s="233"/>
      <c r="F863" s="308"/>
      <c r="G863" s="308"/>
      <c r="H863" s="6">
        <v>11815610.8</v>
      </c>
      <c r="I863" s="291">
        <v>5095.416326530612</v>
      </c>
      <c r="J863" s="309"/>
      <c r="K863" s="310"/>
      <c r="M863" s="42">
        <v>490</v>
      </c>
    </row>
    <row r="864" spans="1:13" s="221" customFormat="1" ht="12.75">
      <c r="A864" s="233"/>
      <c r="B864" s="307">
        <v>0</v>
      </c>
      <c r="C864" s="233" t="s">
        <v>1354</v>
      </c>
      <c r="D864" s="233" t="s">
        <v>1366</v>
      </c>
      <c r="E864" s="233"/>
      <c r="F864" s="308"/>
      <c r="G864" s="308"/>
      <c r="H864" s="6">
        <v>-7382980.7</v>
      </c>
      <c r="I864" s="291">
        <v>0</v>
      </c>
      <c r="J864" s="309"/>
      <c r="K864" s="310"/>
      <c r="M864" s="42">
        <v>480</v>
      </c>
    </row>
    <row r="865" spans="1:13" s="241" customFormat="1" ht="12.75">
      <c r="A865" s="311"/>
      <c r="B865" s="312">
        <v>-6017441.300000001</v>
      </c>
      <c r="C865" s="311" t="s">
        <v>1354</v>
      </c>
      <c r="D865" s="311" t="s">
        <v>1367</v>
      </c>
      <c r="E865" s="311"/>
      <c r="F865" s="313"/>
      <c r="G865" s="313"/>
      <c r="H865" s="301">
        <v>0</v>
      </c>
      <c r="I865" s="302">
        <v>-12536.336041666667</v>
      </c>
      <c r="J865" s="302"/>
      <c r="M865" s="63">
        <v>480</v>
      </c>
    </row>
    <row r="866" spans="2:13" ht="12.75">
      <c r="B866" s="43"/>
      <c r="F866" s="165"/>
      <c r="G866" s="183"/>
      <c r="M866" s="2"/>
    </row>
    <row r="867" spans="2:13" ht="12.75">
      <c r="B867" s="43"/>
      <c r="F867" s="165"/>
      <c r="G867" s="183"/>
      <c r="M867" s="2"/>
    </row>
    <row r="868" spans="1:13" s="221" customFormat="1" ht="12.75" hidden="1">
      <c r="A868" s="233"/>
      <c r="B868" s="307"/>
      <c r="C868" s="233"/>
      <c r="D868" s="233"/>
      <c r="E868" s="233"/>
      <c r="F868" s="308"/>
      <c r="G868" s="308"/>
      <c r="H868" s="307"/>
      <c r="I868" s="291"/>
      <c r="K868" s="42"/>
      <c r="L868" s="18"/>
      <c r="M868" s="2"/>
    </row>
    <row r="869" spans="1:13" s="221" customFormat="1" ht="12.75" hidden="1">
      <c r="A869" s="233"/>
      <c r="B869" s="307"/>
      <c r="C869" s="233"/>
      <c r="D869" s="233"/>
      <c r="E869" s="233"/>
      <c r="F869" s="308"/>
      <c r="G869" s="308"/>
      <c r="H869" s="307"/>
      <c r="I869" s="291"/>
      <c r="K869" s="42"/>
      <c r="L869" s="18"/>
      <c r="M869" s="2"/>
    </row>
    <row r="870" spans="1:13" ht="12.75" hidden="1">
      <c r="A870" s="15"/>
      <c r="B870" s="10"/>
      <c r="G870" s="183"/>
      <c r="H870" s="307"/>
      <c r="I870" s="25" t="e">
        <v>#DIV/0!</v>
      </c>
      <c r="M870" s="2"/>
    </row>
    <row r="871" spans="1:13" ht="12.75" hidden="1">
      <c r="A871" s="15"/>
      <c r="B871" s="10"/>
      <c r="G871" s="183"/>
      <c r="H871" s="307"/>
      <c r="I871" s="25" t="e">
        <v>#DIV/0!</v>
      </c>
      <c r="M871" s="2"/>
    </row>
    <row r="872" spans="1:13" ht="12.75" hidden="1">
      <c r="A872" s="15"/>
      <c r="B872" s="10"/>
      <c r="G872" s="183"/>
      <c r="H872" s="6">
        <v>0</v>
      </c>
      <c r="I872" s="25" t="e">
        <v>#DIV/0!</v>
      </c>
      <c r="M872" s="2"/>
    </row>
    <row r="873" spans="1:13" ht="12.75" hidden="1">
      <c r="A873" s="15"/>
      <c r="B873" s="10"/>
      <c r="G873" s="183"/>
      <c r="H873" s="6">
        <v>0</v>
      </c>
      <c r="I873" s="25" t="e">
        <v>#DIV/0!</v>
      </c>
      <c r="M873" s="2"/>
    </row>
    <row r="874" spans="1:13" ht="12.75" hidden="1">
      <c r="A874" s="15"/>
      <c r="B874" s="10"/>
      <c r="G874" s="183"/>
      <c r="H874" s="6">
        <v>0</v>
      </c>
      <c r="I874" s="25" t="e">
        <v>#DIV/0!</v>
      </c>
      <c r="M874" s="2"/>
    </row>
    <row r="875" spans="1:13" ht="12.75" hidden="1">
      <c r="A875" s="15"/>
      <c r="B875" s="10"/>
      <c r="G875" s="183"/>
      <c r="H875" s="6">
        <v>0</v>
      </c>
      <c r="I875" s="25" t="e">
        <v>#DIV/0!</v>
      </c>
      <c r="M875" s="2"/>
    </row>
    <row r="876" spans="1:13" ht="12.75" hidden="1">
      <c r="A876" s="15"/>
      <c r="B876" s="10"/>
      <c r="G876" s="183"/>
      <c r="H876" s="6">
        <v>0</v>
      </c>
      <c r="I876" s="25" t="e">
        <v>#DIV/0!</v>
      </c>
      <c r="M876" s="2"/>
    </row>
    <row r="877" spans="1:13" ht="12.75" hidden="1">
      <c r="A877" s="15"/>
      <c r="B877" s="10"/>
      <c r="G877" s="183"/>
      <c r="H877" s="6">
        <v>0</v>
      </c>
      <c r="I877" s="25" t="e">
        <v>#DIV/0!</v>
      </c>
      <c r="M877" s="2"/>
    </row>
    <row r="878" spans="1:13" ht="12.75" hidden="1">
      <c r="A878" s="15"/>
      <c r="B878" s="10"/>
      <c r="G878" s="183"/>
      <c r="H878" s="6">
        <v>0</v>
      </c>
      <c r="I878" s="25" t="e">
        <v>#DIV/0!</v>
      </c>
      <c r="M878" s="2"/>
    </row>
    <row r="879" spans="1:13" ht="12.75" hidden="1">
      <c r="A879" s="15"/>
      <c r="B879" s="10"/>
      <c r="G879" s="183"/>
      <c r="H879" s="6">
        <v>0</v>
      </c>
      <c r="I879" s="25" t="e">
        <v>#DIV/0!</v>
      </c>
      <c r="M879" s="2"/>
    </row>
    <row r="880" spans="1:13" ht="12.75" hidden="1">
      <c r="A880" s="15"/>
      <c r="B880" s="10"/>
      <c r="G880" s="183"/>
      <c r="H880" s="6">
        <v>0</v>
      </c>
      <c r="I880" s="25" t="e">
        <v>#DIV/0!</v>
      </c>
      <c r="M880" s="2"/>
    </row>
    <row r="881" spans="1:13" ht="12.75" hidden="1">
      <c r="A881" s="15"/>
      <c r="B881" s="10"/>
      <c r="G881" s="183"/>
      <c r="H881" s="6">
        <v>0</v>
      </c>
      <c r="I881" s="25" t="e">
        <v>#DIV/0!</v>
      </c>
      <c r="M881" s="2"/>
    </row>
    <row r="882" spans="1:13" ht="12.75" hidden="1">
      <c r="A882" s="15"/>
      <c r="B882" s="10"/>
      <c r="G882" s="183"/>
      <c r="H882" s="6">
        <v>0</v>
      </c>
      <c r="I882" s="25" t="e">
        <v>#DIV/0!</v>
      </c>
      <c r="M882" s="2"/>
    </row>
    <row r="883" spans="1:13" ht="12.75" hidden="1">
      <c r="A883" s="15"/>
      <c r="B883" s="10"/>
      <c r="G883" s="183"/>
      <c r="H883" s="6">
        <v>0</v>
      </c>
      <c r="I883" s="25" t="e">
        <v>#DIV/0!</v>
      </c>
      <c r="M883" s="2"/>
    </row>
    <row r="884" spans="1:13" ht="12.75" hidden="1">
      <c r="A884" s="15"/>
      <c r="G884" s="183"/>
      <c r="H884" s="6">
        <v>0</v>
      </c>
      <c r="I884" s="25" t="e">
        <v>#DIV/0!</v>
      </c>
      <c r="M884" s="2"/>
    </row>
    <row r="885" spans="1:13" ht="12.75" hidden="1">
      <c r="A885" s="15"/>
      <c r="B885" s="9"/>
      <c r="G885" s="183"/>
      <c r="H885" s="6">
        <v>0</v>
      </c>
      <c r="I885" s="25" t="e">
        <v>#DIV/0!</v>
      </c>
      <c r="M885" s="2"/>
    </row>
    <row r="886" spans="1:13" ht="12.75" hidden="1">
      <c r="A886" s="15"/>
      <c r="G886" s="183"/>
      <c r="H886" s="6">
        <v>0</v>
      </c>
      <c r="I886" s="25" t="e">
        <v>#DIV/0!</v>
      </c>
      <c r="M886" s="2"/>
    </row>
    <row r="887" spans="1:13" ht="12.75" hidden="1">
      <c r="A887" s="15"/>
      <c r="G887" s="183"/>
      <c r="H887" s="6">
        <v>0</v>
      </c>
      <c r="I887" s="25" t="e">
        <v>#DIV/0!</v>
      </c>
      <c r="M887" s="2"/>
    </row>
    <row r="888" spans="1:13" ht="12.75" hidden="1">
      <c r="A888" s="15"/>
      <c r="G888" s="183"/>
      <c r="H888" s="6">
        <v>0</v>
      </c>
      <c r="I888" s="25" t="e">
        <v>#DIV/0!</v>
      </c>
      <c r="M888" s="2"/>
    </row>
    <row r="889" spans="1:13" ht="12.75" hidden="1">
      <c r="A889" s="15"/>
      <c r="G889" s="183"/>
      <c r="H889" s="6">
        <v>0</v>
      </c>
      <c r="I889" s="25" t="e">
        <v>#DIV/0!</v>
      </c>
      <c r="M889" s="2"/>
    </row>
    <row r="890" spans="1:13" ht="12.75" hidden="1">
      <c r="A890" s="15"/>
      <c r="G890" s="183"/>
      <c r="H890" s="6">
        <v>0</v>
      </c>
      <c r="I890" s="25" t="e">
        <v>#DIV/0!</v>
      </c>
      <c r="M890" s="2"/>
    </row>
    <row r="891" spans="1:13" ht="12.75" hidden="1">
      <c r="A891" s="15"/>
      <c r="G891" s="183"/>
      <c r="H891" s="6">
        <v>0</v>
      </c>
      <c r="I891" s="25" t="e">
        <v>#DIV/0!</v>
      </c>
      <c r="M891" s="2"/>
    </row>
    <row r="892" spans="1:13" ht="12.75" hidden="1">
      <c r="A892" s="15"/>
      <c r="G892" s="183"/>
      <c r="H892" s="6">
        <v>0</v>
      </c>
      <c r="I892" s="25" t="e">
        <v>#DIV/0!</v>
      </c>
      <c r="M892" s="2"/>
    </row>
    <row r="893" spans="1:13" ht="12.75" hidden="1">
      <c r="A893" s="15"/>
      <c r="G893" s="183"/>
      <c r="H893" s="6">
        <v>0</v>
      </c>
      <c r="I893" s="25" t="e">
        <v>#DIV/0!</v>
      </c>
      <c r="M893" s="2"/>
    </row>
    <row r="894" spans="1:13" ht="12.75" hidden="1">
      <c r="A894" s="15"/>
      <c r="G894" s="183"/>
      <c r="H894" s="6">
        <v>0</v>
      </c>
      <c r="I894" s="25" t="e">
        <v>#DIV/0!</v>
      </c>
      <c r="M894" s="2"/>
    </row>
    <row r="895" spans="1:13" ht="12.75" hidden="1">
      <c r="A895" s="15"/>
      <c r="G895" s="183"/>
      <c r="H895" s="6">
        <v>0</v>
      </c>
      <c r="I895" s="25" t="e">
        <v>#DIV/0!</v>
      </c>
      <c r="M895" s="2"/>
    </row>
    <row r="896" spans="1:13" ht="12.75" hidden="1">
      <c r="A896" s="15"/>
      <c r="G896" s="183"/>
      <c r="H896" s="6">
        <v>0</v>
      </c>
      <c r="I896" s="25" t="e">
        <v>#DIV/0!</v>
      </c>
      <c r="M896" s="2"/>
    </row>
    <row r="897" spans="1:13" ht="12.75" hidden="1">
      <c r="A897" s="15"/>
      <c r="G897" s="183"/>
      <c r="H897" s="6">
        <v>0</v>
      </c>
      <c r="I897" s="25" t="e">
        <v>#DIV/0!</v>
      </c>
      <c r="M897" s="2"/>
    </row>
    <row r="898" spans="1:13" ht="12.75" hidden="1">
      <c r="A898" s="15"/>
      <c r="G898" s="183"/>
      <c r="H898" s="6">
        <v>0</v>
      </c>
      <c r="I898" s="25" t="e">
        <v>#DIV/0!</v>
      </c>
      <c r="M898" s="2"/>
    </row>
    <row r="899" spans="1:13" ht="12.75" hidden="1">
      <c r="A899" s="15"/>
      <c r="G899" s="183"/>
      <c r="H899" s="6">
        <v>0</v>
      </c>
      <c r="I899" s="25" t="e">
        <v>#DIV/0!</v>
      </c>
      <c r="M899" s="2"/>
    </row>
    <row r="900" spans="1:13" ht="12.75" hidden="1">
      <c r="A900" s="15"/>
      <c r="G900" s="183"/>
      <c r="H900" s="6">
        <v>0</v>
      </c>
      <c r="I900" s="25" t="e">
        <v>#DIV/0!</v>
      </c>
      <c r="M900" s="2"/>
    </row>
    <row r="901" spans="1:13" ht="12.75" hidden="1">
      <c r="A901" s="15"/>
      <c r="G901" s="183"/>
      <c r="H901" s="6">
        <v>0</v>
      </c>
      <c r="I901" s="25" t="e">
        <v>#DIV/0!</v>
      </c>
      <c r="M901" s="2"/>
    </row>
    <row r="902" spans="1:13" ht="12.75" hidden="1">
      <c r="A902" s="15"/>
      <c r="G902" s="183"/>
      <c r="H902" s="6">
        <v>0</v>
      </c>
      <c r="I902" s="25" t="e">
        <v>#DIV/0!</v>
      </c>
      <c r="M902" s="2"/>
    </row>
    <row r="903" spans="1:13" ht="12.75" hidden="1">
      <c r="A903" s="15"/>
      <c r="G903" s="183"/>
      <c r="H903" s="6">
        <v>0</v>
      </c>
      <c r="I903" s="25" t="e">
        <v>#DIV/0!</v>
      </c>
      <c r="M903" s="2"/>
    </row>
    <row r="904" spans="1:13" ht="12.75" hidden="1">
      <c r="A904" s="15"/>
      <c r="G904" s="183"/>
      <c r="H904" s="6">
        <v>0</v>
      </c>
      <c r="I904" s="25" t="e">
        <v>#DIV/0!</v>
      </c>
      <c r="M904" s="2"/>
    </row>
    <row r="905" spans="1:13" ht="12.75" hidden="1">
      <c r="A905" s="15"/>
      <c r="G905" s="183"/>
      <c r="H905" s="6">
        <v>0</v>
      </c>
      <c r="I905" s="25" t="e">
        <v>#DIV/0!</v>
      </c>
      <c r="M905" s="2"/>
    </row>
    <row r="906" spans="1:13" ht="12.75" hidden="1">
      <c r="A906" s="15"/>
      <c r="G906" s="183"/>
      <c r="H906" s="6">
        <v>0</v>
      </c>
      <c r="I906" s="25" t="e">
        <v>#DIV/0!</v>
      </c>
      <c r="M906" s="2"/>
    </row>
    <row r="907" spans="1:13" ht="12.75" hidden="1">
      <c r="A907" s="15"/>
      <c r="G907" s="183"/>
      <c r="H907" s="6">
        <v>0</v>
      </c>
      <c r="I907" s="25" t="e">
        <v>#DIV/0!</v>
      </c>
      <c r="M907" s="2"/>
    </row>
    <row r="908" spans="1:13" ht="12.75" hidden="1">
      <c r="A908" s="15"/>
      <c r="G908" s="183"/>
      <c r="H908" s="6">
        <v>0</v>
      </c>
      <c r="I908" s="25" t="e">
        <v>#DIV/0!</v>
      </c>
      <c r="M908" s="2"/>
    </row>
    <row r="909" spans="1:13" ht="12.75" hidden="1">
      <c r="A909" s="15"/>
      <c r="G909" s="183"/>
      <c r="H909" s="6">
        <v>0</v>
      </c>
      <c r="I909" s="25" t="e">
        <v>#DIV/0!</v>
      </c>
      <c r="M909" s="2"/>
    </row>
    <row r="910" spans="1:13" ht="12.75" hidden="1">
      <c r="A910" s="15"/>
      <c r="G910" s="183"/>
      <c r="H910" s="6">
        <v>0</v>
      </c>
      <c r="I910" s="25" t="e">
        <v>#DIV/0!</v>
      </c>
      <c r="M910" s="2"/>
    </row>
    <row r="911" spans="1:13" ht="12.75" hidden="1">
      <c r="A911" s="15"/>
      <c r="G911" s="183"/>
      <c r="H911" s="6">
        <v>0</v>
      </c>
      <c r="I911" s="25" t="e">
        <v>#DIV/0!</v>
      </c>
      <c r="M911" s="2"/>
    </row>
    <row r="912" spans="1:13" ht="12.75" hidden="1">
      <c r="A912" s="15"/>
      <c r="G912" s="183"/>
      <c r="H912" s="6">
        <v>0</v>
      </c>
      <c r="I912" s="25" t="e">
        <v>#DIV/0!</v>
      </c>
      <c r="M912" s="2"/>
    </row>
    <row r="913" spans="1:13" ht="12.75" hidden="1">
      <c r="A913" s="15"/>
      <c r="G913" s="183"/>
      <c r="H913" s="6">
        <v>0</v>
      </c>
      <c r="I913" s="25" t="e">
        <v>#DIV/0!</v>
      </c>
      <c r="M913" s="2"/>
    </row>
    <row r="914" spans="1:13" ht="12.75" hidden="1">
      <c r="A914" s="15"/>
      <c r="G914" s="183"/>
      <c r="H914" s="6">
        <v>0</v>
      </c>
      <c r="I914" s="25" t="e">
        <v>#DIV/0!</v>
      </c>
      <c r="M914" s="2"/>
    </row>
    <row r="915" spans="1:13" ht="12.75" hidden="1">
      <c r="A915" s="15"/>
      <c r="G915" s="183"/>
      <c r="H915" s="6">
        <v>0</v>
      </c>
      <c r="I915" s="25" t="e">
        <v>#DIV/0!</v>
      </c>
      <c r="M915" s="2"/>
    </row>
    <row r="916" spans="1:13" ht="12.75" hidden="1">
      <c r="A916" s="15"/>
      <c r="G916" s="183"/>
      <c r="H916" s="6">
        <v>0</v>
      </c>
      <c r="I916" s="25" t="e">
        <v>#DIV/0!</v>
      </c>
      <c r="M916" s="2"/>
    </row>
    <row r="917" spans="1:13" ht="12.75" hidden="1">
      <c r="A917" s="15"/>
      <c r="G917" s="183"/>
      <c r="H917" s="6">
        <v>0</v>
      </c>
      <c r="I917" s="25" t="e">
        <v>#DIV/0!</v>
      </c>
      <c r="M917" s="2"/>
    </row>
    <row r="918" spans="1:13" ht="12.75" hidden="1">
      <c r="A918" s="15"/>
      <c r="G918" s="183"/>
      <c r="H918" s="6">
        <v>0</v>
      </c>
      <c r="I918" s="25" t="e">
        <v>#DIV/0!</v>
      </c>
      <c r="M918" s="2"/>
    </row>
    <row r="919" spans="1:13" ht="12.75" hidden="1">
      <c r="A919" s="15"/>
      <c r="G919" s="183"/>
      <c r="H919" s="6">
        <v>0</v>
      </c>
      <c r="I919" s="25" t="e">
        <v>#DIV/0!</v>
      </c>
      <c r="M919" s="2"/>
    </row>
    <row r="920" spans="1:13" ht="12.75" hidden="1">
      <c r="A920" s="15"/>
      <c r="G920" s="183"/>
      <c r="H920" s="6">
        <v>0</v>
      </c>
      <c r="I920" s="25" t="e">
        <v>#DIV/0!</v>
      </c>
      <c r="M920" s="2"/>
    </row>
    <row r="921" spans="1:13" ht="12.75" hidden="1">
      <c r="A921" s="15"/>
      <c r="G921" s="183"/>
      <c r="H921" s="6">
        <v>0</v>
      </c>
      <c r="I921" s="25" t="e">
        <v>#DIV/0!</v>
      </c>
      <c r="M921" s="2"/>
    </row>
    <row r="922" spans="1:13" ht="12.75" hidden="1">
      <c r="A922" s="15"/>
      <c r="G922" s="183"/>
      <c r="H922" s="6">
        <v>0</v>
      </c>
      <c r="I922" s="25" t="e">
        <v>#DIV/0!</v>
      </c>
      <c r="M922" s="2"/>
    </row>
    <row r="923" spans="1:13" ht="12.75" hidden="1">
      <c r="A923" s="15"/>
      <c r="G923" s="183"/>
      <c r="H923" s="6">
        <v>0</v>
      </c>
      <c r="I923" s="25" t="e">
        <v>#DIV/0!</v>
      </c>
      <c r="M923" s="2"/>
    </row>
    <row r="924" spans="1:13" ht="12.75" hidden="1">
      <c r="A924" s="15"/>
      <c r="G924" s="183"/>
      <c r="H924" s="6">
        <v>0</v>
      </c>
      <c r="I924" s="25" t="e">
        <v>#DIV/0!</v>
      </c>
      <c r="M924" s="2"/>
    </row>
    <row r="925" spans="1:13" ht="12.75" hidden="1">
      <c r="A925" s="15"/>
      <c r="G925" s="183"/>
      <c r="H925" s="6">
        <v>0</v>
      </c>
      <c r="I925" s="25" t="e">
        <v>#DIV/0!</v>
      </c>
      <c r="M925" s="2"/>
    </row>
    <row r="926" spans="1:13" ht="12.75" hidden="1">
      <c r="A926" s="15"/>
      <c r="G926" s="183"/>
      <c r="H926" s="6">
        <v>0</v>
      </c>
      <c r="I926" s="25" t="e">
        <v>#DIV/0!</v>
      </c>
      <c r="M926" s="2"/>
    </row>
    <row r="927" spans="1:13" ht="12.75" hidden="1">
      <c r="A927" s="15"/>
      <c r="G927" s="183"/>
      <c r="H927" s="6">
        <v>0</v>
      </c>
      <c r="I927" s="25" t="e">
        <v>#DIV/0!</v>
      </c>
      <c r="M927" s="2"/>
    </row>
    <row r="928" spans="1:13" ht="12.75" hidden="1">
      <c r="A928" s="15"/>
      <c r="G928" s="183"/>
      <c r="H928" s="6">
        <v>0</v>
      </c>
      <c r="I928" s="25" t="e">
        <v>#DIV/0!</v>
      </c>
      <c r="M928" s="2"/>
    </row>
    <row r="929" spans="1:13" ht="12.75" hidden="1">
      <c r="A929" s="15"/>
      <c r="G929" s="183"/>
      <c r="H929" s="6">
        <v>0</v>
      </c>
      <c r="I929" s="25" t="e">
        <v>#DIV/0!</v>
      </c>
      <c r="M929" s="2"/>
    </row>
    <row r="930" spans="1:13" ht="12.75" hidden="1">
      <c r="A930" s="15"/>
      <c r="G930" s="183"/>
      <c r="H930" s="6">
        <v>0</v>
      </c>
      <c r="I930" s="25" t="e">
        <v>#DIV/0!</v>
      </c>
      <c r="M930" s="2"/>
    </row>
    <row r="931" spans="1:13" ht="12.75" hidden="1">
      <c r="A931" s="15"/>
      <c r="G931" s="183"/>
      <c r="H931" s="6">
        <v>0</v>
      </c>
      <c r="I931" s="25" t="e">
        <v>#DIV/0!</v>
      </c>
      <c r="M931" s="2"/>
    </row>
    <row r="932" spans="1:13" ht="12.75" hidden="1">
      <c r="A932" s="15"/>
      <c r="G932" s="183"/>
      <c r="H932" s="6">
        <v>0</v>
      </c>
      <c r="I932" s="25" t="e">
        <v>#DIV/0!</v>
      </c>
      <c r="M932" s="2"/>
    </row>
    <row r="933" spans="1:13" ht="12.75" hidden="1">
      <c r="A933" s="15"/>
      <c r="G933" s="183"/>
      <c r="H933" s="6">
        <v>0</v>
      </c>
      <c r="I933" s="25" t="e">
        <v>#DIV/0!</v>
      </c>
      <c r="M933" s="2"/>
    </row>
    <row r="934" spans="1:13" ht="12.75" hidden="1">
      <c r="A934" s="15"/>
      <c r="G934" s="183"/>
      <c r="H934" s="6">
        <v>0</v>
      </c>
      <c r="I934" s="25" t="e">
        <v>#DIV/0!</v>
      </c>
      <c r="M934" s="2"/>
    </row>
    <row r="935" spans="1:13" ht="12.75" hidden="1">
      <c r="A935" s="15"/>
      <c r="G935" s="183"/>
      <c r="H935" s="6">
        <v>0</v>
      </c>
      <c r="I935" s="25" t="e">
        <v>#DIV/0!</v>
      </c>
      <c r="M935" s="2"/>
    </row>
    <row r="936" spans="1:13" ht="12.75" hidden="1">
      <c r="A936" s="15"/>
      <c r="G936" s="183"/>
      <c r="H936" s="6">
        <v>0</v>
      </c>
      <c r="I936" s="25" t="e">
        <v>#DIV/0!</v>
      </c>
      <c r="M936" s="2"/>
    </row>
    <row r="937" spans="1:13" ht="12.75" hidden="1">
      <c r="A937" s="15"/>
      <c r="G937" s="183"/>
      <c r="H937" s="6">
        <v>0</v>
      </c>
      <c r="I937" s="25" t="e">
        <v>#DIV/0!</v>
      </c>
      <c r="M937" s="2"/>
    </row>
    <row r="938" spans="1:13" ht="12.75" hidden="1">
      <c r="A938" s="15"/>
      <c r="G938" s="183"/>
      <c r="H938" s="6">
        <v>0</v>
      </c>
      <c r="I938" s="25" t="e">
        <v>#DIV/0!</v>
      </c>
      <c r="M938" s="2"/>
    </row>
    <row r="939" spans="1:13" ht="12.75" hidden="1">
      <c r="A939" s="15"/>
      <c r="G939" s="183"/>
      <c r="H939" s="6">
        <v>0</v>
      </c>
      <c r="I939" s="25" t="e">
        <v>#DIV/0!</v>
      </c>
      <c r="M939" s="2"/>
    </row>
    <row r="940" spans="1:13" ht="12.75" hidden="1">
      <c r="A940" s="15"/>
      <c r="G940" s="183"/>
      <c r="H940" s="6">
        <v>0</v>
      </c>
      <c r="I940" s="25" t="e">
        <v>#DIV/0!</v>
      </c>
      <c r="M940" s="2"/>
    </row>
    <row r="941" spans="1:13" ht="12.75" hidden="1">
      <c r="A941" s="15"/>
      <c r="G941" s="183"/>
      <c r="H941" s="6">
        <v>0</v>
      </c>
      <c r="I941" s="25" t="e">
        <v>#DIV/0!</v>
      </c>
      <c r="M941" s="2"/>
    </row>
    <row r="942" spans="1:13" ht="12.75" hidden="1">
      <c r="A942" s="15"/>
      <c r="G942" s="183"/>
      <c r="H942" s="6">
        <v>0</v>
      </c>
      <c r="I942" s="25" t="e">
        <v>#DIV/0!</v>
      </c>
      <c r="M942" s="2"/>
    </row>
    <row r="943" spans="1:13" ht="12.75" hidden="1">
      <c r="A943" s="15"/>
      <c r="G943" s="183"/>
      <c r="H943" s="6">
        <v>0</v>
      </c>
      <c r="I943" s="25" t="e">
        <v>#DIV/0!</v>
      </c>
      <c r="M943" s="2"/>
    </row>
    <row r="944" spans="1:13" ht="12.75" hidden="1">
      <c r="A944" s="15"/>
      <c r="G944" s="183"/>
      <c r="H944" s="6">
        <v>0</v>
      </c>
      <c r="I944" s="25" t="e">
        <v>#DIV/0!</v>
      </c>
      <c r="M944" s="2"/>
    </row>
    <row r="945" spans="1:13" ht="12.75" hidden="1">
      <c r="A945" s="15"/>
      <c r="G945" s="183"/>
      <c r="H945" s="6">
        <v>0</v>
      </c>
      <c r="I945" s="25" t="e">
        <v>#DIV/0!</v>
      </c>
      <c r="M945" s="2"/>
    </row>
    <row r="946" spans="1:13" ht="12.75" hidden="1">
      <c r="A946" s="15"/>
      <c r="G946" s="183"/>
      <c r="H946" s="6">
        <v>0</v>
      </c>
      <c r="I946" s="25" t="e">
        <v>#DIV/0!</v>
      </c>
      <c r="M946" s="2"/>
    </row>
    <row r="947" spans="1:13" ht="12.75" hidden="1">
      <c r="A947" s="15"/>
      <c r="G947" s="183"/>
      <c r="H947" s="6">
        <v>0</v>
      </c>
      <c r="I947" s="25" t="e">
        <v>#DIV/0!</v>
      </c>
      <c r="M947" s="2"/>
    </row>
    <row r="948" spans="1:13" ht="12.75" hidden="1">
      <c r="A948" s="15"/>
      <c r="G948" s="183"/>
      <c r="H948" s="6">
        <v>0</v>
      </c>
      <c r="I948" s="25" t="e">
        <v>#DIV/0!</v>
      </c>
      <c r="M948" s="2"/>
    </row>
    <row r="949" spans="1:13" ht="12.75" hidden="1">
      <c r="A949" s="15"/>
      <c r="G949" s="183"/>
      <c r="H949" s="6">
        <v>0</v>
      </c>
      <c r="I949" s="25" t="e">
        <v>#DIV/0!</v>
      </c>
      <c r="M949" s="2"/>
    </row>
    <row r="950" spans="1:13" ht="12.75" hidden="1">
      <c r="A950" s="15"/>
      <c r="G950" s="183"/>
      <c r="H950" s="6">
        <v>0</v>
      </c>
      <c r="I950" s="25" t="e">
        <v>#DIV/0!</v>
      </c>
      <c r="M950" s="2"/>
    </row>
    <row r="951" spans="1:13" ht="12.75" hidden="1">
      <c r="A951" s="15"/>
      <c r="G951" s="183"/>
      <c r="H951" s="6">
        <v>0</v>
      </c>
      <c r="I951" s="25" t="e">
        <v>#DIV/0!</v>
      </c>
      <c r="M951" s="2"/>
    </row>
    <row r="952" spans="1:13" ht="12.75" hidden="1">
      <c r="A952" s="15"/>
      <c r="G952" s="183"/>
      <c r="H952" s="6">
        <v>0</v>
      </c>
      <c r="I952" s="25" t="e">
        <v>#DIV/0!</v>
      </c>
      <c r="M952" s="2"/>
    </row>
    <row r="953" spans="1:13" ht="12.75" hidden="1">
      <c r="A953" s="15"/>
      <c r="G953" s="183"/>
      <c r="H953" s="6">
        <v>0</v>
      </c>
      <c r="I953" s="25" t="e">
        <v>#DIV/0!</v>
      </c>
      <c r="M953" s="2"/>
    </row>
    <row r="954" spans="1:13" ht="12.75" hidden="1">
      <c r="A954" s="15"/>
      <c r="G954" s="183"/>
      <c r="H954" s="6">
        <v>0</v>
      </c>
      <c r="I954" s="25" t="e">
        <v>#DIV/0!</v>
      </c>
      <c r="M954" s="2"/>
    </row>
    <row r="955" spans="1:13" ht="12.75" hidden="1">
      <c r="A955" s="15"/>
      <c r="G955" s="183"/>
      <c r="H955" s="6">
        <v>0</v>
      </c>
      <c r="I955" s="25" t="e">
        <v>#DIV/0!</v>
      </c>
      <c r="M955" s="2"/>
    </row>
    <row r="956" spans="1:13" ht="12.75" hidden="1">
      <c r="A956" s="15"/>
      <c r="G956" s="183"/>
      <c r="H956" s="6">
        <v>0</v>
      </c>
      <c r="I956" s="25" t="e">
        <v>#DIV/0!</v>
      </c>
      <c r="M956" s="2"/>
    </row>
    <row r="957" spans="1:13" ht="12.75" hidden="1">
      <c r="A957" s="15"/>
      <c r="G957" s="183"/>
      <c r="H957" s="6">
        <v>0</v>
      </c>
      <c r="I957" s="25" t="e">
        <v>#DIV/0!</v>
      </c>
      <c r="M957" s="2"/>
    </row>
    <row r="958" spans="1:13" ht="12.75" hidden="1">
      <c r="A958" s="15"/>
      <c r="G958" s="183"/>
      <c r="H958" s="6">
        <v>0</v>
      </c>
      <c r="I958" s="25" t="e">
        <v>#DIV/0!</v>
      </c>
      <c r="M958" s="2"/>
    </row>
    <row r="959" spans="1:13" ht="12.75" hidden="1">
      <c r="A959" s="15"/>
      <c r="G959" s="183"/>
      <c r="H959" s="6">
        <v>0</v>
      </c>
      <c r="I959" s="25" t="e">
        <v>#DIV/0!</v>
      </c>
      <c r="M959" s="2"/>
    </row>
    <row r="960" spans="1:13" ht="12.75" hidden="1">
      <c r="A960" s="15"/>
      <c r="G960" s="183"/>
      <c r="H960" s="6">
        <v>0</v>
      </c>
      <c r="I960" s="25" t="e">
        <v>#DIV/0!</v>
      </c>
      <c r="M960" s="2"/>
    </row>
    <row r="961" spans="1:13" ht="12.75" hidden="1">
      <c r="A961" s="15"/>
      <c r="G961" s="183"/>
      <c r="H961" s="6">
        <v>0</v>
      </c>
      <c r="I961" s="25" t="e">
        <v>#DIV/0!</v>
      </c>
      <c r="M961" s="2"/>
    </row>
    <row r="962" spans="1:13" ht="12.75" hidden="1">
      <c r="A962" s="15"/>
      <c r="G962" s="183"/>
      <c r="H962" s="6">
        <v>0</v>
      </c>
      <c r="I962" s="25" t="e">
        <v>#DIV/0!</v>
      </c>
      <c r="M962" s="2"/>
    </row>
    <row r="963" spans="1:13" ht="12.75" hidden="1">
      <c r="A963" s="15"/>
      <c r="G963" s="183"/>
      <c r="H963" s="6">
        <v>0</v>
      </c>
      <c r="I963" s="25" t="e">
        <v>#DIV/0!</v>
      </c>
      <c r="M963" s="2"/>
    </row>
    <row r="964" spans="1:13" ht="12.75" hidden="1">
      <c r="A964" s="15"/>
      <c r="G964" s="183"/>
      <c r="H964" s="6">
        <v>0</v>
      </c>
      <c r="I964" s="25" t="e">
        <v>#DIV/0!</v>
      </c>
      <c r="M964" s="2"/>
    </row>
    <row r="965" spans="1:13" ht="12.75" hidden="1">
      <c r="A965" s="15"/>
      <c r="G965" s="183"/>
      <c r="H965" s="6">
        <v>0</v>
      </c>
      <c r="I965" s="25" t="e">
        <v>#DIV/0!</v>
      </c>
      <c r="M965" s="2"/>
    </row>
    <row r="966" spans="1:13" ht="12.75" hidden="1">
      <c r="A966" s="15"/>
      <c r="G966" s="183"/>
      <c r="H966" s="6">
        <v>0</v>
      </c>
      <c r="I966" s="25" t="e">
        <v>#DIV/0!</v>
      </c>
      <c r="M966" s="2"/>
    </row>
    <row r="967" spans="1:13" ht="12.75" hidden="1">
      <c r="A967" s="15"/>
      <c r="G967" s="183"/>
      <c r="H967" s="6">
        <v>0</v>
      </c>
      <c r="I967" s="25" t="e">
        <v>#DIV/0!</v>
      </c>
      <c r="M967" s="2"/>
    </row>
    <row r="968" spans="1:13" ht="12.75" hidden="1">
      <c r="A968" s="15"/>
      <c r="G968" s="183"/>
      <c r="H968" s="6">
        <v>0</v>
      </c>
      <c r="I968" s="25" t="e">
        <v>#DIV/0!</v>
      </c>
      <c r="M968" s="2"/>
    </row>
    <row r="969" spans="1:13" ht="12.75" hidden="1">
      <c r="A969" s="15"/>
      <c r="G969" s="183"/>
      <c r="H969" s="6">
        <v>0</v>
      </c>
      <c r="I969" s="25" t="e">
        <v>#DIV/0!</v>
      </c>
      <c r="M969" s="2"/>
    </row>
    <row r="970" spans="1:13" ht="12.75" hidden="1">
      <c r="A970" s="15"/>
      <c r="G970" s="183"/>
      <c r="H970" s="6">
        <v>0</v>
      </c>
      <c r="I970" s="25" t="e">
        <v>#DIV/0!</v>
      </c>
      <c r="M970" s="2"/>
    </row>
    <row r="971" spans="1:13" ht="12.75" hidden="1">
      <c r="A971" s="15"/>
      <c r="G971" s="183"/>
      <c r="H971" s="6">
        <v>0</v>
      </c>
      <c r="I971" s="25" t="e">
        <v>#DIV/0!</v>
      </c>
      <c r="M971" s="2"/>
    </row>
    <row r="972" spans="1:13" ht="12.75" hidden="1">
      <c r="A972" s="15"/>
      <c r="G972" s="183"/>
      <c r="H972" s="6">
        <v>0</v>
      </c>
      <c r="I972" s="25" t="e">
        <v>#DIV/0!</v>
      </c>
      <c r="M972" s="2"/>
    </row>
    <row r="973" spans="1:13" ht="12.75" hidden="1">
      <c r="A973" s="15"/>
      <c r="G973" s="183"/>
      <c r="H973" s="6">
        <v>0</v>
      </c>
      <c r="I973" s="25" t="e">
        <v>#DIV/0!</v>
      </c>
      <c r="M973" s="2"/>
    </row>
    <row r="974" spans="1:13" ht="12.75" hidden="1">
      <c r="A974" s="15"/>
      <c r="G974" s="183"/>
      <c r="H974" s="6">
        <v>0</v>
      </c>
      <c r="I974" s="25" t="e">
        <v>#DIV/0!</v>
      </c>
      <c r="M974" s="2"/>
    </row>
    <row r="975" spans="1:13" ht="12.75" hidden="1">
      <c r="A975" s="15"/>
      <c r="G975" s="183"/>
      <c r="H975" s="6">
        <v>0</v>
      </c>
      <c r="I975" s="25" t="e">
        <v>#DIV/0!</v>
      </c>
      <c r="M975" s="2"/>
    </row>
    <row r="976" spans="1:13" ht="12.75" hidden="1">
      <c r="A976" s="15"/>
      <c r="G976" s="183"/>
      <c r="H976" s="6">
        <v>0</v>
      </c>
      <c r="I976" s="25" t="e">
        <v>#DIV/0!</v>
      </c>
      <c r="M976" s="2"/>
    </row>
    <row r="977" spans="1:13" ht="12.75" hidden="1">
      <c r="A977" s="15"/>
      <c r="G977" s="183"/>
      <c r="H977" s="6">
        <v>0</v>
      </c>
      <c r="I977" s="25" t="e">
        <v>#DIV/0!</v>
      </c>
      <c r="M977" s="2"/>
    </row>
    <row r="978" spans="1:13" ht="12.75" hidden="1">
      <c r="A978" s="15"/>
      <c r="G978" s="183"/>
      <c r="H978" s="6">
        <v>0</v>
      </c>
      <c r="I978" s="25" t="e">
        <v>#DIV/0!</v>
      </c>
      <c r="M978" s="2"/>
    </row>
    <row r="979" spans="1:13" ht="12.75" hidden="1">
      <c r="A979" s="15"/>
      <c r="G979" s="183"/>
      <c r="H979" s="6">
        <v>0</v>
      </c>
      <c r="I979" s="25" t="e">
        <v>#DIV/0!</v>
      </c>
      <c r="M979" s="2"/>
    </row>
    <row r="980" spans="1:13" ht="12.75" hidden="1">
      <c r="A980" s="15"/>
      <c r="G980" s="183"/>
      <c r="H980" s="6">
        <v>0</v>
      </c>
      <c r="I980" s="25" t="e">
        <v>#DIV/0!</v>
      </c>
      <c r="M980" s="2"/>
    </row>
    <row r="981" spans="1:13" ht="12.75" hidden="1">
      <c r="A981" s="15"/>
      <c r="G981" s="183"/>
      <c r="H981" s="6">
        <v>0</v>
      </c>
      <c r="I981" s="25" t="e">
        <v>#DIV/0!</v>
      </c>
      <c r="M981" s="2"/>
    </row>
    <row r="982" spans="1:13" ht="12.75" hidden="1">
      <c r="A982" s="15"/>
      <c r="G982" s="183"/>
      <c r="H982" s="6">
        <v>0</v>
      </c>
      <c r="I982" s="25" t="e">
        <v>#DIV/0!</v>
      </c>
      <c r="M982" s="2"/>
    </row>
    <row r="983" spans="1:13" ht="12.75" hidden="1">
      <c r="A983" s="15"/>
      <c r="G983" s="183"/>
      <c r="H983" s="6">
        <v>0</v>
      </c>
      <c r="I983" s="25" t="e">
        <v>#DIV/0!</v>
      </c>
      <c r="M983" s="2"/>
    </row>
    <row r="984" spans="1:13" ht="12.75" hidden="1">
      <c r="A984" s="15"/>
      <c r="G984" s="183"/>
      <c r="H984" s="6">
        <v>0</v>
      </c>
      <c r="I984" s="25" t="e">
        <v>#DIV/0!</v>
      </c>
      <c r="M984" s="2"/>
    </row>
    <row r="985" spans="1:13" ht="12.75" hidden="1">
      <c r="A985" s="15"/>
      <c r="G985" s="183"/>
      <c r="H985" s="6">
        <v>0</v>
      </c>
      <c r="I985" s="25" t="e">
        <v>#DIV/0!</v>
      </c>
      <c r="M985" s="2"/>
    </row>
    <row r="986" spans="1:13" ht="12.75" hidden="1">
      <c r="A986" s="15"/>
      <c r="G986" s="183"/>
      <c r="H986" s="6">
        <v>0</v>
      </c>
      <c r="I986" s="25" t="e">
        <v>#DIV/0!</v>
      </c>
      <c r="M986" s="2"/>
    </row>
    <row r="987" spans="1:13" ht="12.75" hidden="1">
      <c r="A987" s="15"/>
      <c r="G987" s="183"/>
      <c r="H987" s="6">
        <v>0</v>
      </c>
      <c r="I987" s="25" t="e">
        <v>#DIV/0!</v>
      </c>
      <c r="M987" s="2"/>
    </row>
    <row r="988" spans="1:13" ht="12.75" hidden="1">
      <c r="A988" s="15"/>
      <c r="G988" s="183"/>
      <c r="H988" s="6">
        <v>0</v>
      </c>
      <c r="I988" s="25" t="e">
        <v>#DIV/0!</v>
      </c>
      <c r="M988" s="2"/>
    </row>
    <row r="989" spans="1:13" ht="12.75" hidden="1">
      <c r="A989" s="15"/>
      <c r="G989" s="183"/>
      <c r="H989" s="6">
        <v>0</v>
      </c>
      <c r="I989" s="25" t="e">
        <v>#DIV/0!</v>
      </c>
      <c r="M989" s="2"/>
    </row>
    <row r="990" spans="1:13" ht="12.75" hidden="1">
      <c r="A990" s="15"/>
      <c r="G990" s="183"/>
      <c r="H990" s="6">
        <v>0</v>
      </c>
      <c r="I990" s="25" t="e">
        <v>#DIV/0!</v>
      </c>
      <c r="M990" s="2"/>
    </row>
    <row r="991" spans="1:13" ht="12.75" hidden="1">
      <c r="A991" s="15"/>
      <c r="G991" s="183"/>
      <c r="H991" s="6">
        <v>0</v>
      </c>
      <c r="I991" s="25" t="e">
        <v>#DIV/0!</v>
      </c>
      <c r="M991" s="2"/>
    </row>
    <row r="992" spans="1:13" ht="12.75" hidden="1">
      <c r="A992" s="15"/>
      <c r="G992" s="183"/>
      <c r="H992" s="6">
        <v>0</v>
      </c>
      <c r="I992" s="25" t="e">
        <v>#DIV/0!</v>
      </c>
      <c r="M992" s="2"/>
    </row>
    <row r="993" spans="1:13" ht="12.75" hidden="1">
      <c r="A993" s="15"/>
      <c r="G993" s="183"/>
      <c r="H993" s="6">
        <v>0</v>
      </c>
      <c r="I993" s="25" t="e">
        <v>#DIV/0!</v>
      </c>
      <c r="M993" s="2"/>
    </row>
    <row r="994" spans="1:13" ht="12.75" hidden="1">
      <c r="A994" s="15"/>
      <c r="G994" s="183"/>
      <c r="H994" s="6">
        <v>0</v>
      </c>
      <c r="I994" s="25" t="e">
        <v>#DIV/0!</v>
      </c>
      <c r="M994" s="2"/>
    </row>
    <row r="995" spans="1:13" ht="12.75" hidden="1">
      <c r="A995" s="15"/>
      <c r="G995" s="183"/>
      <c r="H995" s="6">
        <v>0</v>
      </c>
      <c r="I995" s="25" t="e">
        <v>#DIV/0!</v>
      </c>
      <c r="M995" s="2"/>
    </row>
    <row r="996" spans="1:13" ht="12.75" hidden="1">
      <c r="A996" s="15"/>
      <c r="G996" s="183"/>
      <c r="H996" s="6">
        <v>0</v>
      </c>
      <c r="I996" s="25" t="e">
        <v>#DIV/0!</v>
      </c>
      <c r="M996" s="2"/>
    </row>
    <row r="997" spans="1:13" ht="12.75" hidden="1">
      <c r="A997" s="15"/>
      <c r="G997" s="183"/>
      <c r="H997" s="6">
        <v>0</v>
      </c>
      <c r="I997" s="25" t="e">
        <v>#DIV/0!</v>
      </c>
      <c r="M997" s="2"/>
    </row>
    <row r="998" spans="1:13" ht="12.75" hidden="1">
      <c r="A998" s="15"/>
      <c r="G998" s="183"/>
      <c r="H998" s="6">
        <v>0</v>
      </c>
      <c r="I998" s="25" t="e">
        <v>#DIV/0!</v>
      </c>
      <c r="M998" s="2"/>
    </row>
    <row r="999" spans="1:13" ht="12.75" hidden="1">
      <c r="A999" s="15"/>
      <c r="G999" s="183"/>
      <c r="H999" s="6">
        <v>0</v>
      </c>
      <c r="I999" s="25" t="e">
        <v>#DIV/0!</v>
      </c>
      <c r="M999" s="2"/>
    </row>
    <row r="1000" spans="1:13" ht="12.75" hidden="1">
      <c r="A1000" s="15"/>
      <c r="G1000" s="183"/>
      <c r="H1000" s="6">
        <v>0</v>
      </c>
      <c r="I1000" s="25" t="e">
        <v>#DIV/0!</v>
      </c>
      <c r="M1000" s="2"/>
    </row>
    <row r="1001" spans="1:13" ht="12.75" hidden="1">
      <c r="A1001" s="15"/>
      <c r="G1001" s="183"/>
      <c r="H1001" s="6">
        <v>0</v>
      </c>
      <c r="I1001" s="25" t="e">
        <v>#DIV/0!</v>
      </c>
      <c r="M1001" s="2"/>
    </row>
    <row r="1002" spans="1:13" ht="12.75" hidden="1">
      <c r="A1002" s="15"/>
      <c r="G1002" s="183"/>
      <c r="H1002" s="6">
        <v>0</v>
      </c>
      <c r="I1002" s="25" t="e">
        <v>#DIV/0!</v>
      </c>
      <c r="M1002" s="2"/>
    </row>
    <row r="1003" spans="1:13" ht="12.75" hidden="1">
      <c r="A1003" s="15"/>
      <c r="G1003" s="183"/>
      <c r="H1003" s="6">
        <v>0</v>
      </c>
      <c r="I1003" s="25" t="e">
        <v>#DIV/0!</v>
      </c>
      <c r="M1003" s="2"/>
    </row>
    <row r="1004" spans="1:13" ht="12.75" hidden="1">
      <c r="A1004" s="15"/>
      <c r="G1004" s="183"/>
      <c r="H1004" s="6">
        <v>0</v>
      </c>
      <c r="I1004" s="25" t="e">
        <v>#DIV/0!</v>
      </c>
      <c r="M1004" s="2"/>
    </row>
    <row r="1005" spans="1:13" ht="12.75" hidden="1">
      <c r="A1005" s="15"/>
      <c r="G1005" s="183"/>
      <c r="H1005" s="6">
        <v>0</v>
      </c>
      <c r="I1005" s="25" t="e">
        <v>#DIV/0!</v>
      </c>
      <c r="M1005" s="2"/>
    </row>
    <row r="1006" spans="1:13" ht="12.75" hidden="1">
      <c r="A1006" s="15"/>
      <c r="G1006" s="183"/>
      <c r="H1006" s="6">
        <v>0</v>
      </c>
      <c r="I1006" s="25" t="e">
        <v>#DIV/0!</v>
      </c>
      <c r="M1006" s="2"/>
    </row>
    <row r="1007" spans="1:13" ht="12.75" hidden="1">
      <c r="A1007" s="15"/>
      <c r="G1007" s="183"/>
      <c r="H1007" s="6">
        <v>0</v>
      </c>
      <c r="I1007" s="25" t="e">
        <v>#DIV/0!</v>
      </c>
      <c r="M1007" s="2"/>
    </row>
    <row r="1008" spans="1:13" ht="12.75" hidden="1">
      <c r="A1008" s="15"/>
      <c r="G1008" s="183"/>
      <c r="H1008" s="6">
        <v>0</v>
      </c>
      <c r="I1008" s="25" t="e">
        <v>#DIV/0!</v>
      </c>
      <c r="M1008" s="2"/>
    </row>
    <row r="1009" spans="1:13" ht="12.75" hidden="1">
      <c r="A1009" s="15"/>
      <c r="G1009" s="183"/>
      <c r="H1009" s="6">
        <v>0</v>
      </c>
      <c r="I1009" s="25" t="e">
        <v>#DIV/0!</v>
      </c>
      <c r="M1009" s="2"/>
    </row>
    <row r="1010" spans="1:13" ht="12.75" hidden="1">
      <c r="A1010" s="15"/>
      <c r="G1010" s="183"/>
      <c r="H1010" s="6">
        <v>0</v>
      </c>
      <c r="I1010" s="25" t="e">
        <v>#DIV/0!</v>
      </c>
      <c r="M1010" s="2"/>
    </row>
    <row r="1011" spans="1:13" ht="12.75" hidden="1">
      <c r="A1011" s="15"/>
      <c r="G1011" s="183"/>
      <c r="H1011" s="6">
        <v>0</v>
      </c>
      <c r="I1011" s="25" t="e">
        <v>#DIV/0!</v>
      </c>
      <c r="M1011" s="2"/>
    </row>
    <row r="1012" spans="1:13" ht="12.75" hidden="1">
      <c r="A1012" s="15"/>
      <c r="G1012" s="183"/>
      <c r="H1012" s="6">
        <v>0</v>
      </c>
      <c r="I1012" s="25" t="e">
        <v>#DIV/0!</v>
      </c>
      <c r="M1012" s="2"/>
    </row>
    <row r="1013" spans="1:13" ht="12.75" hidden="1">
      <c r="A1013" s="15"/>
      <c r="G1013" s="183"/>
      <c r="H1013" s="6">
        <v>0</v>
      </c>
      <c r="I1013" s="25" t="e">
        <v>#DIV/0!</v>
      </c>
      <c r="M1013" s="2"/>
    </row>
    <row r="1014" spans="1:13" ht="12.75" hidden="1">
      <c r="A1014" s="15"/>
      <c r="G1014" s="183"/>
      <c r="H1014" s="6">
        <v>0</v>
      </c>
      <c r="I1014" s="25" t="e">
        <v>#DIV/0!</v>
      </c>
      <c r="M1014" s="2"/>
    </row>
    <row r="1015" spans="1:13" ht="12.75" hidden="1">
      <c r="A1015" s="15"/>
      <c r="G1015" s="183"/>
      <c r="H1015" s="6">
        <v>0</v>
      </c>
      <c r="I1015" s="25" t="e">
        <v>#DIV/0!</v>
      </c>
      <c r="M1015" s="2"/>
    </row>
    <row r="1016" spans="1:13" ht="12.75" hidden="1">
      <c r="A1016" s="15"/>
      <c r="G1016" s="183"/>
      <c r="H1016" s="6">
        <v>0</v>
      </c>
      <c r="I1016" s="25" t="e">
        <v>#DIV/0!</v>
      </c>
      <c r="M1016" s="2"/>
    </row>
    <row r="1017" spans="1:13" ht="12.75" hidden="1">
      <c r="A1017" s="15"/>
      <c r="G1017" s="183"/>
      <c r="H1017" s="6">
        <v>0</v>
      </c>
      <c r="I1017" s="25" t="e">
        <v>#DIV/0!</v>
      </c>
      <c r="M1017" s="2"/>
    </row>
    <row r="1018" spans="1:13" ht="12.75" hidden="1">
      <c r="A1018" s="15"/>
      <c r="G1018" s="183"/>
      <c r="H1018" s="6">
        <v>0</v>
      </c>
      <c r="I1018" s="25" t="e">
        <v>#DIV/0!</v>
      </c>
      <c r="M1018" s="2"/>
    </row>
    <row r="1019" spans="1:13" ht="12.75" hidden="1">
      <c r="A1019" s="15"/>
      <c r="G1019" s="183"/>
      <c r="H1019" s="6">
        <v>0</v>
      </c>
      <c r="I1019" s="25" t="e">
        <v>#DIV/0!</v>
      </c>
      <c r="M1019" s="2"/>
    </row>
    <row r="1020" spans="1:13" ht="12.75" hidden="1">
      <c r="A1020" s="15"/>
      <c r="G1020" s="183"/>
      <c r="H1020" s="6">
        <v>0</v>
      </c>
      <c r="I1020" s="25" t="e">
        <v>#DIV/0!</v>
      </c>
      <c r="M1020" s="2"/>
    </row>
    <row r="1021" spans="1:13" ht="12.75" hidden="1">
      <c r="A1021" s="15"/>
      <c r="G1021" s="183"/>
      <c r="H1021" s="6">
        <v>0</v>
      </c>
      <c r="I1021" s="25" t="e">
        <v>#DIV/0!</v>
      </c>
      <c r="M1021" s="2"/>
    </row>
    <row r="1022" spans="1:13" ht="12.75" hidden="1">
      <c r="A1022" s="15"/>
      <c r="G1022" s="183"/>
      <c r="H1022" s="6">
        <v>0</v>
      </c>
      <c r="I1022" s="25" t="e">
        <v>#DIV/0!</v>
      </c>
      <c r="M1022" s="2"/>
    </row>
    <row r="1023" spans="1:13" ht="12.75" hidden="1">
      <c r="A1023" s="15"/>
      <c r="G1023" s="183"/>
      <c r="H1023" s="6">
        <v>0</v>
      </c>
      <c r="I1023" s="25" t="e">
        <v>#DIV/0!</v>
      </c>
      <c r="M1023" s="2"/>
    </row>
    <row r="1024" spans="1:13" ht="12.75" hidden="1">
      <c r="A1024" s="15"/>
      <c r="G1024" s="183"/>
      <c r="H1024" s="6">
        <v>0</v>
      </c>
      <c r="I1024" s="25" t="e">
        <v>#DIV/0!</v>
      </c>
      <c r="M1024" s="2"/>
    </row>
    <row r="1025" spans="1:13" ht="12.75" hidden="1">
      <c r="A1025" s="15"/>
      <c r="G1025" s="183"/>
      <c r="H1025" s="6">
        <v>0</v>
      </c>
      <c r="I1025" s="25" t="e">
        <v>#DIV/0!</v>
      </c>
      <c r="M1025" s="2"/>
    </row>
    <row r="1026" spans="1:13" ht="12.75" hidden="1">
      <c r="A1026" s="15"/>
      <c r="G1026" s="183"/>
      <c r="H1026" s="6">
        <v>0</v>
      </c>
      <c r="I1026" s="25" t="e">
        <v>#DIV/0!</v>
      </c>
      <c r="M1026" s="2"/>
    </row>
    <row r="1027" spans="1:13" ht="12.75" hidden="1">
      <c r="A1027" s="15"/>
      <c r="G1027" s="183"/>
      <c r="H1027" s="6">
        <v>0</v>
      </c>
      <c r="I1027" s="25" t="e">
        <v>#DIV/0!</v>
      </c>
      <c r="M1027" s="2"/>
    </row>
    <row r="1028" spans="1:13" ht="12.75" hidden="1">
      <c r="A1028" s="15"/>
      <c r="G1028" s="183"/>
      <c r="H1028" s="6">
        <v>0</v>
      </c>
      <c r="I1028" s="25" t="e">
        <v>#DIV/0!</v>
      </c>
      <c r="M1028" s="2"/>
    </row>
    <row r="1029" spans="1:13" ht="12.75" hidden="1">
      <c r="A1029" s="15"/>
      <c r="G1029" s="183"/>
      <c r="H1029" s="6">
        <v>0</v>
      </c>
      <c r="I1029" s="25" t="e">
        <v>#DIV/0!</v>
      </c>
      <c r="M1029" s="2"/>
    </row>
    <row r="1030" spans="1:13" ht="12.75" hidden="1">
      <c r="A1030" s="15"/>
      <c r="G1030" s="183"/>
      <c r="H1030" s="6">
        <v>0</v>
      </c>
      <c r="I1030" s="25" t="e">
        <v>#DIV/0!</v>
      </c>
      <c r="M1030" s="2"/>
    </row>
    <row r="1031" spans="1:13" ht="12.75" hidden="1">
      <c r="A1031" s="15"/>
      <c r="G1031" s="183"/>
      <c r="H1031" s="6">
        <v>0</v>
      </c>
      <c r="I1031" s="25" t="e">
        <v>#DIV/0!</v>
      </c>
      <c r="M1031" s="2"/>
    </row>
    <row r="1032" spans="1:13" ht="12.75" hidden="1">
      <c r="A1032" s="15"/>
      <c r="G1032" s="183"/>
      <c r="H1032" s="6">
        <v>0</v>
      </c>
      <c r="I1032" s="25" t="e">
        <v>#DIV/0!</v>
      </c>
      <c r="M1032" s="2"/>
    </row>
    <row r="1033" spans="1:13" ht="12.75" hidden="1">
      <c r="A1033" s="15"/>
      <c r="G1033" s="183"/>
      <c r="H1033" s="6">
        <v>0</v>
      </c>
      <c r="I1033" s="25" t="e">
        <v>#DIV/0!</v>
      </c>
      <c r="M1033" s="2"/>
    </row>
    <row r="1034" spans="1:13" ht="12.75" hidden="1">
      <c r="A1034" s="15"/>
      <c r="G1034" s="183"/>
      <c r="H1034" s="6">
        <v>0</v>
      </c>
      <c r="I1034" s="25" t="e">
        <v>#DIV/0!</v>
      </c>
      <c r="M1034" s="2"/>
    </row>
    <row r="1035" spans="1:13" ht="12.75" hidden="1">
      <c r="A1035" s="15"/>
      <c r="G1035" s="183"/>
      <c r="H1035" s="6">
        <v>0</v>
      </c>
      <c r="I1035" s="25" t="e">
        <v>#DIV/0!</v>
      </c>
      <c r="M1035" s="2"/>
    </row>
    <row r="1036" spans="1:13" ht="12.75" hidden="1">
      <c r="A1036" s="15"/>
      <c r="G1036" s="183"/>
      <c r="H1036" s="6">
        <v>0</v>
      </c>
      <c r="I1036" s="25" t="e">
        <v>#DIV/0!</v>
      </c>
      <c r="M1036" s="2"/>
    </row>
    <row r="1037" spans="1:13" ht="12.75" hidden="1">
      <c r="A1037" s="15"/>
      <c r="G1037" s="183"/>
      <c r="H1037" s="6">
        <v>0</v>
      </c>
      <c r="I1037" s="25" t="e">
        <v>#DIV/0!</v>
      </c>
      <c r="M1037" s="2"/>
    </row>
    <row r="1038" spans="1:13" ht="12.75" hidden="1">
      <c r="A1038" s="15"/>
      <c r="G1038" s="183"/>
      <c r="H1038" s="6">
        <v>0</v>
      </c>
      <c r="I1038" s="25" t="e">
        <v>#DIV/0!</v>
      </c>
      <c r="M1038" s="2"/>
    </row>
    <row r="1039" spans="1:13" ht="12.75" hidden="1">
      <c r="A1039" s="15"/>
      <c r="G1039" s="183"/>
      <c r="H1039" s="6">
        <v>0</v>
      </c>
      <c r="I1039" s="25" t="e">
        <v>#DIV/0!</v>
      </c>
      <c r="M1039" s="2"/>
    </row>
    <row r="1040" spans="1:13" ht="12.75" hidden="1">
      <c r="A1040" s="15"/>
      <c r="G1040" s="183"/>
      <c r="H1040" s="6">
        <v>0</v>
      </c>
      <c r="I1040" s="25" t="e">
        <v>#DIV/0!</v>
      </c>
      <c r="M1040" s="2"/>
    </row>
    <row r="1041" spans="1:13" ht="12.75" hidden="1">
      <c r="A1041" s="15"/>
      <c r="G1041" s="183"/>
      <c r="H1041" s="6">
        <v>0</v>
      </c>
      <c r="I1041" s="25" t="e">
        <v>#DIV/0!</v>
      </c>
      <c r="M1041" s="2"/>
    </row>
    <row r="1042" spans="1:13" ht="12.75" hidden="1">
      <c r="A1042" s="15"/>
      <c r="G1042" s="183"/>
      <c r="H1042" s="6">
        <v>0</v>
      </c>
      <c r="I1042" s="25" t="e">
        <v>#DIV/0!</v>
      </c>
      <c r="M1042" s="2"/>
    </row>
    <row r="1043" spans="1:13" ht="12.75" hidden="1">
      <c r="A1043" s="15"/>
      <c r="G1043" s="183"/>
      <c r="H1043" s="6">
        <v>0</v>
      </c>
      <c r="I1043" s="25" t="e">
        <v>#DIV/0!</v>
      </c>
      <c r="M1043" s="2"/>
    </row>
    <row r="1044" spans="1:13" ht="12.75" hidden="1">
      <c r="A1044" s="15"/>
      <c r="G1044" s="183"/>
      <c r="H1044" s="6">
        <v>0</v>
      </c>
      <c r="I1044" s="25" t="e">
        <v>#DIV/0!</v>
      </c>
      <c r="M1044" s="2"/>
    </row>
    <row r="1045" spans="1:13" ht="12.75" hidden="1">
      <c r="A1045" s="15"/>
      <c r="G1045" s="183"/>
      <c r="H1045" s="6">
        <v>0</v>
      </c>
      <c r="I1045" s="25" t="e">
        <v>#DIV/0!</v>
      </c>
      <c r="M1045" s="2"/>
    </row>
    <row r="1046" spans="1:13" ht="12.75" hidden="1">
      <c r="A1046" s="15"/>
      <c r="G1046" s="183"/>
      <c r="H1046" s="6">
        <v>0</v>
      </c>
      <c r="I1046" s="25" t="e">
        <v>#DIV/0!</v>
      </c>
      <c r="M1046" s="2"/>
    </row>
    <row r="1047" spans="1:13" ht="12.75" hidden="1">
      <c r="A1047" s="15"/>
      <c r="G1047" s="183"/>
      <c r="H1047" s="6">
        <v>0</v>
      </c>
      <c r="I1047" s="25" t="e">
        <v>#DIV/0!</v>
      </c>
      <c r="M1047" s="2"/>
    </row>
    <row r="1048" spans="1:13" ht="12.75" hidden="1">
      <c r="A1048" s="15"/>
      <c r="G1048" s="183"/>
      <c r="H1048" s="6">
        <v>0</v>
      </c>
      <c r="I1048" s="25" t="e">
        <v>#DIV/0!</v>
      </c>
      <c r="M1048" s="2"/>
    </row>
    <row r="1049" spans="1:13" ht="12.75" hidden="1">
      <c r="A1049" s="15"/>
      <c r="G1049" s="183"/>
      <c r="H1049" s="6">
        <v>0</v>
      </c>
      <c r="I1049" s="25" t="e">
        <v>#DIV/0!</v>
      </c>
      <c r="M1049" s="2"/>
    </row>
    <row r="1050" spans="1:13" ht="12.75" hidden="1">
      <c r="A1050" s="15"/>
      <c r="G1050" s="183"/>
      <c r="H1050" s="6">
        <v>0</v>
      </c>
      <c r="I1050" s="25" t="e">
        <v>#DIV/0!</v>
      </c>
      <c r="M1050" s="2"/>
    </row>
    <row r="1051" spans="1:13" ht="12.75" hidden="1">
      <c r="A1051" s="15"/>
      <c r="G1051" s="183"/>
      <c r="H1051" s="6">
        <v>0</v>
      </c>
      <c r="I1051" s="25" t="e">
        <v>#DIV/0!</v>
      </c>
      <c r="M1051" s="2"/>
    </row>
    <row r="1052" spans="1:13" ht="12.75" hidden="1">
      <c r="A1052" s="15"/>
      <c r="G1052" s="183"/>
      <c r="H1052" s="6">
        <v>0</v>
      </c>
      <c r="I1052" s="25" t="e">
        <v>#DIV/0!</v>
      </c>
      <c r="M1052" s="2"/>
    </row>
    <row r="1053" spans="1:13" ht="12.75" hidden="1">
      <c r="A1053" s="15"/>
      <c r="G1053" s="183"/>
      <c r="M1053" s="2"/>
    </row>
    <row r="1054" spans="1:13" ht="12.75" hidden="1">
      <c r="A1054" s="15"/>
      <c r="G1054" s="183"/>
      <c r="M1054" s="2"/>
    </row>
    <row r="1055" spans="1:13" ht="12.75" hidden="1">
      <c r="A1055" s="15"/>
      <c r="G1055" s="183"/>
      <c r="M1055" s="2"/>
    </row>
    <row r="1056" spans="1:13" ht="12.75" hidden="1">
      <c r="A1056" s="15"/>
      <c r="G1056" s="183"/>
      <c r="M1056" s="2"/>
    </row>
    <row r="1057" spans="1:13" ht="12.75" hidden="1">
      <c r="A1057" s="15"/>
      <c r="G1057" s="183"/>
      <c r="M1057" s="2"/>
    </row>
    <row r="1058" spans="1:13" ht="12.75" hidden="1">
      <c r="A1058" s="15"/>
      <c r="G1058" s="183"/>
      <c r="M1058" s="2"/>
    </row>
    <row r="1059" spans="1:13" ht="12.75" hidden="1">
      <c r="A1059" s="15"/>
      <c r="G1059" s="183"/>
      <c r="M1059" s="2"/>
    </row>
    <row r="1060" spans="1:13" ht="12.75" hidden="1">
      <c r="A1060" s="15"/>
      <c r="G1060" s="183"/>
      <c r="M1060" s="2"/>
    </row>
    <row r="1061" spans="1:13" ht="12.75" hidden="1">
      <c r="A1061" s="15"/>
      <c r="G1061" s="183"/>
      <c r="M1061" s="2"/>
    </row>
    <row r="1062" spans="1:13" ht="12.75" hidden="1">
      <c r="A1062" s="15"/>
      <c r="G1062" s="183"/>
      <c r="M1062" s="2"/>
    </row>
    <row r="1063" spans="1:13" ht="12.75" hidden="1">
      <c r="A1063" s="15"/>
      <c r="G1063" s="183"/>
      <c r="M1063" s="2"/>
    </row>
    <row r="1064" spans="1:13" ht="12.75" hidden="1">
      <c r="A1064" s="15"/>
      <c r="G1064" s="183"/>
      <c r="M1064" s="2"/>
    </row>
    <row r="1065" spans="1:13" ht="12.75" hidden="1">
      <c r="A1065" s="15"/>
      <c r="G1065" s="183"/>
      <c r="M1065" s="2"/>
    </row>
    <row r="1066" spans="1:13" ht="12.75" hidden="1">
      <c r="A1066" s="15"/>
      <c r="G1066" s="183"/>
      <c r="M1066" s="2"/>
    </row>
    <row r="1067" spans="1:13" ht="12.75" hidden="1">
      <c r="A1067" s="15"/>
      <c r="G1067" s="183"/>
      <c r="M1067" s="2"/>
    </row>
    <row r="1068" spans="1:13" ht="12.75" hidden="1">
      <c r="A1068" s="15"/>
      <c r="G1068" s="183"/>
      <c r="M1068" s="2"/>
    </row>
    <row r="1069" spans="1:13" ht="12.75" hidden="1">
      <c r="A1069" s="15"/>
      <c r="G1069" s="183"/>
      <c r="M1069" s="2"/>
    </row>
    <row r="1070" spans="1:13" ht="12.75" hidden="1">
      <c r="A1070" s="15"/>
      <c r="G1070" s="183"/>
      <c r="M1070" s="2"/>
    </row>
    <row r="1071" spans="1:13" ht="12.75" hidden="1">
      <c r="A1071" s="15"/>
      <c r="G1071" s="183"/>
      <c r="M1071" s="2"/>
    </row>
    <row r="1072" spans="1:13" ht="12.75" hidden="1">
      <c r="A1072" s="15"/>
      <c r="G1072" s="183"/>
      <c r="M1072" s="2"/>
    </row>
    <row r="1073" spans="1:13" ht="12.75" hidden="1">
      <c r="A1073" s="15"/>
      <c r="G1073" s="183"/>
      <c r="M1073" s="2"/>
    </row>
    <row r="1074" spans="1:13" ht="12.75" hidden="1">
      <c r="A1074" s="15"/>
      <c r="G1074" s="183"/>
      <c r="M1074" s="2"/>
    </row>
    <row r="1075" spans="1:13" ht="12.75" hidden="1">
      <c r="A1075" s="15"/>
      <c r="G1075" s="183"/>
      <c r="M1075" s="2"/>
    </row>
    <row r="1076" spans="1:13" ht="12.75" hidden="1">
      <c r="A1076" s="15"/>
      <c r="G1076" s="183"/>
      <c r="M1076" s="2"/>
    </row>
    <row r="1077" spans="1:13" ht="12.75" hidden="1">
      <c r="A1077" s="15"/>
      <c r="G1077" s="183"/>
      <c r="M1077" s="2"/>
    </row>
    <row r="1078" spans="1:13" ht="12.75" hidden="1">
      <c r="A1078" s="15"/>
      <c r="G1078" s="183"/>
      <c r="M1078" s="2"/>
    </row>
    <row r="1079" spans="1:13" ht="12.75" hidden="1">
      <c r="A1079" s="15"/>
      <c r="G1079" s="183"/>
      <c r="M1079" s="2"/>
    </row>
    <row r="1080" spans="1:13" ht="12.75" hidden="1">
      <c r="A1080" s="15"/>
      <c r="G1080" s="183"/>
      <c r="M1080" s="2"/>
    </row>
    <row r="1081" spans="1:13" ht="12.75" hidden="1">
      <c r="A1081" s="15"/>
      <c r="G1081" s="183"/>
      <c r="M1081" s="2"/>
    </row>
    <row r="1082" spans="1:13" ht="12.75" hidden="1">
      <c r="A1082" s="15"/>
      <c r="G1082" s="183"/>
      <c r="M1082" s="2"/>
    </row>
    <row r="1083" spans="1:13" ht="12.75" hidden="1">
      <c r="A1083" s="15"/>
      <c r="G1083" s="183"/>
      <c r="M1083" s="2"/>
    </row>
    <row r="1084" spans="1:13" ht="12.75" hidden="1">
      <c r="A1084" s="15"/>
      <c r="G1084" s="183"/>
      <c r="M1084" s="2"/>
    </row>
    <row r="1085" spans="1:13" ht="12.75" hidden="1">
      <c r="A1085" s="15"/>
      <c r="G1085" s="183"/>
      <c r="M1085" s="2"/>
    </row>
    <row r="1086" spans="1:13" ht="12.75" hidden="1">
      <c r="A1086" s="15"/>
      <c r="G1086" s="183"/>
      <c r="M1086" s="2"/>
    </row>
    <row r="1087" spans="1:13" ht="12.75" hidden="1">
      <c r="A1087" s="15"/>
      <c r="G1087" s="183"/>
      <c r="M1087" s="2"/>
    </row>
    <row r="1088" spans="1:13" ht="12.75" hidden="1">
      <c r="A1088" s="15"/>
      <c r="G1088" s="183"/>
      <c r="M1088" s="2"/>
    </row>
    <row r="1089" spans="1:13" ht="12.75" hidden="1">
      <c r="A1089" s="15"/>
      <c r="G1089" s="183"/>
      <c r="M1089" s="2"/>
    </row>
    <row r="1090" spans="1:13" ht="12.75" hidden="1">
      <c r="A1090" s="15"/>
      <c r="G1090" s="183"/>
      <c r="M1090" s="2"/>
    </row>
    <row r="1091" spans="1:13" ht="12.75" hidden="1">
      <c r="A1091" s="15"/>
      <c r="G1091" s="183"/>
      <c r="M1091" s="2"/>
    </row>
    <row r="1092" spans="1:13" ht="12.75" hidden="1">
      <c r="A1092" s="15"/>
      <c r="G1092" s="183"/>
      <c r="M1092" s="2"/>
    </row>
    <row r="1093" spans="1:13" ht="12.75" hidden="1">
      <c r="A1093" s="15"/>
      <c r="G1093" s="183"/>
      <c r="M1093" s="2"/>
    </row>
    <row r="1094" spans="1:13" ht="12.75" hidden="1">
      <c r="A1094" s="15"/>
      <c r="G1094" s="183"/>
      <c r="M1094" s="2"/>
    </row>
    <row r="1095" spans="1:13" ht="12.75" hidden="1">
      <c r="A1095" s="15"/>
      <c r="G1095" s="183"/>
      <c r="M1095" s="2"/>
    </row>
    <row r="1096" spans="1:13" ht="12.75" hidden="1">
      <c r="A1096" s="15"/>
      <c r="G1096" s="183"/>
      <c r="M1096" s="2"/>
    </row>
    <row r="1097" spans="1:13" ht="12.75" hidden="1">
      <c r="A1097" s="15"/>
      <c r="G1097" s="183"/>
      <c r="M1097" s="2"/>
    </row>
    <row r="1098" spans="1:13" ht="12.75" hidden="1">
      <c r="A1098" s="15"/>
      <c r="G1098" s="183"/>
      <c r="M1098" s="2"/>
    </row>
    <row r="1099" spans="1:13" ht="12.75" hidden="1">
      <c r="A1099" s="15"/>
      <c r="G1099" s="183"/>
      <c r="M1099" s="2"/>
    </row>
    <row r="1100" spans="1:13" ht="12.75" hidden="1">
      <c r="A1100" s="15"/>
      <c r="G1100" s="183"/>
      <c r="M1100" s="2"/>
    </row>
    <row r="1101" spans="1:13" ht="12.75" hidden="1">
      <c r="A1101" s="15"/>
      <c r="G1101" s="183"/>
      <c r="M1101" s="2"/>
    </row>
    <row r="1102" spans="1:13" ht="12.75" hidden="1">
      <c r="A1102" s="15"/>
      <c r="G1102" s="183"/>
      <c r="M1102" s="2"/>
    </row>
    <row r="1103" spans="1:13" ht="12.75" hidden="1">
      <c r="A1103" s="15"/>
      <c r="G1103" s="183"/>
      <c r="M1103" s="2"/>
    </row>
    <row r="1104" spans="1:13" ht="12.75" hidden="1">
      <c r="A1104" s="15"/>
      <c r="G1104" s="183"/>
      <c r="M1104" s="2"/>
    </row>
    <row r="1105" spans="1:13" ht="12.75" hidden="1">
      <c r="A1105" s="15"/>
      <c r="G1105" s="183"/>
      <c r="M1105" s="2"/>
    </row>
    <row r="1106" spans="1:13" ht="12.75" hidden="1">
      <c r="A1106" s="15"/>
      <c r="G1106" s="183"/>
      <c r="M1106" s="2"/>
    </row>
    <row r="1107" spans="1:13" ht="12.75" hidden="1">
      <c r="A1107" s="15"/>
      <c r="G1107" s="183"/>
      <c r="M1107" s="2"/>
    </row>
    <row r="1108" spans="1:13" ht="12.75" hidden="1">
      <c r="A1108" s="15"/>
      <c r="G1108" s="183"/>
      <c r="M1108" s="2"/>
    </row>
    <row r="1109" spans="1:13" ht="12.75" hidden="1">
      <c r="A1109" s="15"/>
      <c r="G1109" s="183"/>
      <c r="M1109" s="2"/>
    </row>
    <row r="1110" spans="1:13" ht="12.75" hidden="1">
      <c r="A1110" s="15"/>
      <c r="G1110" s="183"/>
      <c r="M1110" s="2"/>
    </row>
    <row r="1111" spans="1:13" ht="12.75" hidden="1">
      <c r="A1111" s="15"/>
      <c r="G1111" s="183"/>
      <c r="M1111" s="2"/>
    </row>
    <row r="1112" spans="1:13" ht="12.75" hidden="1">
      <c r="A1112" s="15"/>
      <c r="G1112" s="183"/>
      <c r="M1112" s="2"/>
    </row>
    <row r="1113" spans="1:13" ht="12.75" hidden="1">
      <c r="A1113" s="15"/>
      <c r="G1113" s="183"/>
      <c r="M1113" s="2"/>
    </row>
    <row r="1114" spans="1:13" ht="12.75" hidden="1">
      <c r="A1114" s="15"/>
      <c r="G1114" s="183"/>
      <c r="M1114" s="2"/>
    </row>
    <row r="1115" spans="1:13" ht="12.75" hidden="1">
      <c r="A1115" s="15"/>
      <c r="G1115" s="183"/>
      <c r="M1115" s="2"/>
    </row>
    <row r="1116" spans="1:13" ht="12.75" hidden="1">
      <c r="A1116" s="15"/>
      <c r="G1116" s="183"/>
      <c r="M1116" s="2"/>
    </row>
    <row r="1117" spans="1:13" ht="12.75" hidden="1">
      <c r="A1117" s="15"/>
      <c r="G1117" s="183"/>
      <c r="M1117" s="2"/>
    </row>
    <row r="1118" spans="1:13" ht="12.75" hidden="1">
      <c r="A1118" s="15"/>
      <c r="G1118" s="183"/>
      <c r="M1118" s="2"/>
    </row>
    <row r="1119" spans="1:13" ht="12.75" hidden="1">
      <c r="A1119" s="15"/>
      <c r="G1119" s="183"/>
      <c r="M1119" s="2"/>
    </row>
    <row r="1120" spans="1:13" ht="12.75" hidden="1">
      <c r="A1120" s="15"/>
      <c r="G1120" s="183"/>
      <c r="M1120" s="2"/>
    </row>
    <row r="1121" spans="1:13" ht="12.75" hidden="1">
      <c r="A1121" s="15"/>
      <c r="G1121" s="183"/>
      <c r="M1121" s="2"/>
    </row>
    <row r="1122" spans="1:13" s="221" customFormat="1" ht="12.75" hidden="1">
      <c r="A1122" s="233"/>
      <c r="B1122" s="307"/>
      <c r="C1122" s="233"/>
      <c r="D1122" s="233"/>
      <c r="E1122" s="233"/>
      <c r="F1122" s="308"/>
      <c r="G1122" s="308"/>
      <c r="H1122" s="307"/>
      <c r="I1122" s="291"/>
      <c r="K1122" s="42"/>
      <c r="L1122" s="18"/>
      <c r="M1122" s="2"/>
    </row>
    <row r="1123" spans="1:13" s="221" customFormat="1" ht="12.75" hidden="1">
      <c r="A1123" s="233"/>
      <c r="B1123" s="307"/>
      <c r="C1123" s="233"/>
      <c r="D1123" s="233"/>
      <c r="E1123" s="233"/>
      <c r="F1123" s="308"/>
      <c r="G1123" s="308"/>
      <c r="H1123" s="307"/>
      <c r="I1123" s="291"/>
      <c r="K1123" s="42"/>
      <c r="L1123" s="18"/>
      <c r="M1123" s="2"/>
    </row>
    <row r="1124" spans="2:13" ht="12.75" hidden="1">
      <c r="B1124" s="10"/>
      <c r="G1124" s="183"/>
      <c r="H1124" s="307"/>
      <c r="I1124" s="25" t="e">
        <v>#DIV/0!</v>
      </c>
      <c r="M1124" s="2"/>
    </row>
    <row r="1125" spans="2:13" ht="12.75" hidden="1">
      <c r="B1125" s="10"/>
      <c r="G1125" s="183"/>
      <c r="H1125" s="307"/>
      <c r="I1125" s="25" t="e">
        <v>#DIV/0!</v>
      </c>
      <c r="M1125" s="2"/>
    </row>
    <row r="1126" spans="2:13" ht="12.75" hidden="1">
      <c r="B1126" s="10"/>
      <c r="G1126" s="183"/>
      <c r="H1126" s="6">
        <v>0</v>
      </c>
      <c r="I1126" s="25" t="e">
        <v>#DIV/0!</v>
      </c>
      <c r="M1126" s="2"/>
    </row>
    <row r="1127" spans="2:13" ht="12.75" hidden="1">
      <c r="B1127" s="10"/>
      <c r="G1127" s="183"/>
      <c r="H1127" s="6">
        <v>0</v>
      </c>
      <c r="I1127" s="25" t="e">
        <v>#DIV/0!</v>
      </c>
      <c r="M1127" s="2"/>
    </row>
    <row r="1128" spans="2:13" ht="12.75" hidden="1">
      <c r="B1128" s="10"/>
      <c r="G1128" s="183"/>
      <c r="H1128" s="6">
        <v>0</v>
      </c>
      <c r="I1128" s="25" t="e">
        <v>#DIV/0!</v>
      </c>
      <c r="M1128" s="2"/>
    </row>
    <row r="1129" spans="2:13" ht="12.75" hidden="1">
      <c r="B1129" s="10"/>
      <c r="G1129" s="183"/>
      <c r="H1129" s="6">
        <v>0</v>
      </c>
      <c r="I1129" s="25" t="e">
        <v>#DIV/0!</v>
      </c>
      <c r="M1129" s="2"/>
    </row>
    <row r="1130" spans="2:13" ht="12.75" hidden="1">
      <c r="B1130" s="10"/>
      <c r="G1130" s="183"/>
      <c r="H1130" s="6">
        <v>0</v>
      </c>
      <c r="I1130" s="25" t="e">
        <v>#DIV/0!</v>
      </c>
      <c r="M1130" s="2"/>
    </row>
    <row r="1131" spans="2:13" ht="12.75" hidden="1">
      <c r="B1131" s="10"/>
      <c r="G1131" s="183"/>
      <c r="H1131" s="6">
        <v>0</v>
      </c>
      <c r="I1131" s="25" t="e">
        <v>#DIV/0!</v>
      </c>
      <c r="M1131" s="2"/>
    </row>
    <row r="1132" spans="2:13" ht="12.75" hidden="1">
      <c r="B1132" s="10"/>
      <c r="G1132" s="183"/>
      <c r="H1132" s="6">
        <v>0</v>
      </c>
      <c r="I1132" s="25" t="e">
        <v>#DIV/0!</v>
      </c>
      <c r="M1132" s="2"/>
    </row>
    <row r="1133" spans="2:13" ht="12.75" hidden="1">
      <c r="B1133" s="10"/>
      <c r="G1133" s="183"/>
      <c r="H1133" s="6">
        <v>0</v>
      </c>
      <c r="I1133" s="25" t="e">
        <v>#DIV/0!</v>
      </c>
      <c r="M1133" s="2"/>
    </row>
    <row r="1134" spans="2:13" ht="12.75" hidden="1">
      <c r="B1134" s="10"/>
      <c r="G1134" s="183"/>
      <c r="H1134" s="6">
        <v>0</v>
      </c>
      <c r="I1134" s="25" t="e">
        <v>#DIV/0!</v>
      </c>
      <c r="M1134" s="2"/>
    </row>
    <row r="1135" spans="2:13" ht="12.75" hidden="1">
      <c r="B1135" s="10"/>
      <c r="G1135" s="183"/>
      <c r="H1135" s="6">
        <v>0</v>
      </c>
      <c r="I1135" s="25" t="e">
        <v>#DIV/0!</v>
      </c>
      <c r="M1135" s="2"/>
    </row>
    <row r="1136" spans="2:13" ht="12.75" hidden="1">
      <c r="B1136" s="10"/>
      <c r="G1136" s="183"/>
      <c r="H1136" s="6">
        <v>0</v>
      </c>
      <c r="I1136" s="25" t="e">
        <v>#DIV/0!</v>
      </c>
      <c r="M1136" s="2"/>
    </row>
    <row r="1137" spans="2:13" ht="12.75" hidden="1">
      <c r="B1137" s="10"/>
      <c r="G1137" s="183"/>
      <c r="H1137" s="6">
        <v>0</v>
      </c>
      <c r="I1137" s="25" t="e">
        <v>#DIV/0!</v>
      </c>
      <c r="M1137" s="2"/>
    </row>
    <row r="1138" spans="7:13" ht="12.75" hidden="1">
      <c r="G1138" s="183"/>
      <c r="H1138" s="6">
        <v>0</v>
      </c>
      <c r="I1138" s="25" t="e">
        <v>#DIV/0!</v>
      </c>
      <c r="M1138" s="2"/>
    </row>
    <row r="1139" spans="2:13" ht="12.75" hidden="1">
      <c r="B1139" s="9"/>
      <c r="G1139" s="183"/>
      <c r="H1139" s="6">
        <v>0</v>
      </c>
      <c r="I1139" s="25" t="e">
        <v>#DIV/0!</v>
      </c>
      <c r="M1139" s="2"/>
    </row>
    <row r="1140" spans="7:13" ht="12.75" hidden="1">
      <c r="G1140" s="183"/>
      <c r="H1140" s="6">
        <v>0</v>
      </c>
      <c r="I1140" s="25" t="e">
        <v>#DIV/0!</v>
      </c>
      <c r="M1140" s="2"/>
    </row>
    <row r="1141" spans="7:13" ht="12.75" hidden="1">
      <c r="G1141" s="183"/>
      <c r="H1141" s="6">
        <v>0</v>
      </c>
      <c r="I1141" s="25" t="e">
        <v>#DIV/0!</v>
      </c>
      <c r="M1141" s="2"/>
    </row>
    <row r="1142" spans="7:13" ht="12.75" hidden="1">
      <c r="G1142" s="183"/>
      <c r="H1142" s="6">
        <v>0</v>
      </c>
      <c r="I1142" s="25" t="e">
        <v>#DIV/0!</v>
      </c>
      <c r="M1142" s="2"/>
    </row>
    <row r="1143" spans="7:13" ht="12.75" hidden="1">
      <c r="G1143" s="183"/>
      <c r="H1143" s="6">
        <v>0</v>
      </c>
      <c r="I1143" s="25" t="e">
        <v>#DIV/0!</v>
      </c>
      <c r="M1143" s="2"/>
    </row>
    <row r="1144" spans="7:13" ht="12.75" hidden="1">
      <c r="G1144" s="183"/>
      <c r="H1144" s="6">
        <v>0</v>
      </c>
      <c r="I1144" s="25" t="e">
        <v>#DIV/0!</v>
      </c>
      <c r="M1144" s="2"/>
    </row>
    <row r="1145" spans="7:13" ht="12.75" hidden="1">
      <c r="G1145" s="183"/>
      <c r="H1145" s="6">
        <v>0</v>
      </c>
      <c r="I1145" s="25" t="e">
        <v>#DIV/0!</v>
      </c>
      <c r="M1145" s="2"/>
    </row>
    <row r="1146" spans="7:13" ht="12.75" hidden="1">
      <c r="G1146" s="183"/>
      <c r="H1146" s="6">
        <v>0</v>
      </c>
      <c r="I1146" s="25" t="e">
        <v>#DIV/0!</v>
      </c>
      <c r="M1146" s="2"/>
    </row>
    <row r="1147" spans="7:13" ht="12.75" hidden="1">
      <c r="G1147" s="183"/>
      <c r="H1147" s="6">
        <v>0</v>
      </c>
      <c r="I1147" s="25" t="e">
        <v>#DIV/0!</v>
      </c>
      <c r="M1147" s="2"/>
    </row>
    <row r="1148" spans="7:13" ht="12.75" hidden="1">
      <c r="G1148" s="183"/>
      <c r="H1148" s="6">
        <v>0</v>
      </c>
      <c r="I1148" s="25" t="e">
        <v>#DIV/0!</v>
      </c>
      <c r="M1148" s="2"/>
    </row>
    <row r="1149" spans="7:13" ht="12.75" hidden="1">
      <c r="G1149" s="183"/>
      <c r="H1149" s="6">
        <v>0</v>
      </c>
      <c r="I1149" s="25" t="e">
        <v>#DIV/0!</v>
      </c>
      <c r="M1149" s="2"/>
    </row>
    <row r="1150" spans="7:13" ht="12.75" hidden="1">
      <c r="G1150" s="183"/>
      <c r="H1150" s="6">
        <v>0</v>
      </c>
      <c r="I1150" s="25" t="e">
        <v>#DIV/0!</v>
      </c>
      <c r="M1150" s="2"/>
    </row>
    <row r="1151" spans="7:13" ht="12.75" hidden="1">
      <c r="G1151" s="183"/>
      <c r="H1151" s="6">
        <v>0</v>
      </c>
      <c r="I1151" s="25" t="e">
        <v>#DIV/0!</v>
      </c>
      <c r="M1151" s="2"/>
    </row>
    <row r="1152" spans="7:13" ht="12.75" hidden="1">
      <c r="G1152" s="183"/>
      <c r="H1152" s="6">
        <v>0</v>
      </c>
      <c r="I1152" s="25" t="e">
        <v>#DIV/0!</v>
      </c>
      <c r="M1152" s="2"/>
    </row>
    <row r="1153" spans="7:13" ht="12.75" hidden="1">
      <c r="G1153" s="183"/>
      <c r="H1153" s="6">
        <v>0</v>
      </c>
      <c r="I1153" s="25" t="e">
        <v>#DIV/0!</v>
      </c>
      <c r="M1153" s="2"/>
    </row>
    <row r="1154" spans="7:13" ht="12.75" hidden="1">
      <c r="G1154" s="183"/>
      <c r="H1154" s="6">
        <v>0</v>
      </c>
      <c r="I1154" s="25" t="e">
        <v>#DIV/0!</v>
      </c>
      <c r="M1154" s="2"/>
    </row>
    <row r="1155" spans="7:13" ht="12.75" hidden="1">
      <c r="G1155" s="183"/>
      <c r="H1155" s="6">
        <v>0</v>
      </c>
      <c r="I1155" s="25" t="e">
        <v>#DIV/0!</v>
      </c>
      <c r="M1155" s="2"/>
    </row>
    <row r="1156" spans="7:13" ht="12.75" hidden="1">
      <c r="G1156" s="183"/>
      <c r="H1156" s="6">
        <v>0</v>
      </c>
      <c r="I1156" s="25" t="e">
        <v>#DIV/0!</v>
      </c>
      <c r="M1156" s="2"/>
    </row>
    <row r="1157" spans="7:13" ht="12.75" hidden="1">
      <c r="G1157" s="183"/>
      <c r="H1157" s="6">
        <v>0</v>
      </c>
      <c r="I1157" s="25" t="e">
        <v>#DIV/0!</v>
      </c>
      <c r="M1157" s="2"/>
    </row>
    <row r="1158" spans="7:13" ht="12.75" hidden="1">
      <c r="G1158" s="183"/>
      <c r="H1158" s="6">
        <v>0</v>
      </c>
      <c r="I1158" s="25" t="e">
        <v>#DIV/0!</v>
      </c>
      <c r="M1158" s="2"/>
    </row>
    <row r="1159" spans="7:13" ht="12.75" hidden="1">
      <c r="G1159" s="183"/>
      <c r="H1159" s="6">
        <v>0</v>
      </c>
      <c r="I1159" s="25" t="e">
        <v>#DIV/0!</v>
      </c>
      <c r="M1159" s="2"/>
    </row>
    <row r="1160" spans="7:13" ht="12.75" hidden="1">
      <c r="G1160" s="183"/>
      <c r="H1160" s="6">
        <v>0</v>
      </c>
      <c r="I1160" s="25" t="e">
        <v>#DIV/0!</v>
      </c>
      <c r="M1160" s="2"/>
    </row>
    <row r="1161" spans="7:13" ht="12.75" hidden="1">
      <c r="G1161" s="183"/>
      <c r="H1161" s="6">
        <v>0</v>
      </c>
      <c r="I1161" s="25" t="e">
        <v>#DIV/0!</v>
      </c>
      <c r="M1161" s="2"/>
    </row>
    <row r="1162" spans="7:13" ht="12.75" hidden="1">
      <c r="G1162" s="183"/>
      <c r="H1162" s="6">
        <v>0</v>
      </c>
      <c r="I1162" s="25" t="e">
        <v>#DIV/0!</v>
      </c>
      <c r="M1162" s="2"/>
    </row>
    <row r="1163" spans="7:13" ht="12.75" hidden="1">
      <c r="G1163" s="183"/>
      <c r="H1163" s="6">
        <v>0</v>
      </c>
      <c r="I1163" s="25" t="e">
        <v>#DIV/0!</v>
      </c>
      <c r="M1163" s="2"/>
    </row>
    <row r="1164" spans="7:13" ht="12.75" hidden="1">
      <c r="G1164" s="183"/>
      <c r="H1164" s="6">
        <v>0</v>
      </c>
      <c r="I1164" s="25" t="e">
        <v>#DIV/0!</v>
      </c>
      <c r="M1164" s="2"/>
    </row>
    <row r="1165" spans="7:13" ht="12.75" hidden="1">
      <c r="G1165" s="183"/>
      <c r="H1165" s="6">
        <v>0</v>
      </c>
      <c r="I1165" s="25" t="e">
        <v>#DIV/0!</v>
      </c>
      <c r="M1165" s="2"/>
    </row>
    <row r="1166" spans="7:13" ht="12.75" hidden="1">
      <c r="G1166" s="183"/>
      <c r="H1166" s="6">
        <v>0</v>
      </c>
      <c r="I1166" s="25" t="e">
        <v>#DIV/0!</v>
      </c>
      <c r="M1166" s="2"/>
    </row>
    <row r="1167" spans="7:13" ht="12.75" hidden="1">
      <c r="G1167" s="183"/>
      <c r="H1167" s="6">
        <v>0</v>
      </c>
      <c r="I1167" s="25" t="e">
        <v>#DIV/0!</v>
      </c>
      <c r="M1167" s="2"/>
    </row>
    <row r="1168" spans="7:13" ht="12.75" hidden="1">
      <c r="G1168" s="183"/>
      <c r="H1168" s="6">
        <v>0</v>
      </c>
      <c r="I1168" s="25" t="e">
        <v>#DIV/0!</v>
      </c>
      <c r="M1168" s="2"/>
    </row>
    <row r="1169" spans="7:13" ht="12.75" hidden="1">
      <c r="G1169" s="183"/>
      <c r="H1169" s="6">
        <v>0</v>
      </c>
      <c r="I1169" s="25" t="e">
        <v>#DIV/0!</v>
      </c>
      <c r="M1169" s="2"/>
    </row>
    <row r="1170" spans="7:13" ht="12.75" hidden="1">
      <c r="G1170" s="183"/>
      <c r="H1170" s="6">
        <v>0</v>
      </c>
      <c r="I1170" s="25" t="e">
        <v>#DIV/0!</v>
      </c>
      <c r="M1170" s="2"/>
    </row>
    <row r="1171" spans="7:13" ht="12.75" hidden="1">
      <c r="G1171" s="183"/>
      <c r="H1171" s="6">
        <v>0</v>
      </c>
      <c r="I1171" s="25" t="e">
        <v>#DIV/0!</v>
      </c>
      <c r="M1171" s="2"/>
    </row>
    <row r="1172" spans="7:13" ht="12.75" hidden="1">
      <c r="G1172" s="183"/>
      <c r="H1172" s="6">
        <v>0</v>
      </c>
      <c r="I1172" s="25" t="e">
        <v>#DIV/0!</v>
      </c>
      <c r="M1172" s="2"/>
    </row>
    <row r="1173" spans="7:13" ht="12.75" hidden="1">
      <c r="G1173" s="183"/>
      <c r="H1173" s="6">
        <v>0</v>
      </c>
      <c r="I1173" s="25" t="e">
        <v>#DIV/0!</v>
      </c>
      <c r="M1173" s="2"/>
    </row>
    <row r="1174" spans="7:13" ht="12.75" hidden="1">
      <c r="G1174" s="183"/>
      <c r="H1174" s="6">
        <v>0</v>
      </c>
      <c r="I1174" s="25" t="e">
        <v>#DIV/0!</v>
      </c>
      <c r="M1174" s="2"/>
    </row>
    <row r="1175" spans="7:13" ht="12.75" hidden="1">
      <c r="G1175" s="183"/>
      <c r="H1175" s="6">
        <v>0</v>
      </c>
      <c r="I1175" s="25" t="e">
        <v>#DIV/0!</v>
      </c>
      <c r="M1175" s="2"/>
    </row>
    <row r="1176" spans="7:13" ht="12.75" hidden="1">
      <c r="G1176" s="183"/>
      <c r="H1176" s="6">
        <v>0</v>
      </c>
      <c r="I1176" s="25" t="e">
        <v>#DIV/0!</v>
      </c>
      <c r="M1176" s="2"/>
    </row>
    <row r="1177" spans="7:13" ht="12.75" hidden="1">
      <c r="G1177" s="183"/>
      <c r="H1177" s="6">
        <v>0</v>
      </c>
      <c r="I1177" s="25" t="e">
        <v>#DIV/0!</v>
      </c>
      <c r="M1177" s="2"/>
    </row>
    <row r="1178" spans="7:13" ht="12.75" hidden="1">
      <c r="G1178" s="183"/>
      <c r="H1178" s="6">
        <v>0</v>
      </c>
      <c r="I1178" s="25" t="e">
        <v>#DIV/0!</v>
      </c>
      <c r="M1178" s="2"/>
    </row>
    <row r="1179" spans="7:13" ht="12.75" hidden="1">
      <c r="G1179" s="183"/>
      <c r="H1179" s="6">
        <v>0</v>
      </c>
      <c r="I1179" s="25" t="e">
        <v>#DIV/0!</v>
      </c>
      <c r="M1179" s="2"/>
    </row>
    <row r="1180" spans="7:13" ht="12.75" hidden="1">
      <c r="G1180" s="183"/>
      <c r="H1180" s="6">
        <v>0</v>
      </c>
      <c r="I1180" s="25" t="e">
        <v>#DIV/0!</v>
      </c>
      <c r="M1180" s="2"/>
    </row>
    <row r="1181" spans="7:13" ht="12.75" hidden="1">
      <c r="G1181" s="183"/>
      <c r="H1181" s="6">
        <v>0</v>
      </c>
      <c r="I1181" s="25" t="e">
        <v>#DIV/0!</v>
      </c>
      <c r="M1181" s="2"/>
    </row>
    <row r="1182" spans="7:13" ht="12.75" hidden="1">
      <c r="G1182" s="183"/>
      <c r="H1182" s="6">
        <v>0</v>
      </c>
      <c r="I1182" s="25" t="e">
        <v>#DIV/0!</v>
      </c>
      <c r="M1182" s="2"/>
    </row>
    <row r="1183" spans="7:13" ht="12.75" hidden="1">
      <c r="G1183" s="183"/>
      <c r="H1183" s="6">
        <v>0</v>
      </c>
      <c r="I1183" s="25" t="e">
        <v>#DIV/0!</v>
      </c>
      <c r="M1183" s="2"/>
    </row>
    <row r="1184" spans="7:13" ht="12.75" hidden="1">
      <c r="G1184" s="183"/>
      <c r="H1184" s="6">
        <v>0</v>
      </c>
      <c r="I1184" s="25" t="e">
        <v>#DIV/0!</v>
      </c>
      <c r="M1184" s="2"/>
    </row>
    <row r="1185" spans="7:13" ht="12.75" hidden="1">
      <c r="G1185" s="183"/>
      <c r="H1185" s="6">
        <v>0</v>
      </c>
      <c r="I1185" s="25" t="e">
        <v>#DIV/0!</v>
      </c>
      <c r="M1185" s="2"/>
    </row>
    <row r="1186" spans="7:13" ht="12.75" hidden="1">
      <c r="G1186" s="183"/>
      <c r="H1186" s="6">
        <v>0</v>
      </c>
      <c r="I1186" s="25" t="e">
        <v>#DIV/0!</v>
      </c>
      <c r="M1186" s="2"/>
    </row>
    <row r="1187" spans="7:13" ht="12.75" hidden="1">
      <c r="G1187" s="183"/>
      <c r="H1187" s="6">
        <v>0</v>
      </c>
      <c r="I1187" s="25" t="e">
        <v>#DIV/0!</v>
      </c>
      <c r="M1187" s="2"/>
    </row>
    <row r="1188" spans="7:13" ht="12.75" hidden="1">
      <c r="G1188" s="183"/>
      <c r="H1188" s="6">
        <v>0</v>
      </c>
      <c r="I1188" s="25" t="e">
        <v>#DIV/0!</v>
      </c>
      <c r="M1188" s="2"/>
    </row>
    <row r="1189" spans="7:13" ht="12.75" hidden="1">
      <c r="G1189" s="183"/>
      <c r="H1189" s="6">
        <v>0</v>
      </c>
      <c r="I1189" s="25" t="e">
        <v>#DIV/0!</v>
      </c>
      <c r="M1189" s="2"/>
    </row>
    <row r="1190" spans="7:13" ht="12.75" hidden="1">
      <c r="G1190" s="183"/>
      <c r="H1190" s="6">
        <v>0</v>
      </c>
      <c r="I1190" s="25" t="e">
        <v>#DIV/0!</v>
      </c>
      <c r="M1190" s="2"/>
    </row>
    <row r="1191" spans="7:13" ht="12.75" hidden="1">
      <c r="G1191" s="183"/>
      <c r="H1191" s="6">
        <v>0</v>
      </c>
      <c r="I1191" s="25" t="e">
        <v>#DIV/0!</v>
      </c>
      <c r="M1191" s="2"/>
    </row>
    <row r="1192" spans="7:13" ht="12.75" hidden="1">
      <c r="G1192" s="183"/>
      <c r="H1192" s="6">
        <v>0</v>
      </c>
      <c r="I1192" s="25" t="e">
        <v>#DIV/0!</v>
      </c>
      <c r="M1192" s="2"/>
    </row>
    <row r="1193" spans="7:13" ht="12.75" hidden="1">
      <c r="G1193" s="183"/>
      <c r="H1193" s="6">
        <v>0</v>
      </c>
      <c r="I1193" s="25" t="e">
        <v>#DIV/0!</v>
      </c>
      <c r="M1193" s="2"/>
    </row>
    <row r="1194" spans="7:13" ht="12.75" hidden="1">
      <c r="G1194" s="183"/>
      <c r="H1194" s="6">
        <v>0</v>
      </c>
      <c r="I1194" s="25" t="e">
        <v>#DIV/0!</v>
      </c>
      <c r="M1194" s="2"/>
    </row>
    <row r="1195" spans="7:13" ht="12.75" hidden="1">
      <c r="G1195" s="183"/>
      <c r="H1195" s="6">
        <v>0</v>
      </c>
      <c r="I1195" s="25" t="e">
        <v>#DIV/0!</v>
      </c>
      <c r="M1195" s="2"/>
    </row>
    <row r="1196" spans="7:13" ht="12.75" hidden="1">
      <c r="G1196" s="183"/>
      <c r="H1196" s="6">
        <v>0</v>
      </c>
      <c r="I1196" s="25" t="e">
        <v>#DIV/0!</v>
      </c>
      <c r="M1196" s="2"/>
    </row>
    <row r="1197" spans="7:13" ht="12.75" hidden="1">
      <c r="G1197" s="183"/>
      <c r="H1197" s="6">
        <v>0</v>
      </c>
      <c r="I1197" s="25" t="e">
        <v>#DIV/0!</v>
      </c>
      <c r="M1197" s="2"/>
    </row>
    <row r="1198" spans="7:13" ht="12.75" hidden="1">
      <c r="G1198" s="183"/>
      <c r="H1198" s="6">
        <v>0</v>
      </c>
      <c r="I1198" s="25" t="e">
        <v>#DIV/0!</v>
      </c>
      <c r="M1198" s="2"/>
    </row>
    <row r="1199" spans="7:13" ht="12.75" hidden="1">
      <c r="G1199" s="183"/>
      <c r="H1199" s="6">
        <v>0</v>
      </c>
      <c r="I1199" s="25" t="e">
        <v>#DIV/0!</v>
      </c>
      <c r="M1199" s="2"/>
    </row>
    <row r="1200" spans="7:13" ht="12.75" hidden="1">
      <c r="G1200" s="183"/>
      <c r="H1200" s="6">
        <v>0</v>
      </c>
      <c r="I1200" s="25" t="e">
        <v>#DIV/0!</v>
      </c>
      <c r="M1200" s="2"/>
    </row>
    <row r="1201" spans="7:13" ht="12.75" hidden="1">
      <c r="G1201" s="183"/>
      <c r="H1201" s="6">
        <v>0</v>
      </c>
      <c r="I1201" s="25" t="e">
        <v>#DIV/0!</v>
      </c>
      <c r="M1201" s="2"/>
    </row>
    <row r="1202" spans="7:13" ht="12.75" hidden="1">
      <c r="G1202" s="183"/>
      <c r="H1202" s="6">
        <v>0</v>
      </c>
      <c r="I1202" s="25" t="e">
        <v>#DIV/0!</v>
      </c>
      <c r="M1202" s="2"/>
    </row>
    <row r="1203" spans="7:13" ht="12.75" hidden="1">
      <c r="G1203" s="183"/>
      <c r="H1203" s="6">
        <v>0</v>
      </c>
      <c r="I1203" s="25" t="e">
        <v>#DIV/0!</v>
      </c>
      <c r="M1203" s="2"/>
    </row>
    <row r="1204" spans="7:13" ht="12.75" hidden="1">
      <c r="G1204" s="183"/>
      <c r="H1204" s="6">
        <v>0</v>
      </c>
      <c r="I1204" s="25" t="e">
        <v>#DIV/0!</v>
      </c>
      <c r="M1204" s="2"/>
    </row>
    <row r="1205" spans="7:13" ht="12.75" hidden="1">
      <c r="G1205" s="183"/>
      <c r="H1205" s="6">
        <v>0</v>
      </c>
      <c r="I1205" s="25" t="e">
        <v>#DIV/0!</v>
      </c>
      <c r="M1205" s="2"/>
    </row>
    <row r="1206" spans="7:13" ht="12.75" hidden="1">
      <c r="G1206" s="183"/>
      <c r="H1206" s="6">
        <v>0</v>
      </c>
      <c r="I1206" s="25" t="e">
        <v>#DIV/0!</v>
      </c>
      <c r="M1206" s="2"/>
    </row>
    <row r="1207" spans="7:13" ht="12.75" hidden="1">
      <c r="G1207" s="183"/>
      <c r="H1207" s="6">
        <v>0</v>
      </c>
      <c r="I1207" s="25" t="e">
        <v>#DIV/0!</v>
      </c>
      <c r="M1207" s="2"/>
    </row>
    <row r="1208" spans="7:13" ht="12.75" hidden="1">
      <c r="G1208" s="183"/>
      <c r="H1208" s="6">
        <v>0</v>
      </c>
      <c r="I1208" s="25" t="e">
        <v>#DIV/0!</v>
      </c>
      <c r="M1208" s="2"/>
    </row>
    <row r="1209" spans="7:13" ht="12.75" hidden="1">
      <c r="G1209" s="183"/>
      <c r="H1209" s="6">
        <v>0</v>
      </c>
      <c r="I1209" s="25" t="e">
        <v>#DIV/0!</v>
      </c>
      <c r="M1209" s="2"/>
    </row>
    <row r="1210" spans="7:13" ht="12.75" hidden="1">
      <c r="G1210" s="183"/>
      <c r="H1210" s="6">
        <v>0</v>
      </c>
      <c r="I1210" s="25" t="e">
        <v>#DIV/0!</v>
      </c>
      <c r="M1210" s="2"/>
    </row>
    <row r="1211" spans="7:13" ht="12.75" hidden="1">
      <c r="G1211" s="183"/>
      <c r="H1211" s="6">
        <v>0</v>
      </c>
      <c r="I1211" s="25" t="e">
        <v>#DIV/0!</v>
      </c>
      <c r="M1211" s="2"/>
    </row>
    <row r="1212" spans="7:13" ht="12.75" hidden="1">
      <c r="G1212" s="183"/>
      <c r="H1212" s="6">
        <v>0</v>
      </c>
      <c r="I1212" s="25" t="e">
        <v>#DIV/0!</v>
      </c>
      <c r="M1212" s="2"/>
    </row>
    <row r="1213" spans="7:13" ht="12.75" hidden="1">
      <c r="G1213" s="183"/>
      <c r="H1213" s="6">
        <v>0</v>
      </c>
      <c r="I1213" s="25" t="e">
        <v>#DIV/0!</v>
      </c>
      <c r="M1213" s="2"/>
    </row>
    <row r="1214" spans="7:13" ht="12.75" hidden="1">
      <c r="G1214" s="183"/>
      <c r="H1214" s="6">
        <v>0</v>
      </c>
      <c r="I1214" s="25" t="e">
        <v>#DIV/0!</v>
      </c>
      <c r="M1214" s="2"/>
    </row>
    <row r="1215" spans="7:13" ht="12.75" hidden="1">
      <c r="G1215" s="183"/>
      <c r="H1215" s="6">
        <v>0</v>
      </c>
      <c r="I1215" s="25" t="e">
        <v>#DIV/0!</v>
      </c>
      <c r="M1215" s="2"/>
    </row>
    <row r="1216" spans="7:13" ht="12.75" hidden="1">
      <c r="G1216" s="183"/>
      <c r="H1216" s="6">
        <v>0</v>
      </c>
      <c r="I1216" s="25" t="e">
        <v>#DIV/0!</v>
      </c>
      <c r="M1216" s="2"/>
    </row>
    <row r="1217" spans="7:13" ht="12.75" hidden="1">
      <c r="G1217" s="183"/>
      <c r="H1217" s="6">
        <v>0</v>
      </c>
      <c r="I1217" s="25" t="e">
        <v>#DIV/0!</v>
      </c>
      <c r="M1217" s="2"/>
    </row>
    <row r="1218" spans="7:13" ht="12.75" hidden="1">
      <c r="G1218" s="183"/>
      <c r="H1218" s="6">
        <v>0</v>
      </c>
      <c r="I1218" s="25" t="e">
        <v>#DIV/0!</v>
      </c>
      <c r="M1218" s="2"/>
    </row>
    <row r="1219" spans="7:13" ht="12.75" hidden="1">
      <c r="G1219" s="183"/>
      <c r="H1219" s="6">
        <v>0</v>
      </c>
      <c r="I1219" s="25" t="e">
        <v>#DIV/0!</v>
      </c>
      <c r="M1219" s="2"/>
    </row>
    <row r="1220" spans="7:13" ht="12.75" hidden="1">
      <c r="G1220" s="183"/>
      <c r="H1220" s="6">
        <v>0</v>
      </c>
      <c r="I1220" s="25" t="e">
        <v>#DIV/0!</v>
      </c>
      <c r="M1220" s="2"/>
    </row>
    <row r="1221" spans="7:13" ht="12.75" hidden="1">
      <c r="G1221" s="183"/>
      <c r="H1221" s="6">
        <v>0</v>
      </c>
      <c r="I1221" s="25" t="e">
        <v>#DIV/0!</v>
      </c>
      <c r="M1221" s="2"/>
    </row>
    <row r="1222" spans="7:13" ht="12.75" hidden="1">
      <c r="G1222" s="183"/>
      <c r="H1222" s="6">
        <v>0</v>
      </c>
      <c r="I1222" s="25" t="e">
        <v>#DIV/0!</v>
      </c>
      <c r="M1222" s="2"/>
    </row>
    <row r="1223" spans="7:13" ht="12.75" hidden="1">
      <c r="G1223" s="183"/>
      <c r="H1223" s="6">
        <v>0</v>
      </c>
      <c r="I1223" s="25" t="e">
        <v>#DIV/0!</v>
      </c>
      <c r="M1223" s="2"/>
    </row>
    <row r="1224" spans="7:13" ht="12.75" hidden="1">
      <c r="G1224" s="183"/>
      <c r="H1224" s="6">
        <v>0</v>
      </c>
      <c r="I1224" s="25" t="e">
        <v>#DIV/0!</v>
      </c>
      <c r="M1224" s="2"/>
    </row>
    <row r="1225" spans="7:13" ht="12.75" hidden="1">
      <c r="G1225" s="183"/>
      <c r="H1225" s="6">
        <v>0</v>
      </c>
      <c r="I1225" s="25" t="e">
        <v>#DIV/0!</v>
      </c>
      <c r="M1225" s="2"/>
    </row>
    <row r="1226" spans="7:13" ht="12.75" hidden="1">
      <c r="G1226" s="183"/>
      <c r="H1226" s="6">
        <v>0</v>
      </c>
      <c r="I1226" s="25" t="e">
        <v>#DIV/0!</v>
      </c>
      <c r="M1226" s="2"/>
    </row>
    <row r="1227" spans="7:13" ht="12.75" hidden="1">
      <c r="G1227" s="183"/>
      <c r="H1227" s="6">
        <v>0</v>
      </c>
      <c r="I1227" s="25" t="e">
        <v>#DIV/0!</v>
      </c>
      <c r="M1227" s="2"/>
    </row>
    <row r="1228" spans="7:13" ht="12.75" hidden="1">
      <c r="G1228" s="183"/>
      <c r="H1228" s="6">
        <v>0</v>
      </c>
      <c r="I1228" s="25" t="e">
        <v>#DIV/0!</v>
      </c>
      <c r="M1228" s="2"/>
    </row>
    <row r="1229" spans="7:13" ht="12.75" hidden="1">
      <c r="G1229" s="183"/>
      <c r="H1229" s="6">
        <v>0</v>
      </c>
      <c r="I1229" s="25" t="e">
        <v>#DIV/0!</v>
      </c>
      <c r="M1229" s="2"/>
    </row>
    <row r="1230" spans="7:13" ht="12.75" hidden="1">
      <c r="G1230" s="183"/>
      <c r="H1230" s="6">
        <v>0</v>
      </c>
      <c r="I1230" s="25" t="e">
        <v>#DIV/0!</v>
      </c>
      <c r="M1230" s="2"/>
    </row>
    <row r="1231" spans="7:13" ht="12.75" hidden="1">
      <c r="G1231" s="183"/>
      <c r="H1231" s="6">
        <v>0</v>
      </c>
      <c r="I1231" s="25" t="e">
        <v>#DIV/0!</v>
      </c>
      <c r="M1231" s="2"/>
    </row>
    <row r="1232" spans="7:13" ht="12.75" hidden="1">
      <c r="G1232" s="183"/>
      <c r="H1232" s="6">
        <v>0</v>
      </c>
      <c r="I1232" s="25" t="e">
        <v>#DIV/0!</v>
      </c>
      <c r="M1232" s="2"/>
    </row>
    <row r="1233" spans="7:13" ht="12.75" hidden="1">
      <c r="G1233" s="183"/>
      <c r="H1233" s="6">
        <v>0</v>
      </c>
      <c r="I1233" s="25" t="e">
        <v>#DIV/0!</v>
      </c>
      <c r="M1233" s="2"/>
    </row>
    <row r="1234" spans="7:13" ht="12.75" hidden="1">
      <c r="G1234" s="183"/>
      <c r="H1234" s="6">
        <v>0</v>
      </c>
      <c r="I1234" s="25" t="e">
        <v>#DIV/0!</v>
      </c>
      <c r="M1234" s="2"/>
    </row>
    <row r="1235" spans="7:13" ht="12.75" hidden="1">
      <c r="G1235" s="183"/>
      <c r="H1235" s="6">
        <v>0</v>
      </c>
      <c r="I1235" s="25" t="e">
        <v>#DIV/0!</v>
      </c>
      <c r="M1235" s="2"/>
    </row>
    <row r="1236" spans="7:13" ht="12.75" hidden="1">
      <c r="G1236" s="183"/>
      <c r="H1236" s="6">
        <v>0</v>
      </c>
      <c r="I1236" s="25" t="e">
        <v>#DIV/0!</v>
      </c>
      <c r="M1236" s="2"/>
    </row>
    <row r="1237" spans="7:13" ht="12.75" hidden="1">
      <c r="G1237" s="183"/>
      <c r="H1237" s="6">
        <v>0</v>
      </c>
      <c r="I1237" s="25" t="e">
        <v>#DIV/0!</v>
      </c>
      <c r="M1237" s="2"/>
    </row>
    <row r="1238" spans="7:13" ht="12.75" hidden="1">
      <c r="G1238" s="183"/>
      <c r="H1238" s="6">
        <v>0</v>
      </c>
      <c r="I1238" s="25" t="e">
        <v>#DIV/0!</v>
      </c>
      <c r="M1238" s="2"/>
    </row>
    <row r="1239" spans="7:13" ht="12.75" hidden="1">
      <c r="G1239" s="183"/>
      <c r="H1239" s="6">
        <v>0</v>
      </c>
      <c r="I1239" s="25" t="e">
        <v>#DIV/0!</v>
      </c>
      <c r="M1239" s="2"/>
    </row>
    <row r="1240" spans="7:13" ht="12.75" hidden="1">
      <c r="G1240" s="183"/>
      <c r="H1240" s="6">
        <v>0</v>
      </c>
      <c r="I1240" s="25" t="e">
        <v>#DIV/0!</v>
      </c>
      <c r="M1240" s="2"/>
    </row>
    <row r="1241" spans="7:13" ht="12.75" hidden="1">
      <c r="G1241" s="183"/>
      <c r="H1241" s="6">
        <v>0</v>
      </c>
      <c r="I1241" s="25" t="e">
        <v>#DIV/0!</v>
      </c>
      <c r="M1241" s="2"/>
    </row>
    <row r="1242" spans="7:13" ht="12.75" hidden="1">
      <c r="G1242" s="183"/>
      <c r="H1242" s="6">
        <v>0</v>
      </c>
      <c r="I1242" s="25" t="e">
        <v>#DIV/0!</v>
      </c>
      <c r="M1242" s="2"/>
    </row>
    <row r="1243" spans="7:13" ht="12.75" hidden="1">
      <c r="G1243" s="183"/>
      <c r="H1243" s="6">
        <v>0</v>
      </c>
      <c r="I1243" s="25" t="e">
        <v>#DIV/0!</v>
      </c>
      <c r="M1243" s="2"/>
    </row>
    <row r="1244" spans="7:13" ht="12.75" hidden="1">
      <c r="G1244" s="183"/>
      <c r="H1244" s="6">
        <v>0</v>
      </c>
      <c r="I1244" s="25" t="e">
        <v>#DIV/0!</v>
      </c>
      <c r="M1244" s="2"/>
    </row>
    <row r="1245" spans="7:13" ht="12.75" hidden="1">
      <c r="G1245" s="183"/>
      <c r="H1245" s="6">
        <v>0</v>
      </c>
      <c r="I1245" s="25" t="e">
        <v>#DIV/0!</v>
      </c>
      <c r="M1245" s="2"/>
    </row>
    <row r="1246" spans="7:13" ht="12.75" hidden="1">
      <c r="G1246" s="183"/>
      <c r="H1246" s="6">
        <v>0</v>
      </c>
      <c r="I1246" s="25" t="e">
        <v>#DIV/0!</v>
      </c>
      <c r="M1246" s="2"/>
    </row>
    <row r="1247" spans="7:13" ht="12.75" hidden="1">
      <c r="G1247" s="183"/>
      <c r="H1247" s="6">
        <v>0</v>
      </c>
      <c r="I1247" s="25" t="e">
        <v>#DIV/0!</v>
      </c>
      <c r="M1247" s="2"/>
    </row>
    <row r="1248" spans="7:13" ht="12.75" hidden="1">
      <c r="G1248" s="183"/>
      <c r="H1248" s="6">
        <v>0</v>
      </c>
      <c r="I1248" s="25" t="e">
        <v>#DIV/0!</v>
      </c>
      <c r="M1248" s="2"/>
    </row>
    <row r="1249" spans="7:13" ht="12.75" hidden="1">
      <c r="G1249" s="183"/>
      <c r="H1249" s="6">
        <v>0</v>
      </c>
      <c r="I1249" s="25" t="e">
        <v>#DIV/0!</v>
      </c>
      <c r="M1249" s="2"/>
    </row>
    <row r="1250" spans="7:13" ht="12.75" hidden="1">
      <c r="G1250" s="183"/>
      <c r="H1250" s="6">
        <v>0</v>
      </c>
      <c r="I1250" s="25" t="e">
        <v>#DIV/0!</v>
      </c>
      <c r="M1250" s="2"/>
    </row>
    <row r="1251" spans="7:13" ht="12.75" hidden="1">
      <c r="G1251" s="183"/>
      <c r="H1251" s="6">
        <v>0</v>
      </c>
      <c r="I1251" s="25" t="e">
        <v>#DIV/0!</v>
      </c>
      <c r="M1251" s="2"/>
    </row>
    <row r="1252" spans="7:13" ht="12.75" hidden="1">
      <c r="G1252" s="183"/>
      <c r="H1252" s="6">
        <v>0</v>
      </c>
      <c r="I1252" s="25" t="e">
        <v>#DIV/0!</v>
      </c>
      <c r="M1252" s="2"/>
    </row>
    <row r="1253" spans="7:13" ht="12.75" hidden="1">
      <c r="G1253" s="183"/>
      <c r="H1253" s="6">
        <v>0</v>
      </c>
      <c r="I1253" s="25" t="e">
        <v>#DIV/0!</v>
      </c>
      <c r="M1253" s="2"/>
    </row>
    <row r="1254" spans="7:13" ht="12.75" hidden="1">
      <c r="G1254" s="183"/>
      <c r="H1254" s="6">
        <v>0</v>
      </c>
      <c r="I1254" s="25" t="e">
        <v>#DIV/0!</v>
      </c>
      <c r="M1254" s="2"/>
    </row>
    <row r="1255" spans="7:13" ht="12.75" hidden="1">
      <c r="G1255" s="183"/>
      <c r="H1255" s="6">
        <v>0</v>
      </c>
      <c r="I1255" s="25" t="e">
        <v>#DIV/0!</v>
      </c>
      <c r="M1255" s="2"/>
    </row>
    <row r="1256" spans="7:13" ht="12.75" hidden="1">
      <c r="G1256" s="183"/>
      <c r="H1256" s="6">
        <v>0</v>
      </c>
      <c r="I1256" s="25" t="e">
        <v>#DIV/0!</v>
      </c>
      <c r="M1256" s="2"/>
    </row>
    <row r="1257" spans="7:13" ht="12.75" hidden="1">
      <c r="G1257" s="183"/>
      <c r="H1257" s="6">
        <v>0</v>
      </c>
      <c r="I1257" s="25" t="e">
        <v>#DIV/0!</v>
      </c>
      <c r="M1257" s="2"/>
    </row>
    <row r="1258" spans="7:13" ht="12.75" hidden="1">
      <c r="G1258" s="183"/>
      <c r="H1258" s="6">
        <v>0</v>
      </c>
      <c r="I1258" s="25" t="e">
        <v>#DIV/0!</v>
      </c>
      <c r="M1258" s="2"/>
    </row>
    <row r="1259" spans="7:13" ht="12.75" hidden="1">
      <c r="G1259" s="183"/>
      <c r="H1259" s="6">
        <v>0</v>
      </c>
      <c r="I1259" s="25" t="e">
        <v>#DIV/0!</v>
      </c>
      <c r="M1259" s="2"/>
    </row>
    <row r="1260" spans="7:13" ht="12.75" hidden="1">
      <c r="G1260" s="183"/>
      <c r="H1260" s="6">
        <v>0</v>
      </c>
      <c r="I1260" s="25" t="e">
        <v>#DIV/0!</v>
      </c>
      <c r="M1260" s="2"/>
    </row>
    <row r="1261" spans="7:13" ht="12.75" hidden="1">
      <c r="G1261" s="183"/>
      <c r="H1261" s="6">
        <v>0</v>
      </c>
      <c r="I1261" s="25" t="e">
        <v>#DIV/0!</v>
      </c>
      <c r="M1261" s="2"/>
    </row>
    <row r="1262" spans="7:13" ht="12.75" hidden="1">
      <c r="G1262" s="183"/>
      <c r="H1262" s="6">
        <v>0</v>
      </c>
      <c r="I1262" s="25" t="e">
        <v>#DIV/0!</v>
      </c>
      <c r="M1262" s="2"/>
    </row>
    <row r="1263" spans="7:13" ht="12.75" hidden="1">
      <c r="G1263" s="183"/>
      <c r="H1263" s="6">
        <v>0</v>
      </c>
      <c r="I1263" s="25" t="e">
        <v>#DIV/0!</v>
      </c>
      <c r="M1263" s="2"/>
    </row>
    <row r="1264" spans="7:13" ht="12.75" hidden="1">
      <c r="G1264" s="183"/>
      <c r="H1264" s="6">
        <v>0</v>
      </c>
      <c r="I1264" s="25" t="e">
        <v>#DIV/0!</v>
      </c>
      <c r="M1264" s="2"/>
    </row>
    <row r="1265" spans="7:13" ht="12.75" hidden="1">
      <c r="G1265" s="183"/>
      <c r="H1265" s="6">
        <v>0</v>
      </c>
      <c r="I1265" s="25" t="e">
        <v>#DIV/0!</v>
      </c>
      <c r="M1265" s="2"/>
    </row>
    <row r="1266" spans="7:13" ht="12.75" hidden="1">
      <c r="G1266" s="183"/>
      <c r="H1266" s="6">
        <v>0</v>
      </c>
      <c r="I1266" s="25" t="e">
        <v>#DIV/0!</v>
      </c>
      <c r="M1266" s="2"/>
    </row>
    <row r="1267" spans="7:13" ht="12.75" hidden="1">
      <c r="G1267" s="183"/>
      <c r="H1267" s="6">
        <v>0</v>
      </c>
      <c r="I1267" s="25" t="e">
        <v>#DIV/0!</v>
      </c>
      <c r="M1267" s="2"/>
    </row>
    <row r="1268" spans="7:13" ht="12.75" hidden="1">
      <c r="G1268" s="183"/>
      <c r="H1268" s="6">
        <v>0</v>
      </c>
      <c r="I1268" s="25" t="e">
        <v>#DIV/0!</v>
      </c>
      <c r="M1268" s="2"/>
    </row>
    <row r="1269" spans="7:13" ht="12.75" hidden="1">
      <c r="G1269" s="183"/>
      <c r="H1269" s="6">
        <v>0</v>
      </c>
      <c r="I1269" s="25" t="e">
        <v>#DIV/0!</v>
      </c>
      <c r="M1269" s="2"/>
    </row>
    <row r="1270" spans="7:13" ht="12.75" hidden="1">
      <c r="G1270" s="183"/>
      <c r="H1270" s="6">
        <v>0</v>
      </c>
      <c r="I1270" s="25" t="e">
        <v>#DIV/0!</v>
      </c>
      <c r="M1270" s="2"/>
    </row>
    <row r="1271" spans="7:13" ht="12.75" hidden="1">
      <c r="G1271" s="183"/>
      <c r="H1271" s="6">
        <v>0</v>
      </c>
      <c r="I1271" s="25" t="e">
        <v>#DIV/0!</v>
      </c>
      <c r="M1271" s="2"/>
    </row>
    <row r="1272" spans="7:13" ht="12.75" hidden="1">
      <c r="G1272" s="183"/>
      <c r="H1272" s="6">
        <v>0</v>
      </c>
      <c r="I1272" s="25" t="e">
        <v>#DIV/0!</v>
      </c>
      <c r="M1272" s="2"/>
    </row>
    <row r="1273" spans="7:13" ht="12.75" hidden="1">
      <c r="G1273" s="183"/>
      <c r="H1273" s="6">
        <v>0</v>
      </c>
      <c r="I1273" s="25" t="e">
        <v>#DIV/0!</v>
      </c>
      <c r="M1273" s="2"/>
    </row>
    <row r="1274" spans="7:13" ht="12.75" hidden="1">
      <c r="G1274" s="183"/>
      <c r="H1274" s="6">
        <v>0</v>
      </c>
      <c r="I1274" s="25" t="e">
        <v>#DIV/0!</v>
      </c>
      <c r="M1274" s="2"/>
    </row>
    <row r="1275" spans="7:13" ht="12.75" hidden="1">
      <c r="G1275" s="183"/>
      <c r="H1275" s="6">
        <v>0</v>
      </c>
      <c r="I1275" s="25" t="e">
        <v>#DIV/0!</v>
      </c>
      <c r="M1275" s="2"/>
    </row>
    <row r="1276" spans="7:13" ht="12.75" hidden="1">
      <c r="G1276" s="183"/>
      <c r="H1276" s="6">
        <v>0</v>
      </c>
      <c r="I1276" s="25" t="e">
        <v>#DIV/0!</v>
      </c>
      <c r="M1276" s="2"/>
    </row>
    <row r="1277" spans="7:13" ht="12.75" hidden="1">
      <c r="G1277" s="183"/>
      <c r="H1277" s="6">
        <v>0</v>
      </c>
      <c r="I1277" s="25" t="e">
        <v>#DIV/0!</v>
      </c>
      <c r="M1277" s="2"/>
    </row>
    <row r="1278" spans="7:13" ht="12.75" hidden="1">
      <c r="G1278" s="183"/>
      <c r="H1278" s="6">
        <v>0</v>
      </c>
      <c r="I1278" s="25" t="e">
        <v>#DIV/0!</v>
      </c>
      <c r="M1278" s="2"/>
    </row>
    <row r="1279" spans="7:13" ht="12.75" hidden="1">
      <c r="G1279" s="183"/>
      <c r="H1279" s="6">
        <v>0</v>
      </c>
      <c r="I1279" s="25" t="e">
        <v>#DIV/0!</v>
      </c>
      <c r="M1279" s="2"/>
    </row>
    <row r="1280" spans="7:13" ht="12.75" hidden="1">
      <c r="G1280" s="183"/>
      <c r="H1280" s="6">
        <v>0</v>
      </c>
      <c r="I1280" s="25" t="e">
        <v>#DIV/0!</v>
      </c>
      <c r="M1280" s="2"/>
    </row>
    <row r="1281" spans="7:13" ht="12.75" hidden="1">
      <c r="G1281" s="183"/>
      <c r="H1281" s="6">
        <v>0</v>
      </c>
      <c r="I1281" s="25" t="e">
        <v>#DIV/0!</v>
      </c>
      <c r="M1281" s="2"/>
    </row>
    <row r="1282" spans="7:13" ht="12.75" hidden="1">
      <c r="G1282" s="183"/>
      <c r="H1282" s="6">
        <v>0</v>
      </c>
      <c r="I1282" s="25" t="e">
        <v>#DIV/0!</v>
      </c>
      <c r="M1282" s="2"/>
    </row>
    <row r="1283" spans="7:13" ht="12.75" hidden="1">
      <c r="G1283" s="183"/>
      <c r="H1283" s="6">
        <v>0</v>
      </c>
      <c r="I1283" s="25" t="e">
        <v>#DIV/0!</v>
      </c>
      <c r="M1283" s="2"/>
    </row>
    <row r="1284" spans="7:13" ht="12.75" hidden="1">
      <c r="G1284" s="183"/>
      <c r="H1284" s="6">
        <v>0</v>
      </c>
      <c r="I1284" s="25" t="e">
        <v>#DIV/0!</v>
      </c>
      <c r="M1284" s="2"/>
    </row>
    <row r="1285" spans="7:13" ht="12.75" hidden="1">
      <c r="G1285" s="183"/>
      <c r="H1285" s="6">
        <v>0</v>
      </c>
      <c r="I1285" s="25" t="e">
        <v>#DIV/0!</v>
      </c>
      <c r="M1285" s="2"/>
    </row>
    <row r="1286" spans="7:13" ht="12.75" hidden="1">
      <c r="G1286" s="183"/>
      <c r="H1286" s="6">
        <v>0</v>
      </c>
      <c r="I1286" s="25" t="e">
        <v>#DIV/0!</v>
      </c>
      <c r="M1286" s="2"/>
    </row>
    <row r="1287" spans="7:13" ht="12.75" hidden="1">
      <c r="G1287" s="183"/>
      <c r="H1287" s="6">
        <v>0</v>
      </c>
      <c r="I1287" s="25" t="e">
        <v>#DIV/0!</v>
      </c>
      <c r="M1287" s="2"/>
    </row>
    <row r="1288" spans="7:13" ht="12.75" hidden="1">
      <c r="G1288" s="183"/>
      <c r="H1288" s="6">
        <v>0</v>
      </c>
      <c r="I1288" s="25" t="e">
        <v>#DIV/0!</v>
      </c>
      <c r="M1288" s="2"/>
    </row>
    <row r="1289" spans="7:13" ht="12.75" hidden="1">
      <c r="G1289" s="183"/>
      <c r="H1289" s="6">
        <v>0</v>
      </c>
      <c r="I1289" s="25" t="e">
        <v>#DIV/0!</v>
      </c>
      <c r="M1289" s="2"/>
    </row>
    <row r="1290" spans="7:13" ht="12.75" hidden="1">
      <c r="G1290" s="183"/>
      <c r="H1290" s="6">
        <v>0</v>
      </c>
      <c r="I1290" s="25" t="e">
        <v>#DIV/0!</v>
      </c>
      <c r="M1290" s="2"/>
    </row>
    <row r="1291" spans="7:13" ht="12.75" hidden="1">
      <c r="G1291" s="183"/>
      <c r="H1291" s="6">
        <v>0</v>
      </c>
      <c r="I1291" s="25" t="e">
        <v>#DIV/0!</v>
      </c>
      <c r="M1291" s="2"/>
    </row>
    <row r="1292" spans="7:13" ht="12.75" hidden="1">
      <c r="G1292" s="183"/>
      <c r="H1292" s="6">
        <v>0</v>
      </c>
      <c r="I1292" s="25" t="e">
        <v>#DIV/0!</v>
      </c>
      <c r="M1292" s="2"/>
    </row>
    <row r="1293" spans="7:13" ht="12.75" hidden="1">
      <c r="G1293" s="183"/>
      <c r="H1293" s="6">
        <v>0</v>
      </c>
      <c r="I1293" s="25" t="e">
        <v>#DIV/0!</v>
      </c>
      <c r="M1293" s="2"/>
    </row>
    <row r="1294" spans="7:13" ht="12.75" hidden="1">
      <c r="G1294" s="183"/>
      <c r="H1294" s="6">
        <v>0</v>
      </c>
      <c r="I1294" s="25" t="e">
        <v>#DIV/0!</v>
      </c>
      <c r="M1294" s="2"/>
    </row>
    <row r="1295" spans="7:13" ht="12.75" hidden="1">
      <c r="G1295" s="183"/>
      <c r="H1295" s="6">
        <v>0</v>
      </c>
      <c r="I1295" s="25" t="e">
        <v>#DIV/0!</v>
      </c>
      <c r="M1295" s="2"/>
    </row>
    <row r="1296" spans="7:13" ht="12.75" hidden="1">
      <c r="G1296" s="183"/>
      <c r="H1296" s="6">
        <v>0</v>
      </c>
      <c r="I1296" s="25" t="e">
        <v>#DIV/0!</v>
      </c>
      <c r="M1296" s="2"/>
    </row>
    <row r="1297" spans="7:13" ht="12.75" hidden="1">
      <c r="G1297" s="183"/>
      <c r="H1297" s="6">
        <v>0</v>
      </c>
      <c r="I1297" s="25" t="e">
        <v>#DIV/0!</v>
      </c>
      <c r="M1297" s="2"/>
    </row>
    <row r="1298" spans="7:13" ht="12.75" hidden="1">
      <c r="G1298" s="183"/>
      <c r="H1298" s="6">
        <v>0</v>
      </c>
      <c r="I1298" s="25" t="e">
        <v>#DIV/0!</v>
      </c>
      <c r="M1298" s="2"/>
    </row>
    <row r="1299" spans="7:13" ht="12.75" hidden="1">
      <c r="G1299" s="183"/>
      <c r="H1299" s="6">
        <v>0</v>
      </c>
      <c r="I1299" s="25" t="e">
        <v>#DIV/0!</v>
      </c>
      <c r="M1299" s="2"/>
    </row>
    <row r="1300" spans="7:13" ht="12.75" hidden="1">
      <c r="G1300" s="183"/>
      <c r="H1300" s="6">
        <v>0</v>
      </c>
      <c r="I1300" s="25" t="e">
        <v>#DIV/0!</v>
      </c>
      <c r="M1300" s="2"/>
    </row>
    <row r="1301" spans="7:13" ht="12.75" hidden="1">
      <c r="G1301" s="183"/>
      <c r="H1301" s="6">
        <v>0</v>
      </c>
      <c r="I1301" s="25" t="e">
        <v>#DIV/0!</v>
      </c>
      <c r="M1301" s="2"/>
    </row>
    <row r="1302" spans="7:13" ht="12.75" hidden="1">
      <c r="G1302" s="183"/>
      <c r="H1302" s="6">
        <v>0</v>
      </c>
      <c r="I1302" s="25" t="e">
        <v>#DIV/0!</v>
      </c>
      <c r="M1302" s="2"/>
    </row>
    <row r="1303" spans="7:13" ht="12.75" hidden="1">
      <c r="G1303" s="183"/>
      <c r="H1303" s="6">
        <v>0</v>
      </c>
      <c r="I1303" s="25" t="e">
        <v>#DIV/0!</v>
      </c>
      <c r="M1303" s="2"/>
    </row>
    <row r="1304" spans="7:13" ht="12.75" hidden="1">
      <c r="G1304" s="183"/>
      <c r="H1304" s="6">
        <v>0</v>
      </c>
      <c r="I1304" s="25" t="e">
        <v>#DIV/0!</v>
      </c>
      <c r="M1304" s="2"/>
    </row>
    <row r="1305" spans="7:13" ht="12.75" hidden="1">
      <c r="G1305" s="183"/>
      <c r="H1305" s="6">
        <v>0</v>
      </c>
      <c r="I1305" s="25" t="e">
        <v>#DIV/0!</v>
      </c>
      <c r="M1305" s="2"/>
    </row>
    <row r="1306" spans="7:13" ht="12.75" hidden="1">
      <c r="G1306" s="183"/>
      <c r="H1306" s="6">
        <v>0</v>
      </c>
      <c r="I1306" s="25" t="e">
        <v>#DIV/0!</v>
      </c>
      <c r="M1306" s="2"/>
    </row>
    <row r="1307" spans="7:13" ht="12.75" hidden="1">
      <c r="G1307" s="183"/>
      <c r="M1307" s="2"/>
    </row>
    <row r="1308" spans="7:13" ht="12.75" hidden="1">
      <c r="G1308" s="183"/>
      <c r="M1308" s="2"/>
    </row>
    <row r="1309" spans="7:13" ht="12.75" hidden="1">
      <c r="G1309" s="183"/>
      <c r="M1309" s="2"/>
    </row>
    <row r="1310" spans="7:13" ht="12.75" hidden="1">
      <c r="G1310" s="183"/>
      <c r="M1310" s="2"/>
    </row>
    <row r="1311" spans="7:13" ht="12.75" hidden="1">
      <c r="G1311" s="183"/>
      <c r="M1311" s="2"/>
    </row>
    <row r="1312" spans="7:13" ht="12.75" hidden="1">
      <c r="G1312" s="183"/>
      <c r="M1312" s="2"/>
    </row>
    <row r="1313" spans="7:13" ht="12.75" hidden="1">
      <c r="G1313" s="183"/>
      <c r="M1313" s="2"/>
    </row>
    <row r="1314" spans="7:13" ht="12.75" hidden="1">
      <c r="G1314" s="183"/>
      <c r="M1314" s="2"/>
    </row>
    <row r="1315" spans="7:13" ht="12.75" hidden="1">
      <c r="G1315" s="183"/>
      <c r="M1315" s="2"/>
    </row>
    <row r="1316" spans="7:13" ht="12.75" hidden="1">
      <c r="G1316" s="183"/>
      <c r="M1316" s="2"/>
    </row>
    <row r="1317" spans="7:13" ht="12.75" hidden="1">
      <c r="G1317" s="183"/>
      <c r="M1317" s="2"/>
    </row>
    <row r="1318" spans="7:13" ht="12.75" hidden="1">
      <c r="G1318" s="183"/>
      <c r="M1318" s="2"/>
    </row>
    <row r="1319" spans="7:13" ht="12.75" hidden="1">
      <c r="G1319" s="183"/>
      <c r="M1319" s="2"/>
    </row>
    <row r="1320" spans="7:13" ht="12.75" hidden="1">
      <c r="G1320" s="183"/>
      <c r="M1320" s="2"/>
    </row>
    <row r="1321" spans="7:13" ht="12.75" hidden="1">
      <c r="G1321" s="183"/>
      <c r="M1321" s="2"/>
    </row>
    <row r="1322" spans="7:13" ht="12.75" hidden="1">
      <c r="G1322" s="183"/>
      <c r="M1322" s="2"/>
    </row>
    <row r="1323" spans="7:13" ht="12.75" hidden="1">
      <c r="G1323" s="183"/>
      <c r="M1323" s="2"/>
    </row>
    <row r="1324" spans="7:13" ht="12.75" hidden="1">
      <c r="G1324" s="183"/>
      <c r="M1324" s="2"/>
    </row>
    <row r="1325" spans="7:13" ht="12.75" hidden="1">
      <c r="G1325" s="183"/>
      <c r="M1325" s="2"/>
    </row>
    <row r="1326" spans="7:13" ht="12.75" hidden="1">
      <c r="G1326" s="183"/>
      <c r="M1326" s="2"/>
    </row>
    <row r="1327" spans="7:13" ht="12.75" hidden="1">
      <c r="G1327" s="183"/>
      <c r="M1327" s="2"/>
    </row>
    <row r="1328" spans="7:13" ht="12.75" hidden="1">
      <c r="G1328" s="183"/>
      <c r="M1328" s="2"/>
    </row>
    <row r="1329" spans="7:13" ht="12.75" hidden="1">
      <c r="G1329" s="183"/>
      <c r="M1329" s="2"/>
    </row>
    <row r="1330" spans="7:13" ht="12.75" hidden="1">
      <c r="G1330" s="183"/>
      <c r="M1330" s="2"/>
    </row>
    <row r="1331" spans="7:13" ht="12.75" hidden="1">
      <c r="G1331" s="183"/>
      <c r="M1331" s="2"/>
    </row>
    <row r="1332" spans="7:13" ht="12.75" hidden="1">
      <c r="G1332" s="183"/>
      <c r="M1332" s="2"/>
    </row>
    <row r="1333" spans="7:13" ht="12.75" hidden="1">
      <c r="G1333" s="183"/>
      <c r="M1333" s="2"/>
    </row>
    <row r="1334" spans="7:13" ht="12.75" hidden="1">
      <c r="G1334" s="183"/>
      <c r="M1334" s="2"/>
    </row>
    <row r="1335" spans="7:13" ht="12.75" hidden="1">
      <c r="G1335" s="183"/>
      <c r="M1335" s="2"/>
    </row>
    <row r="1336" spans="7:13" ht="12.75" hidden="1">
      <c r="G1336" s="183"/>
      <c r="M1336" s="2"/>
    </row>
    <row r="1337" spans="7:13" ht="12.75" hidden="1">
      <c r="G1337" s="183"/>
      <c r="M1337" s="2"/>
    </row>
    <row r="1338" spans="7:13" ht="12.75" hidden="1">
      <c r="G1338" s="183"/>
      <c r="M1338" s="2"/>
    </row>
    <row r="1339" spans="7:13" ht="12.75" hidden="1">
      <c r="G1339" s="183"/>
      <c r="M1339" s="2"/>
    </row>
    <row r="1340" spans="7:13" ht="12.75" hidden="1">
      <c r="G1340" s="183"/>
      <c r="M1340" s="2"/>
    </row>
    <row r="1341" spans="7:13" ht="12.75" hidden="1">
      <c r="G1341" s="183"/>
      <c r="M1341" s="2"/>
    </row>
    <row r="1342" spans="7:13" ht="12.75" hidden="1">
      <c r="G1342" s="183"/>
      <c r="M1342" s="2"/>
    </row>
    <row r="1343" spans="7:13" ht="12.75" hidden="1">
      <c r="G1343" s="183"/>
      <c r="M1343" s="2"/>
    </row>
    <row r="1344" spans="7:13" ht="12.75" hidden="1">
      <c r="G1344" s="183"/>
      <c r="M1344" s="2"/>
    </row>
    <row r="1345" spans="7:13" ht="12.75" hidden="1">
      <c r="G1345" s="183"/>
      <c r="M1345" s="2"/>
    </row>
    <row r="1346" spans="7:13" ht="12.75" hidden="1">
      <c r="G1346" s="183"/>
      <c r="M1346" s="2"/>
    </row>
    <row r="1347" spans="7:13" ht="12.75" hidden="1">
      <c r="G1347" s="183"/>
      <c r="M1347" s="2"/>
    </row>
    <row r="1348" spans="7:13" ht="12.75" hidden="1">
      <c r="G1348" s="183"/>
      <c r="M1348" s="2"/>
    </row>
    <row r="1349" spans="7:13" ht="12.75" hidden="1">
      <c r="G1349" s="183"/>
      <c r="M1349" s="2"/>
    </row>
    <row r="1350" spans="7:13" ht="12.75" hidden="1">
      <c r="G1350" s="183"/>
      <c r="M1350" s="2"/>
    </row>
    <row r="1351" spans="7:13" ht="12.75" hidden="1">
      <c r="G1351" s="183"/>
      <c r="M1351" s="2"/>
    </row>
    <row r="1352" spans="7:13" ht="12.75" hidden="1">
      <c r="G1352" s="183"/>
      <c r="M1352" s="2"/>
    </row>
    <row r="1353" spans="7:13" ht="12.75" hidden="1">
      <c r="G1353" s="183"/>
      <c r="M1353" s="2"/>
    </row>
    <row r="1354" spans="7:13" ht="12.75" hidden="1">
      <c r="G1354" s="183"/>
      <c r="M1354" s="2"/>
    </row>
    <row r="1355" spans="7:13" ht="12.75" hidden="1">
      <c r="G1355" s="183"/>
      <c r="M1355" s="2"/>
    </row>
    <row r="1356" spans="7:13" ht="12.75" hidden="1">
      <c r="G1356" s="183"/>
      <c r="M1356" s="2"/>
    </row>
    <row r="1357" spans="7:13" ht="12.75" hidden="1">
      <c r="G1357" s="183"/>
      <c r="M1357" s="2"/>
    </row>
    <row r="1358" spans="7:13" ht="12.75" hidden="1">
      <c r="G1358" s="183"/>
      <c r="M1358" s="2"/>
    </row>
    <row r="1359" spans="7:13" ht="12.75" hidden="1">
      <c r="G1359" s="183"/>
      <c r="M1359" s="2"/>
    </row>
    <row r="1360" spans="7:13" ht="12.75" hidden="1">
      <c r="G1360" s="183"/>
      <c r="M1360" s="2"/>
    </row>
    <row r="1361" spans="7:13" ht="12.75" hidden="1">
      <c r="G1361" s="183"/>
      <c r="M1361" s="2"/>
    </row>
    <row r="1362" spans="7:13" ht="12.75" hidden="1">
      <c r="G1362" s="183"/>
      <c r="M1362" s="2"/>
    </row>
    <row r="1363" spans="7:13" ht="12.75" hidden="1">
      <c r="G1363" s="183"/>
      <c r="M1363" s="2"/>
    </row>
    <row r="1364" spans="7:13" ht="12.75" hidden="1">
      <c r="G1364" s="183"/>
      <c r="M1364" s="2"/>
    </row>
    <row r="1365" spans="7:13" ht="12.75" hidden="1">
      <c r="G1365" s="183"/>
      <c r="M1365" s="2"/>
    </row>
    <row r="1366" spans="7:13" ht="12.75" hidden="1">
      <c r="G1366" s="183"/>
      <c r="M1366" s="2"/>
    </row>
    <row r="1367" spans="7:13" ht="12.75" hidden="1">
      <c r="G1367" s="183"/>
      <c r="M1367" s="2"/>
    </row>
    <row r="1368" spans="7:13" ht="12.75" hidden="1">
      <c r="G1368" s="183"/>
      <c r="M1368" s="2"/>
    </row>
    <row r="1369" spans="7:13" ht="12.75" hidden="1">
      <c r="G1369" s="183"/>
      <c r="M1369" s="2"/>
    </row>
    <row r="1370" spans="7:13" ht="12.75" hidden="1">
      <c r="G1370" s="183"/>
      <c r="M1370" s="2"/>
    </row>
    <row r="1371" spans="7:13" ht="12.75" hidden="1">
      <c r="G1371" s="183"/>
      <c r="M1371" s="2"/>
    </row>
    <row r="1372" spans="7:13" ht="12.75" hidden="1">
      <c r="G1372" s="183"/>
      <c r="M1372" s="2"/>
    </row>
    <row r="1373" spans="7:13" ht="12.75" hidden="1">
      <c r="G1373" s="183"/>
      <c r="M1373" s="2"/>
    </row>
    <row r="1374" spans="7:13" ht="12.75" hidden="1">
      <c r="G1374" s="183"/>
      <c r="M1374" s="2"/>
    </row>
    <row r="1375" spans="7:13" ht="12.75" hidden="1">
      <c r="G1375" s="183"/>
      <c r="M1375" s="2"/>
    </row>
    <row r="1376" spans="7:13" ht="12.75">
      <c r="G1376" s="183"/>
      <c r="M1376" s="2"/>
    </row>
    <row r="1377" spans="1:256" s="211" customFormat="1" ht="12.75">
      <c r="A1377" s="314"/>
      <c r="B1377" s="182">
        <v>-1239869</v>
      </c>
      <c r="C1377" s="314" t="s">
        <v>1355</v>
      </c>
      <c r="D1377" s="314" t="s">
        <v>1356</v>
      </c>
      <c r="E1377" s="314"/>
      <c r="F1377" s="315"/>
      <c r="G1377" s="315"/>
      <c r="H1377" s="182">
        <v>1239869</v>
      </c>
      <c r="I1377" s="316">
        <v>-2479.738</v>
      </c>
      <c r="K1377" s="317"/>
      <c r="L1377" s="318"/>
      <c r="M1377" s="2">
        <v>500</v>
      </c>
      <c r="N1377" s="318"/>
      <c r="O1377" s="318"/>
      <c r="P1377" s="318"/>
      <c r="Q1377" s="318"/>
      <c r="R1377" s="318"/>
      <c r="S1377" s="318"/>
      <c r="T1377" s="318"/>
      <c r="U1377" s="318"/>
      <c r="V1377" s="318"/>
      <c r="W1377" s="318"/>
      <c r="X1377" s="318"/>
      <c r="Y1377" s="318"/>
      <c r="Z1377" s="318"/>
      <c r="AA1377" s="318"/>
      <c r="AB1377" s="318"/>
      <c r="AC1377" s="318"/>
      <c r="AD1377" s="318"/>
      <c r="AE1377" s="318"/>
      <c r="AF1377" s="318"/>
      <c r="AG1377" s="318"/>
      <c r="AH1377" s="318"/>
      <c r="AI1377" s="318"/>
      <c r="AJ1377" s="318"/>
      <c r="AK1377" s="318"/>
      <c r="AL1377" s="318"/>
      <c r="AM1377" s="318"/>
      <c r="AN1377" s="318"/>
      <c r="AO1377" s="318"/>
      <c r="AP1377" s="318"/>
      <c r="AQ1377" s="318"/>
      <c r="AR1377" s="318"/>
      <c r="AS1377" s="318"/>
      <c r="AT1377" s="318"/>
      <c r="AU1377" s="318"/>
      <c r="AV1377" s="318"/>
      <c r="AW1377" s="318"/>
      <c r="AX1377" s="318"/>
      <c r="AY1377" s="318"/>
      <c r="AZ1377" s="318"/>
      <c r="BA1377" s="318"/>
      <c r="BB1377" s="318"/>
      <c r="BC1377" s="318"/>
      <c r="BD1377" s="318"/>
      <c r="BE1377" s="318"/>
      <c r="BF1377" s="318"/>
      <c r="BG1377" s="318"/>
      <c r="BH1377" s="318"/>
      <c r="BI1377" s="318"/>
      <c r="BJ1377" s="318"/>
      <c r="BK1377" s="318"/>
      <c r="BL1377" s="318"/>
      <c r="BM1377" s="318"/>
      <c r="BN1377" s="318"/>
      <c r="BO1377" s="318"/>
      <c r="BP1377" s="318"/>
      <c r="BQ1377" s="318"/>
      <c r="BR1377" s="318"/>
      <c r="BS1377" s="318"/>
      <c r="BT1377" s="318"/>
      <c r="BU1377" s="318"/>
      <c r="BV1377" s="318"/>
      <c r="BW1377" s="318"/>
      <c r="BX1377" s="318"/>
      <c r="BY1377" s="318"/>
      <c r="BZ1377" s="318"/>
      <c r="CA1377" s="318"/>
      <c r="CB1377" s="318"/>
      <c r="CC1377" s="318"/>
      <c r="CD1377" s="318"/>
      <c r="CE1377" s="318"/>
      <c r="CF1377" s="318"/>
      <c r="CG1377" s="318"/>
      <c r="CH1377" s="318"/>
      <c r="CI1377" s="318"/>
      <c r="CJ1377" s="318"/>
      <c r="CK1377" s="318"/>
      <c r="CL1377" s="318"/>
      <c r="CM1377" s="318"/>
      <c r="CN1377" s="318"/>
      <c r="CO1377" s="318"/>
      <c r="CP1377" s="318"/>
      <c r="CQ1377" s="318"/>
      <c r="CR1377" s="318"/>
      <c r="CS1377" s="318"/>
      <c r="CT1377" s="318"/>
      <c r="CU1377" s="318"/>
      <c r="CV1377" s="318"/>
      <c r="CW1377" s="318"/>
      <c r="CX1377" s="318"/>
      <c r="CY1377" s="318"/>
      <c r="CZ1377" s="318"/>
      <c r="DA1377" s="318"/>
      <c r="DB1377" s="318"/>
      <c r="DC1377" s="318"/>
      <c r="DD1377" s="318"/>
      <c r="DE1377" s="318"/>
      <c r="DF1377" s="318"/>
      <c r="DG1377" s="318"/>
      <c r="DH1377" s="318"/>
      <c r="DI1377" s="318"/>
      <c r="DJ1377" s="318"/>
      <c r="DK1377" s="318"/>
      <c r="DL1377" s="318"/>
      <c r="DM1377" s="318"/>
      <c r="DN1377" s="318"/>
      <c r="DO1377" s="318"/>
      <c r="DP1377" s="318"/>
      <c r="DQ1377" s="318"/>
      <c r="DR1377" s="318"/>
      <c r="DS1377" s="318"/>
      <c r="DT1377" s="318"/>
      <c r="DU1377" s="318"/>
      <c r="DV1377" s="318"/>
      <c r="DW1377" s="318"/>
      <c r="DX1377" s="318"/>
      <c r="DY1377" s="318"/>
      <c r="DZ1377" s="318"/>
      <c r="EA1377" s="318"/>
      <c r="EB1377" s="318"/>
      <c r="EC1377" s="318"/>
      <c r="ED1377" s="318"/>
      <c r="EE1377" s="318"/>
      <c r="EF1377" s="318"/>
      <c r="EG1377" s="318"/>
      <c r="EH1377" s="318"/>
      <c r="EI1377" s="318"/>
      <c r="EJ1377" s="318"/>
      <c r="EK1377" s="318"/>
      <c r="EL1377" s="318"/>
      <c r="EM1377" s="318"/>
      <c r="EN1377" s="318"/>
      <c r="EO1377" s="318"/>
      <c r="EP1377" s="318"/>
      <c r="EQ1377" s="318"/>
      <c r="ER1377" s="318"/>
      <c r="ES1377" s="318"/>
      <c r="ET1377" s="318"/>
      <c r="EU1377" s="318"/>
      <c r="EV1377" s="318"/>
      <c r="EW1377" s="318"/>
      <c r="EX1377" s="318"/>
      <c r="EY1377" s="318"/>
      <c r="EZ1377" s="318"/>
      <c r="FA1377" s="318"/>
      <c r="FB1377" s="318"/>
      <c r="FC1377" s="318"/>
      <c r="FD1377" s="318"/>
      <c r="FE1377" s="318"/>
      <c r="FF1377" s="318"/>
      <c r="FG1377" s="318"/>
      <c r="FH1377" s="318"/>
      <c r="FI1377" s="318"/>
      <c r="FJ1377" s="318"/>
      <c r="FK1377" s="318"/>
      <c r="FL1377" s="318"/>
      <c r="FM1377" s="318"/>
      <c r="FN1377" s="318"/>
      <c r="FO1377" s="318"/>
      <c r="FP1377" s="318"/>
      <c r="FQ1377" s="318"/>
      <c r="FR1377" s="318"/>
      <c r="FS1377" s="318"/>
      <c r="FT1377" s="318"/>
      <c r="FU1377" s="318"/>
      <c r="FV1377" s="318"/>
      <c r="FW1377" s="318"/>
      <c r="FX1377" s="318"/>
      <c r="FY1377" s="318"/>
      <c r="FZ1377" s="318"/>
      <c r="GA1377" s="318"/>
      <c r="GB1377" s="318"/>
      <c r="GC1377" s="318"/>
      <c r="GD1377" s="318"/>
      <c r="GE1377" s="318"/>
      <c r="GF1377" s="318"/>
      <c r="GG1377" s="318"/>
      <c r="GH1377" s="318"/>
      <c r="GI1377" s="318"/>
      <c r="GJ1377" s="318"/>
      <c r="GK1377" s="318"/>
      <c r="GL1377" s="318"/>
      <c r="GM1377" s="318"/>
      <c r="GN1377" s="318"/>
      <c r="GO1377" s="318"/>
      <c r="GP1377" s="318"/>
      <c r="GQ1377" s="318"/>
      <c r="GR1377" s="318"/>
      <c r="GS1377" s="318"/>
      <c r="GT1377" s="318"/>
      <c r="GU1377" s="318"/>
      <c r="GV1377" s="318"/>
      <c r="GW1377" s="318"/>
      <c r="GX1377" s="318"/>
      <c r="GY1377" s="318"/>
      <c r="GZ1377" s="318"/>
      <c r="HA1377" s="318"/>
      <c r="HB1377" s="318"/>
      <c r="HC1377" s="318"/>
      <c r="HD1377" s="318"/>
      <c r="HE1377" s="318"/>
      <c r="HF1377" s="318"/>
      <c r="HG1377" s="318"/>
      <c r="HH1377" s="318"/>
      <c r="HI1377" s="318"/>
      <c r="HJ1377" s="318"/>
      <c r="HK1377" s="318"/>
      <c r="HL1377" s="318"/>
      <c r="HM1377" s="318"/>
      <c r="HN1377" s="318"/>
      <c r="HO1377" s="318"/>
      <c r="HP1377" s="318"/>
      <c r="HQ1377" s="318"/>
      <c r="HR1377" s="318"/>
      <c r="HS1377" s="318"/>
      <c r="HT1377" s="318"/>
      <c r="HU1377" s="318"/>
      <c r="HV1377" s="318"/>
      <c r="HW1377" s="318"/>
      <c r="HX1377" s="318"/>
      <c r="HY1377" s="318"/>
      <c r="HZ1377" s="318"/>
      <c r="IA1377" s="318"/>
      <c r="IB1377" s="318"/>
      <c r="IC1377" s="318"/>
      <c r="ID1377" s="318"/>
      <c r="IE1377" s="318"/>
      <c r="IF1377" s="318"/>
      <c r="IG1377" s="318"/>
      <c r="IH1377" s="318"/>
      <c r="II1377" s="318"/>
      <c r="IJ1377" s="318"/>
      <c r="IK1377" s="318"/>
      <c r="IL1377" s="318"/>
      <c r="IM1377" s="318"/>
      <c r="IN1377" s="318"/>
      <c r="IO1377" s="318"/>
      <c r="IP1377" s="318"/>
      <c r="IQ1377" s="318"/>
      <c r="IR1377" s="318"/>
      <c r="IS1377" s="318"/>
      <c r="IT1377" s="318"/>
      <c r="IU1377" s="318"/>
      <c r="IV1377" s="318"/>
    </row>
    <row r="1378" spans="1:256" s="211" customFormat="1" ht="12.75">
      <c r="A1378" s="314"/>
      <c r="B1378" s="182">
        <v>-2885250</v>
      </c>
      <c r="C1378" s="314" t="s">
        <v>1355</v>
      </c>
      <c r="D1378" s="314" t="s">
        <v>1357</v>
      </c>
      <c r="E1378" s="314"/>
      <c r="F1378" s="315"/>
      <c r="G1378" s="315"/>
      <c r="H1378" s="182">
        <v>4125119</v>
      </c>
      <c r="I1378" s="316">
        <v>-5888.265306122449</v>
      </c>
      <c r="K1378" s="317"/>
      <c r="L1378" s="318"/>
      <c r="M1378" s="2">
        <v>490</v>
      </c>
      <c r="N1378" s="318"/>
      <c r="O1378" s="318"/>
      <c r="P1378" s="318"/>
      <c r="Q1378" s="318"/>
      <c r="R1378" s="318"/>
      <c r="S1378" s="318"/>
      <c r="T1378" s="318"/>
      <c r="U1378" s="318"/>
      <c r="V1378" s="318"/>
      <c r="W1378" s="318"/>
      <c r="X1378" s="318"/>
      <c r="Y1378" s="318"/>
      <c r="Z1378" s="318"/>
      <c r="AA1378" s="318"/>
      <c r="AB1378" s="318"/>
      <c r="AC1378" s="318"/>
      <c r="AD1378" s="318"/>
      <c r="AE1378" s="318"/>
      <c r="AF1378" s="318"/>
      <c r="AG1378" s="318"/>
      <c r="AH1378" s="318"/>
      <c r="AI1378" s="318"/>
      <c r="AJ1378" s="318"/>
      <c r="AK1378" s="318"/>
      <c r="AL1378" s="318"/>
      <c r="AM1378" s="318"/>
      <c r="AN1378" s="318"/>
      <c r="AO1378" s="318"/>
      <c r="AP1378" s="318"/>
      <c r="AQ1378" s="318"/>
      <c r="AR1378" s="318"/>
      <c r="AS1378" s="318"/>
      <c r="AT1378" s="318"/>
      <c r="AU1378" s="318"/>
      <c r="AV1378" s="318"/>
      <c r="AW1378" s="318"/>
      <c r="AX1378" s="318"/>
      <c r="AY1378" s="318"/>
      <c r="AZ1378" s="318"/>
      <c r="BA1378" s="318"/>
      <c r="BB1378" s="318"/>
      <c r="BC1378" s="318"/>
      <c r="BD1378" s="318"/>
      <c r="BE1378" s="318"/>
      <c r="BF1378" s="318"/>
      <c r="BG1378" s="318"/>
      <c r="BH1378" s="318"/>
      <c r="BI1378" s="318"/>
      <c r="BJ1378" s="318"/>
      <c r="BK1378" s="318"/>
      <c r="BL1378" s="318"/>
      <c r="BM1378" s="318"/>
      <c r="BN1378" s="318"/>
      <c r="BO1378" s="318"/>
      <c r="BP1378" s="318"/>
      <c r="BQ1378" s="318"/>
      <c r="BR1378" s="318"/>
      <c r="BS1378" s="318"/>
      <c r="BT1378" s="318"/>
      <c r="BU1378" s="318"/>
      <c r="BV1378" s="318"/>
      <c r="BW1378" s="318"/>
      <c r="BX1378" s="318"/>
      <c r="BY1378" s="318"/>
      <c r="BZ1378" s="318"/>
      <c r="CA1378" s="318"/>
      <c r="CB1378" s="318"/>
      <c r="CC1378" s="318"/>
      <c r="CD1378" s="318"/>
      <c r="CE1378" s="318"/>
      <c r="CF1378" s="318"/>
      <c r="CG1378" s="318"/>
      <c r="CH1378" s="318"/>
      <c r="CI1378" s="318"/>
      <c r="CJ1378" s="318"/>
      <c r="CK1378" s="318"/>
      <c r="CL1378" s="318"/>
      <c r="CM1378" s="318"/>
      <c r="CN1378" s="318"/>
      <c r="CO1378" s="318"/>
      <c r="CP1378" s="318"/>
      <c r="CQ1378" s="318"/>
      <c r="CR1378" s="318"/>
      <c r="CS1378" s="318"/>
      <c r="CT1378" s="318"/>
      <c r="CU1378" s="318"/>
      <c r="CV1378" s="318"/>
      <c r="CW1378" s="318"/>
      <c r="CX1378" s="318"/>
      <c r="CY1378" s="318"/>
      <c r="CZ1378" s="318"/>
      <c r="DA1378" s="318"/>
      <c r="DB1378" s="318"/>
      <c r="DC1378" s="318"/>
      <c r="DD1378" s="318"/>
      <c r="DE1378" s="318"/>
      <c r="DF1378" s="318"/>
      <c r="DG1378" s="318"/>
      <c r="DH1378" s="318"/>
      <c r="DI1378" s="318"/>
      <c r="DJ1378" s="318"/>
      <c r="DK1378" s="318"/>
      <c r="DL1378" s="318"/>
      <c r="DM1378" s="318"/>
      <c r="DN1378" s="318"/>
      <c r="DO1378" s="318"/>
      <c r="DP1378" s="318"/>
      <c r="DQ1378" s="318"/>
      <c r="DR1378" s="318"/>
      <c r="DS1378" s="318"/>
      <c r="DT1378" s="318"/>
      <c r="DU1378" s="318"/>
      <c r="DV1378" s="318"/>
      <c r="DW1378" s="318"/>
      <c r="DX1378" s="318"/>
      <c r="DY1378" s="318"/>
      <c r="DZ1378" s="318"/>
      <c r="EA1378" s="318"/>
      <c r="EB1378" s="318"/>
      <c r="EC1378" s="318"/>
      <c r="ED1378" s="318"/>
      <c r="EE1378" s="318"/>
      <c r="EF1378" s="318"/>
      <c r="EG1378" s="318"/>
      <c r="EH1378" s="318"/>
      <c r="EI1378" s="318"/>
      <c r="EJ1378" s="318"/>
      <c r="EK1378" s="318"/>
      <c r="EL1378" s="318"/>
      <c r="EM1378" s="318"/>
      <c r="EN1378" s="318"/>
      <c r="EO1378" s="318"/>
      <c r="EP1378" s="318"/>
      <c r="EQ1378" s="318"/>
      <c r="ER1378" s="318"/>
      <c r="ES1378" s="318"/>
      <c r="ET1378" s="318"/>
      <c r="EU1378" s="318"/>
      <c r="EV1378" s="318"/>
      <c r="EW1378" s="318"/>
      <c r="EX1378" s="318"/>
      <c r="EY1378" s="318"/>
      <c r="EZ1378" s="318"/>
      <c r="FA1378" s="318"/>
      <c r="FB1378" s="318"/>
      <c r="FC1378" s="318"/>
      <c r="FD1378" s="318"/>
      <c r="FE1378" s="318"/>
      <c r="FF1378" s="318"/>
      <c r="FG1378" s="318"/>
      <c r="FH1378" s="318"/>
      <c r="FI1378" s="318"/>
      <c r="FJ1378" s="318"/>
      <c r="FK1378" s="318"/>
      <c r="FL1378" s="318"/>
      <c r="FM1378" s="318"/>
      <c r="FN1378" s="318"/>
      <c r="FO1378" s="318"/>
      <c r="FP1378" s="318"/>
      <c r="FQ1378" s="318"/>
      <c r="FR1378" s="318"/>
      <c r="FS1378" s="318"/>
      <c r="FT1378" s="318"/>
      <c r="FU1378" s="318"/>
      <c r="FV1378" s="318"/>
      <c r="FW1378" s="318"/>
      <c r="FX1378" s="318"/>
      <c r="FY1378" s="318"/>
      <c r="FZ1378" s="318"/>
      <c r="GA1378" s="318"/>
      <c r="GB1378" s="318"/>
      <c r="GC1378" s="318"/>
      <c r="GD1378" s="318"/>
      <c r="GE1378" s="318"/>
      <c r="GF1378" s="318"/>
      <c r="GG1378" s="318"/>
      <c r="GH1378" s="318"/>
      <c r="GI1378" s="318"/>
      <c r="GJ1378" s="318"/>
      <c r="GK1378" s="318"/>
      <c r="GL1378" s="318"/>
      <c r="GM1378" s="318"/>
      <c r="GN1378" s="318"/>
      <c r="GO1378" s="318"/>
      <c r="GP1378" s="318"/>
      <c r="GQ1378" s="318"/>
      <c r="GR1378" s="318"/>
      <c r="GS1378" s="318"/>
      <c r="GT1378" s="318"/>
      <c r="GU1378" s="318"/>
      <c r="GV1378" s="318"/>
      <c r="GW1378" s="318"/>
      <c r="GX1378" s="318"/>
      <c r="GY1378" s="318"/>
      <c r="GZ1378" s="318"/>
      <c r="HA1378" s="318"/>
      <c r="HB1378" s="318"/>
      <c r="HC1378" s="318"/>
      <c r="HD1378" s="318"/>
      <c r="HE1378" s="318"/>
      <c r="HF1378" s="318"/>
      <c r="HG1378" s="318"/>
      <c r="HH1378" s="318"/>
      <c r="HI1378" s="318"/>
      <c r="HJ1378" s="318"/>
      <c r="HK1378" s="318"/>
      <c r="HL1378" s="318"/>
      <c r="HM1378" s="318"/>
      <c r="HN1378" s="318"/>
      <c r="HO1378" s="318"/>
      <c r="HP1378" s="318"/>
      <c r="HQ1378" s="318"/>
      <c r="HR1378" s="318"/>
      <c r="HS1378" s="318"/>
      <c r="HT1378" s="318"/>
      <c r="HU1378" s="318"/>
      <c r="HV1378" s="318"/>
      <c r="HW1378" s="318"/>
      <c r="HX1378" s="318"/>
      <c r="HY1378" s="318"/>
      <c r="HZ1378" s="318"/>
      <c r="IA1378" s="318"/>
      <c r="IB1378" s="318"/>
      <c r="IC1378" s="318"/>
      <c r="ID1378" s="318"/>
      <c r="IE1378" s="318"/>
      <c r="IF1378" s="318"/>
      <c r="IG1378" s="318"/>
      <c r="IH1378" s="318"/>
      <c r="II1378" s="318"/>
      <c r="IJ1378" s="318"/>
      <c r="IK1378" s="318"/>
      <c r="IL1378" s="318"/>
      <c r="IM1378" s="318"/>
      <c r="IN1378" s="318"/>
      <c r="IO1378" s="318"/>
      <c r="IP1378" s="318"/>
      <c r="IQ1378" s="318"/>
      <c r="IR1378" s="318"/>
      <c r="IS1378" s="318"/>
      <c r="IT1378" s="318"/>
      <c r="IU1378" s="318"/>
      <c r="IV1378" s="318"/>
    </row>
    <row r="1379" spans="1:256" s="211" customFormat="1" ht="12.75">
      <c r="A1379" s="314"/>
      <c r="B1379" s="182">
        <v>236539</v>
      </c>
      <c r="C1379" s="314" t="s">
        <v>1355</v>
      </c>
      <c r="D1379" s="314" t="s">
        <v>1358</v>
      </c>
      <c r="E1379" s="314"/>
      <c r="F1379" s="315"/>
      <c r="G1379" s="315"/>
      <c r="H1379" s="182">
        <v>3888580</v>
      </c>
      <c r="I1379" s="316">
        <v>482.7326530612245</v>
      </c>
      <c r="K1379" s="317"/>
      <c r="L1379" s="318"/>
      <c r="M1379" s="2">
        <v>490</v>
      </c>
      <c r="N1379" s="318"/>
      <c r="O1379" s="318"/>
      <c r="P1379" s="318"/>
      <c r="Q1379" s="318"/>
      <c r="R1379" s="318"/>
      <c r="S1379" s="318"/>
      <c r="T1379" s="318"/>
      <c r="U1379" s="318"/>
      <c r="V1379" s="318"/>
      <c r="W1379" s="318"/>
      <c r="X1379" s="318"/>
      <c r="Y1379" s="318"/>
      <c r="Z1379" s="318"/>
      <c r="AA1379" s="318"/>
      <c r="AB1379" s="318"/>
      <c r="AC1379" s="318"/>
      <c r="AD1379" s="318"/>
      <c r="AE1379" s="318"/>
      <c r="AF1379" s="318"/>
      <c r="AG1379" s="318"/>
      <c r="AH1379" s="318"/>
      <c r="AI1379" s="318"/>
      <c r="AJ1379" s="318"/>
      <c r="AK1379" s="318"/>
      <c r="AL1379" s="318"/>
      <c r="AM1379" s="318"/>
      <c r="AN1379" s="318"/>
      <c r="AO1379" s="318"/>
      <c r="AP1379" s="318"/>
      <c r="AQ1379" s="318"/>
      <c r="AR1379" s="318"/>
      <c r="AS1379" s="318"/>
      <c r="AT1379" s="318"/>
      <c r="AU1379" s="318"/>
      <c r="AV1379" s="318"/>
      <c r="AW1379" s="318"/>
      <c r="AX1379" s="318"/>
      <c r="AY1379" s="318"/>
      <c r="AZ1379" s="318"/>
      <c r="BA1379" s="318"/>
      <c r="BB1379" s="318"/>
      <c r="BC1379" s="318"/>
      <c r="BD1379" s="318"/>
      <c r="BE1379" s="318"/>
      <c r="BF1379" s="318"/>
      <c r="BG1379" s="318"/>
      <c r="BH1379" s="318"/>
      <c r="BI1379" s="318"/>
      <c r="BJ1379" s="318"/>
      <c r="BK1379" s="318"/>
      <c r="BL1379" s="318"/>
      <c r="BM1379" s="318"/>
      <c r="BN1379" s="318"/>
      <c r="BO1379" s="318"/>
      <c r="BP1379" s="318"/>
      <c r="BQ1379" s="318"/>
      <c r="BR1379" s="318"/>
      <c r="BS1379" s="318"/>
      <c r="BT1379" s="318"/>
      <c r="BU1379" s="318"/>
      <c r="BV1379" s="318"/>
      <c r="BW1379" s="318"/>
      <c r="BX1379" s="318"/>
      <c r="BY1379" s="318"/>
      <c r="BZ1379" s="318"/>
      <c r="CA1379" s="318"/>
      <c r="CB1379" s="318"/>
      <c r="CC1379" s="318"/>
      <c r="CD1379" s="318"/>
      <c r="CE1379" s="318"/>
      <c r="CF1379" s="318"/>
      <c r="CG1379" s="318"/>
      <c r="CH1379" s="318"/>
      <c r="CI1379" s="318"/>
      <c r="CJ1379" s="318"/>
      <c r="CK1379" s="318"/>
      <c r="CL1379" s="318"/>
      <c r="CM1379" s="318"/>
      <c r="CN1379" s="318"/>
      <c r="CO1379" s="318"/>
      <c r="CP1379" s="318"/>
      <c r="CQ1379" s="318"/>
      <c r="CR1379" s="318"/>
      <c r="CS1379" s="318"/>
      <c r="CT1379" s="318"/>
      <c r="CU1379" s="318"/>
      <c r="CV1379" s="318"/>
      <c r="CW1379" s="318"/>
      <c r="CX1379" s="318"/>
      <c r="CY1379" s="318"/>
      <c r="CZ1379" s="318"/>
      <c r="DA1379" s="318"/>
      <c r="DB1379" s="318"/>
      <c r="DC1379" s="318"/>
      <c r="DD1379" s="318"/>
      <c r="DE1379" s="318"/>
      <c r="DF1379" s="318"/>
      <c r="DG1379" s="318"/>
      <c r="DH1379" s="318"/>
      <c r="DI1379" s="318"/>
      <c r="DJ1379" s="318"/>
      <c r="DK1379" s="318"/>
      <c r="DL1379" s="318"/>
      <c r="DM1379" s="318"/>
      <c r="DN1379" s="318"/>
      <c r="DO1379" s="318"/>
      <c r="DP1379" s="318"/>
      <c r="DQ1379" s="318"/>
      <c r="DR1379" s="318"/>
      <c r="DS1379" s="318"/>
      <c r="DT1379" s="318"/>
      <c r="DU1379" s="318"/>
      <c r="DV1379" s="318"/>
      <c r="DW1379" s="318"/>
      <c r="DX1379" s="318"/>
      <c r="DY1379" s="318"/>
      <c r="DZ1379" s="318"/>
      <c r="EA1379" s="318"/>
      <c r="EB1379" s="318"/>
      <c r="EC1379" s="318"/>
      <c r="ED1379" s="318"/>
      <c r="EE1379" s="318"/>
      <c r="EF1379" s="318"/>
      <c r="EG1379" s="318"/>
      <c r="EH1379" s="318"/>
      <c r="EI1379" s="318"/>
      <c r="EJ1379" s="318"/>
      <c r="EK1379" s="318"/>
      <c r="EL1379" s="318"/>
      <c r="EM1379" s="318"/>
      <c r="EN1379" s="318"/>
      <c r="EO1379" s="318"/>
      <c r="EP1379" s="318"/>
      <c r="EQ1379" s="318"/>
      <c r="ER1379" s="318"/>
      <c r="ES1379" s="318"/>
      <c r="ET1379" s="318"/>
      <c r="EU1379" s="318"/>
      <c r="EV1379" s="318"/>
      <c r="EW1379" s="318"/>
      <c r="EX1379" s="318"/>
      <c r="EY1379" s="318"/>
      <c r="EZ1379" s="318"/>
      <c r="FA1379" s="318"/>
      <c r="FB1379" s="318"/>
      <c r="FC1379" s="318"/>
      <c r="FD1379" s="318"/>
      <c r="FE1379" s="318"/>
      <c r="FF1379" s="318"/>
      <c r="FG1379" s="318"/>
      <c r="FH1379" s="318"/>
      <c r="FI1379" s="318"/>
      <c r="FJ1379" s="318"/>
      <c r="FK1379" s="318"/>
      <c r="FL1379" s="318"/>
      <c r="FM1379" s="318"/>
      <c r="FN1379" s="318"/>
      <c r="FO1379" s="318"/>
      <c r="FP1379" s="318"/>
      <c r="FQ1379" s="318"/>
      <c r="FR1379" s="318"/>
      <c r="FS1379" s="318"/>
      <c r="FT1379" s="318"/>
      <c r="FU1379" s="318"/>
      <c r="FV1379" s="318"/>
      <c r="FW1379" s="318"/>
      <c r="FX1379" s="318"/>
      <c r="FY1379" s="318"/>
      <c r="FZ1379" s="318"/>
      <c r="GA1379" s="318"/>
      <c r="GB1379" s="318"/>
      <c r="GC1379" s="318"/>
      <c r="GD1379" s="318"/>
      <c r="GE1379" s="318"/>
      <c r="GF1379" s="318"/>
      <c r="GG1379" s="318"/>
      <c r="GH1379" s="318"/>
      <c r="GI1379" s="318"/>
      <c r="GJ1379" s="318"/>
      <c r="GK1379" s="318"/>
      <c r="GL1379" s="318"/>
      <c r="GM1379" s="318"/>
      <c r="GN1379" s="318"/>
      <c r="GO1379" s="318"/>
      <c r="GP1379" s="318"/>
      <c r="GQ1379" s="318"/>
      <c r="GR1379" s="318"/>
      <c r="GS1379" s="318"/>
      <c r="GT1379" s="318"/>
      <c r="GU1379" s="318"/>
      <c r="GV1379" s="318"/>
      <c r="GW1379" s="318"/>
      <c r="GX1379" s="318"/>
      <c r="GY1379" s="318"/>
      <c r="GZ1379" s="318"/>
      <c r="HA1379" s="318"/>
      <c r="HB1379" s="318"/>
      <c r="HC1379" s="318"/>
      <c r="HD1379" s="318"/>
      <c r="HE1379" s="318"/>
      <c r="HF1379" s="318"/>
      <c r="HG1379" s="318"/>
      <c r="HH1379" s="318"/>
      <c r="HI1379" s="318"/>
      <c r="HJ1379" s="318"/>
      <c r="HK1379" s="318"/>
      <c r="HL1379" s="318"/>
      <c r="HM1379" s="318"/>
      <c r="HN1379" s="318"/>
      <c r="HO1379" s="318"/>
      <c r="HP1379" s="318"/>
      <c r="HQ1379" s="318"/>
      <c r="HR1379" s="318"/>
      <c r="HS1379" s="318"/>
      <c r="HT1379" s="318"/>
      <c r="HU1379" s="318"/>
      <c r="HV1379" s="318"/>
      <c r="HW1379" s="318"/>
      <c r="HX1379" s="318"/>
      <c r="HY1379" s="318"/>
      <c r="HZ1379" s="318"/>
      <c r="IA1379" s="318"/>
      <c r="IB1379" s="318"/>
      <c r="IC1379" s="318"/>
      <c r="ID1379" s="318"/>
      <c r="IE1379" s="318"/>
      <c r="IF1379" s="318"/>
      <c r="IG1379" s="318"/>
      <c r="IH1379" s="318"/>
      <c r="II1379" s="318"/>
      <c r="IJ1379" s="318"/>
      <c r="IK1379" s="318"/>
      <c r="IL1379" s="318"/>
      <c r="IM1379" s="318"/>
      <c r="IN1379" s="318"/>
      <c r="IO1379" s="318"/>
      <c r="IP1379" s="318"/>
      <c r="IQ1379" s="318"/>
      <c r="IR1379" s="318"/>
      <c r="IS1379" s="318"/>
      <c r="IT1379" s="318"/>
      <c r="IU1379" s="318"/>
      <c r="IV1379" s="318"/>
    </row>
    <row r="1380" spans="1:256" s="211" customFormat="1" ht="12.75">
      <c r="A1380" s="314"/>
      <c r="B1380" s="182">
        <v>978117</v>
      </c>
      <c r="C1380" s="314" t="s">
        <v>1355</v>
      </c>
      <c r="D1380" s="314" t="s">
        <v>1359</v>
      </c>
      <c r="E1380" s="314"/>
      <c r="F1380" s="315"/>
      <c r="G1380" s="315"/>
      <c r="H1380" s="182">
        <v>2910463</v>
      </c>
      <c r="I1380" s="316">
        <v>1988.0426829268292</v>
      </c>
      <c r="K1380" s="317"/>
      <c r="L1380" s="318"/>
      <c r="M1380" s="42">
        <v>492</v>
      </c>
      <c r="N1380" s="318"/>
      <c r="O1380" s="318"/>
      <c r="P1380" s="318"/>
      <c r="Q1380" s="318"/>
      <c r="R1380" s="318"/>
      <c r="S1380" s="318"/>
      <c r="T1380" s="318"/>
      <c r="U1380" s="318"/>
      <c r="V1380" s="318"/>
      <c r="W1380" s="318"/>
      <c r="X1380" s="318"/>
      <c r="Y1380" s="318"/>
      <c r="Z1380" s="318"/>
      <c r="AA1380" s="318"/>
      <c r="AB1380" s="318"/>
      <c r="AC1380" s="318"/>
      <c r="AD1380" s="318"/>
      <c r="AE1380" s="318"/>
      <c r="AF1380" s="318"/>
      <c r="AG1380" s="318"/>
      <c r="AH1380" s="318"/>
      <c r="AI1380" s="318"/>
      <c r="AJ1380" s="318"/>
      <c r="AK1380" s="318"/>
      <c r="AL1380" s="318"/>
      <c r="AM1380" s="318"/>
      <c r="AN1380" s="318"/>
      <c r="AO1380" s="318"/>
      <c r="AP1380" s="318"/>
      <c r="AQ1380" s="318"/>
      <c r="AR1380" s="318"/>
      <c r="AS1380" s="318"/>
      <c r="AT1380" s="318"/>
      <c r="AU1380" s="318"/>
      <c r="AV1380" s="318"/>
      <c r="AW1380" s="318"/>
      <c r="AX1380" s="318"/>
      <c r="AY1380" s="318"/>
      <c r="AZ1380" s="318"/>
      <c r="BA1380" s="318"/>
      <c r="BB1380" s="318"/>
      <c r="BC1380" s="318"/>
      <c r="BD1380" s="318"/>
      <c r="BE1380" s="318"/>
      <c r="BF1380" s="318"/>
      <c r="BG1380" s="318"/>
      <c r="BH1380" s="318"/>
      <c r="BI1380" s="318"/>
      <c r="BJ1380" s="318"/>
      <c r="BK1380" s="318"/>
      <c r="BL1380" s="318"/>
      <c r="BM1380" s="318"/>
      <c r="BN1380" s="318"/>
      <c r="BO1380" s="318"/>
      <c r="BP1380" s="318"/>
      <c r="BQ1380" s="318"/>
      <c r="BR1380" s="318"/>
      <c r="BS1380" s="318"/>
      <c r="BT1380" s="318"/>
      <c r="BU1380" s="318"/>
      <c r="BV1380" s="318"/>
      <c r="BW1380" s="318"/>
      <c r="BX1380" s="318"/>
      <c r="BY1380" s="318"/>
      <c r="BZ1380" s="318"/>
      <c r="CA1380" s="318"/>
      <c r="CB1380" s="318"/>
      <c r="CC1380" s="318"/>
      <c r="CD1380" s="318"/>
      <c r="CE1380" s="318"/>
      <c r="CF1380" s="318"/>
      <c r="CG1380" s="318"/>
      <c r="CH1380" s="318"/>
      <c r="CI1380" s="318"/>
      <c r="CJ1380" s="318"/>
      <c r="CK1380" s="318"/>
      <c r="CL1380" s="318"/>
      <c r="CM1380" s="318"/>
      <c r="CN1380" s="318"/>
      <c r="CO1380" s="318"/>
      <c r="CP1380" s="318"/>
      <c r="CQ1380" s="318"/>
      <c r="CR1380" s="318"/>
      <c r="CS1380" s="318"/>
      <c r="CT1380" s="318"/>
      <c r="CU1380" s="318"/>
      <c r="CV1380" s="318"/>
      <c r="CW1380" s="318"/>
      <c r="CX1380" s="318"/>
      <c r="CY1380" s="318"/>
      <c r="CZ1380" s="318"/>
      <c r="DA1380" s="318"/>
      <c r="DB1380" s="318"/>
      <c r="DC1380" s="318"/>
      <c r="DD1380" s="318"/>
      <c r="DE1380" s="318"/>
      <c r="DF1380" s="318"/>
      <c r="DG1380" s="318"/>
      <c r="DH1380" s="318"/>
      <c r="DI1380" s="318"/>
      <c r="DJ1380" s="318"/>
      <c r="DK1380" s="318"/>
      <c r="DL1380" s="318"/>
      <c r="DM1380" s="318"/>
      <c r="DN1380" s="318"/>
      <c r="DO1380" s="318"/>
      <c r="DP1380" s="318"/>
      <c r="DQ1380" s="318"/>
      <c r="DR1380" s="318"/>
      <c r="DS1380" s="318"/>
      <c r="DT1380" s="318"/>
      <c r="DU1380" s="318"/>
      <c r="DV1380" s="318"/>
      <c r="DW1380" s="318"/>
      <c r="DX1380" s="318"/>
      <c r="DY1380" s="318"/>
      <c r="DZ1380" s="318"/>
      <c r="EA1380" s="318"/>
      <c r="EB1380" s="318"/>
      <c r="EC1380" s="318"/>
      <c r="ED1380" s="318"/>
      <c r="EE1380" s="318"/>
      <c r="EF1380" s="318"/>
      <c r="EG1380" s="318"/>
      <c r="EH1380" s="318"/>
      <c r="EI1380" s="318"/>
      <c r="EJ1380" s="318"/>
      <c r="EK1380" s="318"/>
      <c r="EL1380" s="318"/>
      <c r="EM1380" s="318"/>
      <c r="EN1380" s="318"/>
      <c r="EO1380" s="318"/>
      <c r="EP1380" s="318"/>
      <c r="EQ1380" s="318"/>
      <c r="ER1380" s="318"/>
      <c r="ES1380" s="318"/>
      <c r="ET1380" s="318"/>
      <c r="EU1380" s="318"/>
      <c r="EV1380" s="318"/>
      <c r="EW1380" s="318"/>
      <c r="EX1380" s="318"/>
      <c r="EY1380" s="318"/>
      <c r="EZ1380" s="318"/>
      <c r="FA1380" s="318"/>
      <c r="FB1380" s="318"/>
      <c r="FC1380" s="318"/>
      <c r="FD1380" s="318"/>
      <c r="FE1380" s="318"/>
      <c r="FF1380" s="318"/>
      <c r="FG1380" s="318"/>
      <c r="FH1380" s="318"/>
      <c r="FI1380" s="318"/>
      <c r="FJ1380" s="318"/>
      <c r="FK1380" s="318"/>
      <c r="FL1380" s="318"/>
      <c r="FM1380" s="318"/>
      <c r="FN1380" s="318"/>
      <c r="FO1380" s="318"/>
      <c r="FP1380" s="318"/>
      <c r="FQ1380" s="318"/>
      <c r="FR1380" s="318"/>
      <c r="FS1380" s="318"/>
      <c r="FT1380" s="318"/>
      <c r="FU1380" s="318"/>
      <c r="FV1380" s="318"/>
      <c r="FW1380" s="318"/>
      <c r="FX1380" s="318"/>
      <c r="FY1380" s="318"/>
      <c r="FZ1380" s="318"/>
      <c r="GA1380" s="318"/>
      <c r="GB1380" s="318"/>
      <c r="GC1380" s="318"/>
      <c r="GD1380" s="318"/>
      <c r="GE1380" s="318"/>
      <c r="GF1380" s="318"/>
      <c r="GG1380" s="318"/>
      <c r="GH1380" s="318"/>
      <c r="GI1380" s="318"/>
      <c r="GJ1380" s="318"/>
      <c r="GK1380" s="318"/>
      <c r="GL1380" s="318"/>
      <c r="GM1380" s="318"/>
      <c r="GN1380" s="318"/>
      <c r="GO1380" s="318"/>
      <c r="GP1380" s="318"/>
      <c r="GQ1380" s="318"/>
      <c r="GR1380" s="318"/>
      <c r="GS1380" s="318"/>
      <c r="GT1380" s="318"/>
      <c r="GU1380" s="318"/>
      <c r="GV1380" s="318"/>
      <c r="GW1380" s="318"/>
      <c r="GX1380" s="318"/>
      <c r="GY1380" s="318"/>
      <c r="GZ1380" s="318"/>
      <c r="HA1380" s="318"/>
      <c r="HB1380" s="318"/>
      <c r="HC1380" s="318"/>
      <c r="HD1380" s="318"/>
      <c r="HE1380" s="318"/>
      <c r="HF1380" s="318"/>
      <c r="HG1380" s="318"/>
      <c r="HH1380" s="318"/>
      <c r="HI1380" s="318"/>
      <c r="HJ1380" s="318"/>
      <c r="HK1380" s="318"/>
      <c r="HL1380" s="318"/>
      <c r="HM1380" s="318"/>
      <c r="HN1380" s="318"/>
      <c r="HO1380" s="318"/>
      <c r="HP1380" s="318"/>
      <c r="HQ1380" s="318"/>
      <c r="HR1380" s="318"/>
      <c r="HS1380" s="318"/>
      <c r="HT1380" s="318"/>
      <c r="HU1380" s="318"/>
      <c r="HV1380" s="318"/>
      <c r="HW1380" s="318"/>
      <c r="HX1380" s="318"/>
      <c r="HY1380" s="318"/>
      <c r="HZ1380" s="318"/>
      <c r="IA1380" s="318"/>
      <c r="IB1380" s="318"/>
      <c r="IC1380" s="318"/>
      <c r="ID1380" s="318"/>
      <c r="IE1380" s="318"/>
      <c r="IF1380" s="318"/>
      <c r="IG1380" s="318"/>
      <c r="IH1380" s="318"/>
      <c r="II1380" s="318"/>
      <c r="IJ1380" s="318"/>
      <c r="IK1380" s="318"/>
      <c r="IL1380" s="318"/>
      <c r="IM1380" s="318"/>
      <c r="IN1380" s="318"/>
      <c r="IO1380" s="318"/>
      <c r="IP1380" s="318"/>
      <c r="IQ1380" s="318"/>
      <c r="IR1380" s="318"/>
      <c r="IS1380" s="318"/>
      <c r="IT1380" s="318"/>
      <c r="IU1380" s="318"/>
      <c r="IV1380" s="318"/>
    </row>
    <row r="1381" spans="1:256" s="211" customFormat="1" ht="12.75">
      <c r="A1381" s="314"/>
      <c r="B1381" s="182">
        <v>1557633</v>
      </c>
      <c r="C1381" s="314" t="s">
        <v>1355</v>
      </c>
      <c r="D1381" s="314" t="s">
        <v>1346</v>
      </c>
      <c r="E1381" s="314"/>
      <c r="F1381" s="315"/>
      <c r="G1381" s="315"/>
      <c r="H1381" s="182">
        <v>1352830</v>
      </c>
      <c r="I1381" s="316">
        <v>3090.5416666666665</v>
      </c>
      <c r="K1381" s="317"/>
      <c r="L1381" s="318"/>
      <c r="M1381" s="42">
        <v>504</v>
      </c>
      <c r="N1381" s="318"/>
      <c r="O1381" s="318"/>
      <c r="P1381" s="318"/>
      <c r="Q1381" s="318"/>
      <c r="R1381" s="318"/>
      <c r="S1381" s="318"/>
      <c r="T1381" s="318"/>
      <c r="U1381" s="318"/>
      <c r="V1381" s="318"/>
      <c r="W1381" s="318"/>
      <c r="X1381" s="318"/>
      <c r="Y1381" s="318"/>
      <c r="Z1381" s="318"/>
      <c r="AA1381" s="318"/>
      <c r="AB1381" s="318"/>
      <c r="AC1381" s="318"/>
      <c r="AD1381" s="318"/>
      <c r="AE1381" s="318"/>
      <c r="AF1381" s="318"/>
      <c r="AG1381" s="318"/>
      <c r="AH1381" s="318"/>
      <c r="AI1381" s="318"/>
      <c r="AJ1381" s="318"/>
      <c r="AK1381" s="318"/>
      <c r="AL1381" s="318"/>
      <c r="AM1381" s="318"/>
      <c r="AN1381" s="318"/>
      <c r="AO1381" s="318"/>
      <c r="AP1381" s="318"/>
      <c r="AQ1381" s="318"/>
      <c r="AR1381" s="318"/>
      <c r="AS1381" s="318"/>
      <c r="AT1381" s="318"/>
      <c r="AU1381" s="318"/>
      <c r="AV1381" s="318"/>
      <c r="AW1381" s="318"/>
      <c r="AX1381" s="318"/>
      <c r="AY1381" s="318"/>
      <c r="AZ1381" s="318"/>
      <c r="BA1381" s="318"/>
      <c r="BB1381" s="318"/>
      <c r="BC1381" s="318"/>
      <c r="BD1381" s="318"/>
      <c r="BE1381" s="318"/>
      <c r="BF1381" s="318"/>
      <c r="BG1381" s="318"/>
      <c r="BH1381" s="318"/>
      <c r="BI1381" s="318"/>
      <c r="BJ1381" s="318"/>
      <c r="BK1381" s="318"/>
      <c r="BL1381" s="318"/>
      <c r="BM1381" s="318"/>
      <c r="BN1381" s="318"/>
      <c r="BO1381" s="318"/>
      <c r="BP1381" s="318"/>
      <c r="BQ1381" s="318"/>
      <c r="BR1381" s="318"/>
      <c r="BS1381" s="318"/>
      <c r="BT1381" s="318"/>
      <c r="BU1381" s="318"/>
      <c r="BV1381" s="318"/>
      <c r="BW1381" s="318"/>
      <c r="BX1381" s="318"/>
      <c r="BY1381" s="318"/>
      <c r="BZ1381" s="318"/>
      <c r="CA1381" s="318"/>
      <c r="CB1381" s="318"/>
      <c r="CC1381" s="318"/>
      <c r="CD1381" s="318"/>
      <c r="CE1381" s="318"/>
      <c r="CF1381" s="318"/>
      <c r="CG1381" s="318"/>
      <c r="CH1381" s="318"/>
      <c r="CI1381" s="318"/>
      <c r="CJ1381" s="318"/>
      <c r="CK1381" s="318"/>
      <c r="CL1381" s="318"/>
      <c r="CM1381" s="318"/>
      <c r="CN1381" s="318"/>
      <c r="CO1381" s="318"/>
      <c r="CP1381" s="318"/>
      <c r="CQ1381" s="318"/>
      <c r="CR1381" s="318"/>
      <c r="CS1381" s="318"/>
      <c r="CT1381" s="318"/>
      <c r="CU1381" s="318"/>
      <c r="CV1381" s="318"/>
      <c r="CW1381" s="318"/>
      <c r="CX1381" s="318"/>
      <c r="CY1381" s="318"/>
      <c r="CZ1381" s="318"/>
      <c r="DA1381" s="318"/>
      <c r="DB1381" s="318"/>
      <c r="DC1381" s="318"/>
      <c r="DD1381" s="318"/>
      <c r="DE1381" s="318"/>
      <c r="DF1381" s="318"/>
      <c r="DG1381" s="318"/>
      <c r="DH1381" s="318"/>
      <c r="DI1381" s="318"/>
      <c r="DJ1381" s="318"/>
      <c r="DK1381" s="318"/>
      <c r="DL1381" s="318"/>
      <c r="DM1381" s="318"/>
      <c r="DN1381" s="318"/>
      <c r="DO1381" s="318"/>
      <c r="DP1381" s="318"/>
      <c r="DQ1381" s="318"/>
      <c r="DR1381" s="318"/>
      <c r="DS1381" s="318"/>
      <c r="DT1381" s="318"/>
      <c r="DU1381" s="318"/>
      <c r="DV1381" s="318"/>
      <c r="DW1381" s="318"/>
      <c r="DX1381" s="318"/>
      <c r="DY1381" s="318"/>
      <c r="DZ1381" s="318"/>
      <c r="EA1381" s="318"/>
      <c r="EB1381" s="318"/>
      <c r="EC1381" s="318"/>
      <c r="ED1381" s="318"/>
      <c r="EE1381" s="318"/>
      <c r="EF1381" s="318"/>
      <c r="EG1381" s="318"/>
      <c r="EH1381" s="318"/>
      <c r="EI1381" s="318"/>
      <c r="EJ1381" s="318"/>
      <c r="EK1381" s="318"/>
      <c r="EL1381" s="318"/>
      <c r="EM1381" s="318"/>
      <c r="EN1381" s="318"/>
      <c r="EO1381" s="318"/>
      <c r="EP1381" s="318"/>
      <c r="EQ1381" s="318"/>
      <c r="ER1381" s="318"/>
      <c r="ES1381" s="318"/>
      <c r="ET1381" s="318"/>
      <c r="EU1381" s="318"/>
      <c r="EV1381" s="318"/>
      <c r="EW1381" s="318"/>
      <c r="EX1381" s="318"/>
      <c r="EY1381" s="318"/>
      <c r="EZ1381" s="318"/>
      <c r="FA1381" s="318"/>
      <c r="FB1381" s="318"/>
      <c r="FC1381" s="318"/>
      <c r="FD1381" s="318"/>
      <c r="FE1381" s="318"/>
      <c r="FF1381" s="318"/>
      <c r="FG1381" s="318"/>
      <c r="FH1381" s="318"/>
      <c r="FI1381" s="318"/>
      <c r="FJ1381" s="318"/>
      <c r="FK1381" s="318"/>
      <c r="FL1381" s="318"/>
      <c r="FM1381" s="318"/>
      <c r="FN1381" s="318"/>
      <c r="FO1381" s="318"/>
      <c r="FP1381" s="318"/>
      <c r="FQ1381" s="318"/>
      <c r="FR1381" s="318"/>
      <c r="FS1381" s="318"/>
      <c r="FT1381" s="318"/>
      <c r="FU1381" s="318"/>
      <c r="FV1381" s="318"/>
      <c r="FW1381" s="318"/>
      <c r="FX1381" s="318"/>
      <c r="FY1381" s="318"/>
      <c r="FZ1381" s="318"/>
      <c r="GA1381" s="318"/>
      <c r="GB1381" s="318"/>
      <c r="GC1381" s="318"/>
      <c r="GD1381" s="318"/>
      <c r="GE1381" s="318"/>
      <c r="GF1381" s="318"/>
      <c r="GG1381" s="318"/>
      <c r="GH1381" s="318"/>
      <c r="GI1381" s="318"/>
      <c r="GJ1381" s="318"/>
      <c r="GK1381" s="318"/>
      <c r="GL1381" s="318"/>
      <c r="GM1381" s="318"/>
      <c r="GN1381" s="318"/>
      <c r="GO1381" s="318"/>
      <c r="GP1381" s="318"/>
      <c r="GQ1381" s="318"/>
      <c r="GR1381" s="318"/>
      <c r="GS1381" s="318"/>
      <c r="GT1381" s="318"/>
      <c r="GU1381" s="318"/>
      <c r="GV1381" s="318"/>
      <c r="GW1381" s="318"/>
      <c r="GX1381" s="318"/>
      <c r="GY1381" s="318"/>
      <c r="GZ1381" s="318"/>
      <c r="HA1381" s="318"/>
      <c r="HB1381" s="318"/>
      <c r="HC1381" s="318"/>
      <c r="HD1381" s="318"/>
      <c r="HE1381" s="318"/>
      <c r="HF1381" s="318"/>
      <c r="HG1381" s="318"/>
      <c r="HH1381" s="318"/>
      <c r="HI1381" s="318"/>
      <c r="HJ1381" s="318"/>
      <c r="HK1381" s="318"/>
      <c r="HL1381" s="318"/>
      <c r="HM1381" s="318"/>
      <c r="HN1381" s="318"/>
      <c r="HO1381" s="318"/>
      <c r="HP1381" s="318"/>
      <c r="HQ1381" s="318"/>
      <c r="HR1381" s="318"/>
      <c r="HS1381" s="318"/>
      <c r="HT1381" s="318"/>
      <c r="HU1381" s="318"/>
      <c r="HV1381" s="318"/>
      <c r="HW1381" s="318"/>
      <c r="HX1381" s="318"/>
      <c r="HY1381" s="318"/>
      <c r="HZ1381" s="318"/>
      <c r="IA1381" s="318"/>
      <c r="IB1381" s="318"/>
      <c r="IC1381" s="318"/>
      <c r="ID1381" s="318"/>
      <c r="IE1381" s="318"/>
      <c r="IF1381" s="318"/>
      <c r="IG1381" s="318"/>
      <c r="IH1381" s="318"/>
      <c r="II1381" s="318"/>
      <c r="IJ1381" s="318"/>
      <c r="IK1381" s="318"/>
      <c r="IL1381" s="318"/>
      <c r="IM1381" s="318"/>
      <c r="IN1381" s="318"/>
      <c r="IO1381" s="318"/>
      <c r="IP1381" s="318"/>
      <c r="IQ1381" s="318"/>
      <c r="IR1381" s="318"/>
      <c r="IS1381" s="318"/>
      <c r="IT1381" s="318"/>
      <c r="IU1381" s="318"/>
      <c r="IV1381" s="318"/>
    </row>
    <row r="1382" spans="1:256" s="211" customFormat="1" ht="12.75">
      <c r="A1382" s="314"/>
      <c r="B1382" s="182">
        <v>1482096</v>
      </c>
      <c r="C1382" s="314" t="s">
        <v>1355</v>
      </c>
      <c r="D1382" s="314" t="s">
        <v>1347</v>
      </c>
      <c r="E1382" s="314"/>
      <c r="F1382" s="315"/>
      <c r="G1382" s="315"/>
      <c r="H1382" s="182">
        <v>-129266</v>
      </c>
      <c r="I1382" s="316">
        <v>2940.6666666666665</v>
      </c>
      <c r="K1382" s="317"/>
      <c r="L1382" s="318"/>
      <c r="M1382" s="42">
        <v>504</v>
      </c>
      <c r="N1382" s="318"/>
      <c r="O1382" s="318"/>
      <c r="P1382" s="318"/>
      <c r="Q1382" s="318"/>
      <c r="R1382" s="318"/>
      <c r="S1382" s="318"/>
      <c r="T1382" s="318"/>
      <c r="U1382" s="318"/>
      <c r="V1382" s="318"/>
      <c r="W1382" s="318"/>
      <c r="X1382" s="318"/>
      <c r="Y1382" s="318"/>
      <c r="Z1382" s="318"/>
      <c r="AA1382" s="318"/>
      <c r="AB1382" s="318"/>
      <c r="AC1382" s="318"/>
      <c r="AD1382" s="318"/>
      <c r="AE1382" s="318"/>
      <c r="AF1382" s="318"/>
      <c r="AG1382" s="318"/>
      <c r="AH1382" s="318"/>
      <c r="AI1382" s="318"/>
      <c r="AJ1382" s="318"/>
      <c r="AK1382" s="318"/>
      <c r="AL1382" s="318"/>
      <c r="AM1382" s="318"/>
      <c r="AN1382" s="318"/>
      <c r="AO1382" s="318"/>
      <c r="AP1382" s="318"/>
      <c r="AQ1382" s="318"/>
      <c r="AR1382" s="318"/>
      <c r="AS1382" s="318"/>
      <c r="AT1382" s="318"/>
      <c r="AU1382" s="318"/>
      <c r="AV1382" s="318"/>
      <c r="AW1382" s="318"/>
      <c r="AX1382" s="318"/>
      <c r="AY1382" s="318"/>
      <c r="AZ1382" s="318"/>
      <c r="BA1382" s="318"/>
      <c r="BB1382" s="318"/>
      <c r="BC1382" s="318"/>
      <c r="BD1382" s="318"/>
      <c r="BE1382" s="318"/>
      <c r="BF1382" s="318"/>
      <c r="BG1382" s="318"/>
      <c r="BH1382" s="318"/>
      <c r="BI1382" s="318"/>
      <c r="BJ1382" s="318"/>
      <c r="BK1382" s="318"/>
      <c r="BL1382" s="318"/>
      <c r="BM1382" s="318"/>
      <c r="BN1382" s="318"/>
      <c r="BO1382" s="318"/>
      <c r="BP1382" s="318"/>
      <c r="BQ1382" s="318"/>
      <c r="BR1382" s="318"/>
      <c r="BS1382" s="318"/>
      <c r="BT1382" s="318"/>
      <c r="BU1382" s="318"/>
      <c r="BV1382" s="318"/>
      <c r="BW1382" s="318"/>
      <c r="BX1382" s="318"/>
      <c r="BY1382" s="318"/>
      <c r="BZ1382" s="318"/>
      <c r="CA1382" s="318"/>
      <c r="CB1382" s="318"/>
      <c r="CC1382" s="318"/>
      <c r="CD1382" s="318"/>
      <c r="CE1382" s="318"/>
      <c r="CF1382" s="318"/>
      <c r="CG1382" s="318"/>
      <c r="CH1382" s="318"/>
      <c r="CI1382" s="318"/>
      <c r="CJ1382" s="318"/>
      <c r="CK1382" s="318"/>
      <c r="CL1382" s="318"/>
      <c r="CM1382" s="318"/>
      <c r="CN1382" s="318"/>
      <c r="CO1382" s="318"/>
      <c r="CP1382" s="318"/>
      <c r="CQ1382" s="318"/>
      <c r="CR1382" s="318"/>
      <c r="CS1382" s="318"/>
      <c r="CT1382" s="318"/>
      <c r="CU1382" s="318"/>
      <c r="CV1382" s="318"/>
      <c r="CW1382" s="318"/>
      <c r="CX1382" s="318"/>
      <c r="CY1382" s="318"/>
      <c r="CZ1382" s="318"/>
      <c r="DA1382" s="318"/>
      <c r="DB1382" s="318"/>
      <c r="DC1382" s="318"/>
      <c r="DD1382" s="318"/>
      <c r="DE1382" s="318"/>
      <c r="DF1382" s="318"/>
      <c r="DG1382" s="318"/>
      <c r="DH1382" s="318"/>
      <c r="DI1382" s="318"/>
      <c r="DJ1382" s="318"/>
      <c r="DK1382" s="318"/>
      <c r="DL1382" s="318"/>
      <c r="DM1382" s="318"/>
      <c r="DN1382" s="318"/>
      <c r="DO1382" s="318"/>
      <c r="DP1382" s="318"/>
      <c r="DQ1382" s="318"/>
      <c r="DR1382" s="318"/>
      <c r="DS1382" s="318"/>
      <c r="DT1382" s="318"/>
      <c r="DU1382" s="318"/>
      <c r="DV1382" s="318"/>
      <c r="DW1382" s="318"/>
      <c r="DX1382" s="318"/>
      <c r="DY1382" s="318"/>
      <c r="DZ1382" s="318"/>
      <c r="EA1382" s="318"/>
      <c r="EB1382" s="318"/>
      <c r="EC1382" s="318"/>
      <c r="ED1382" s="318"/>
      <c r="EE1382" s="318"/>
      <c r="EF1382" s="318"/>
      <c r="EG1382" s="318"/>
      <c r="EH1382" s="318"/>
      <c r="EI1382" s="318"/>
      <c r="EJ1382" s="318"/>
      <c r="EK1382" s="318"/>
      <c r="EL1382" s="318"/>
      <c r="EM1382" s="318"/>
      <c r="EN1382" s="318"/>
      <c r="EO1382" s="318"/>
      <c r="EP1382" s="318"/>
      <c r="EQ1382" s="318"/>
      <c r="ER1382" s="318"/>
      <c r="ES1382" s="318"/>
      <c r="ET1382" s="318"/>
      <c r="EU1382" s="318"/>
      <c r="EV1382" s="318"/>
      <c r="EW1382" s="318"/>
      <c r="EX1382" s="318"/>
      <c r="EY1382" s="318"/>
      <c r="EZ1382" s="318"/>
      <c r="FA1382" s="318"/>
      <c r="FB1382" s="318"/>
      <c r="FC1382" s="318"/>
      <c r="FD1382" s="318"/>
      <c r="FE1382" s="318"/>
      <c r="FF1382" s="318"/>
      <c r="FG1382" s="318"/>
      <c r="FH1382" s="318"/>
      <c r="FI1382" s="318"/>
      <c r="FJ1382" s="318"/>
      <c r="FK1382" s="318"/>
      <c r="FL1382" s="318"/>
      <c r="FM1382" s="318"/>
      <c r="FN1382" s="318"/>
      <c r="FO1382" s="318"/>
      <c r="FP1382" s="318"/>
      <c r="FQ1382" s="318"/>
      <c r="FR1382" s="318"/>
      <c r="FS1382" s="318"/>
      <c r="FT1382" s="318"/>
      <c r="FU1382" s="318"/>
      <c r="FV1382" s="318"/>
      <c r="FW1382" s="318"/>
      <c r="FX1382" s="318"/>
      <c r="FY1382" s="318"/>
      <c r="FZ1382" s="318"/>
      <c r="GA1382" s="318"/>
      <c r="GB1382" s="318"/>
      <c r="GC1382" s="318"/>
      <c r="GD1382" s="318"/>
      <c r="GE1382" s="318"/>
      <c r="GF1382" s="318"/>
      <c r="GG1382" s="318"/>
      <c r="GH1382" s="318"/>
      <c r="GI1382" s="318"/>
      <c r="GJ1382" s="318"/>
      <c r="GK1382" s="318"/>
      <c r="GL1382" s="318"/>
      <c r="GM1382" s="318"/>
      <c r="GN1382" s="318"/>
      <c r="GO1382" s="318"/>
      <c r="GP1382" s="318"/>
      <c r="GQ1382" s="318"/>
      <c r="GR1382" s="318"/>
      <c r="GS1382" s="318"/>
      <c r="GT1382" s="318"/>
      <c r="GU1382" s="318"/>
      <c r="GV1382" s="318"/>
      <c r="GW1382" s="318"/>
      <c r="GX1382" s="318"/>
      <c r="GY1382" s="318"/>
      <c r="GZ1382" s="318"/>
      <c r="HA1382" s="318"/>
      <c r="HB1382" s="318"/>
      <c r="HC1382" s="318"/>
      <c r="HD1382" s="318"/>
      <c r="HE1382" s="318"/>
      <c r="HF1382" s="318"/>
      <c r="HG1382" s="318"/>
      <c r="HH1382" s="318"/>
      <c r="HI1382" s="318"/>
      <c r="HJ1382" s="318"/>
      <c r="HK1382" s="318"/>
      <c r="HL1382" s="318"/>
      <c r="HM1382" s="318"/>
      <c r="HN1382" s="318"/>
      <c r="HO1382" s="318"/>
      <c r="HP1382" s="318"/>
      <c r="HQ1382" s="318"/>
      <c r="HR1382" s="318"/>
      <c r="HS1382" s="318"/>
      <c r="HT1382" s="318"/>
      <c r="HU1382" s="318"/>
      <c r="HV1382" s="318"/>
      <c r="HW1382" s="318"/>
      <c r="HX1382" s="318"/>
      <c r="HY1382" s="318"/>
      <c r="HZ1382" s="318"/>
      <c r="IA1382" s="318"/>
      <c r="IB1382" s="318"/>
      <c r="IC1382" s="318"/>
      <c r="ID1382" s="318"/>
      <c r="IE1382" s="318"/>
      <c r="IF1382" s="318"/>
      <c r="IG1382" s="318"/>
      <c r="IH1382" s="318"/>
      <c r="II1382" s="318"/>
      <c r="IJ1382" s="318"/>
      <c r="IK1382" s="318"/>
      <c r="IL1382" s="318"/>
      <c r="IM1382" s="318"/>
      <c r="IN1382" s="318"/>
      <c r="IO1382" s="318"/>
      <c r="IP1382" s="318"/>
      <c r="IQ1382" s="318"/>
      <c r="IR1382" s="318"/>
      <c r="IS1382" s="318"/>
      <c r="IT1382" s="318"/>
      <c r="IU1382" s="318"/>
      <c r="IV1382" s="318"/>
    </row>
    <row r="1383" spans="1:256" s="211" customFormat="1" ht="12.75">
      <c r="A1383" s="314"/>
      <c r="B1383" s="182">
        <v>1027252.5</v>
      </c>
      <c r="C1383" s="314" t="s">
        <v>1355</v>
      </c>
      <c r="D1383" s="314" t="s">
        <v>1348</v>
      </c>
      <c r="E1383" s="314"/>
      <c r="F1383" s="315"/>
      <c r="G1383" s="315"/>
      <c r="H1383" s="182">
        <v>-1156518.5</v>
      </c>
      <c r="I1383" s="316">
        <v>2014.2205882352941</v>
      </c>
      <c r="K1383" s="317"/>
      <c r="L1383" s="318"/>
      <c r="M1383" s="42">
        <v>510</v>
      </c>
      <c r="N1383" s="318"/>
      <c r="O1383" s="318"/>
      <c r="P1383" s="318"/>
      <c r="Q1383" s="318"/>
      <c r="R1383" s="318"/>
      <c r="S1383" s="318"/>
      <c r="T1383" s="318"/>
      <c r="U1383" s="318"/>
      <c r="V1383" s="318"/>
      <c r="W1383" s="318"/>
      <c r="X1383" s="318"/>
      <c r="Y1383" s="318"/>
      <c r="Z1383" s="318"/>
      <c r="AA1383" s="318"/>
      <c r="AB1383" s="318"/>
      <c r="AC1383" s="318"/>
      <c r="AD1383" s="318"/>
      <c r="AE1383" s="318"/>
      <c r="AF1383" s="318"/>
      <c r="AG1383" s="318"/>
      <c r="AH1383" s="318"/>
      <c r="AI1383" s="318"/>
      <c r="AJ1383" s="318"/>
      <c r="AK1383" s="318"/>
      <c r="AL1383" s="318"/>
      <c r="AM1383" s="318"/>
      <c r="AN1383" s="318"/>
      <c r="AO1383" s="318"/>
      <c r="AP1383" s="318"/>
      <c r="AQ1383" s="318"/>
      <c r="AR1383" s="318"/>
      <c r="AS1383" s="318"/>
      <c r="AT1383" s="318"/>
      <c r="AU1383" s="318"/>
      <c r="AV1383" s="318"/>
      <c r="AW1383" s="318"/>
      <c r="AX1383" s="318"/>
      <c r="AY1383" s="318"/>
      <c r="AZ1383" s="318"/>
      <c r="BA1383" s="318"/>
      <c r="BB1383" s="318"/>
      <c r="BC1383" s="318"/>
      <c r="BD1383" s="318"/>
      <c r="BE1383" s="318"/>
      <c r="BF1383" s="318"/>
      <c r="BG1383" s="318"/>
      <c r="BH1383" s="318"/>
      <c r="BI1383" s="318"/>
      <c r="BJ1383" s="318"/>
      <c r="BK1383" s="318"/>
      <c r="BL1383" s="318"/>
      <c r="BM1383" s="318"/>
      <c r="BN1383" s="318"/>
      <c r="BO1383" s="318"/>
      <c r="BP1383" s="318"/>
      <c r="BQ1383" s="318"/>
      <c r="BR1383" s="318"/>
      <c r="BS1383" s="318"/>
      <c r="BT1383" s="318"/>
      <c r="BU1383" s="318"/>
      <c r="BV1383" s="318"/>
      <c r="BW1383" s="318"/>
      <c r="BX1383" s="318"/>
      <c r="BY1383" s="318"/>
      <c r="BZ1383" s="318"/>
      <c r="CA1383" s="318"/>
      <c r="CB1383" s="318"/>
      <c r="CC1383" s="318"/>
      <c r="CD1383" s="318"/>
      <c r="CE1383" s="318"/>
      <c r="CF1383" s="318"/>
      <c r="CG1383" s="318"/>
      <c r="CH1383" s="318"/>
      <c r="CI1383" s="318"/>
      <c r="CJ1383" s="318"/>
      <c r="CK1383" s="318"/>
      <c r="CL1383" s="318"/>
      <c r="CM1383" s="318"/>
      <c r="CN1383" s="318"/>
      <c r="CO1383" s="318"/>
      <c r="CP1383" s="318"/>
      <c r="CQ1383" s="318"/>
      <c r="CR1383" s="318"/>
      <c r="CS1383" s="318"/>
      <c r="CT1383" s="318"/>
      <c r="CU1383" s="318"/>
      <c r="CV1383" s="318"/>
      <c r="CW1383" s="318"/>
      <c r="CX1383" s="318"/>
      <c r="CY1383" s="318"/>
      <c r="CZ1383" s="318"/>
      <c r="DA1383" s="318"/>
      <c r="DB1383" s="318"/>
      <c r="DC1383" s="318"/>
      <c r="DD1383" s="318"/>
      <c r="DE1383" s="318"/>
      <c r="DF1383" s="318"/>
      <c r="DG1383" s="318"/>
      <c r="DH1383" s="318"/>
      <c r="DI1383" s="318"/>
      <c r="DJ1383" s="318"/>
      <c r="DK1383" s="318"/>
      <c r="DL1383" s="318"/>
      <c r="DM1383" s="318"/>
      <c r="DN1383" s="318"/>
      <c r="DO1383" s="318"/>
      <c r="DP1383" s="318"/>
      <c r="DQ1383" s="318"/>
      <c r="DR1383" s="318"/>
      <c r="DS1383" s="318"/>
      <c r="DT1383" s="318"/>
      <c r="DU1383" s="318"/>
      <c r="DV1383" s="318"/>
      <c r="DW1383" s="318"/>
      <c r="DX1383" s="318"/>
      <c r="DY1383" s="318"/>
      <c r="DZ1383" s="318"/>
      <c r="EA1383" s="318"/>
      <c r="EB1383" s="318"/>
      <c r="EC1383" s="318"/>
      <c r="ED1383" s="318"/>
      <c r="EE1383" s="318"/>
      <c r="EF1383" s="318"/>
      <c r="EG1383" s="318"/>
      <c r="EH1383" s="318"/>
      <c r="EI1383" s="318"/>
      <c r="EJ1383" s="318"/>
      <c r="EK1383" s="318"/>
      <c r="EL1383" s="318"/>
      <c r="EM1383" s="318"/>
      <c r="EN1383" s="318"/>
      <c r="EO1383" s="318"/>
      <c r="EP1383" s="318"/>
      <c r="EQ1383" s="318"/>
      <c r="ER1383" s="318"/>
      <c r="ES1383" s="318"/>
      <c r="ET1383" s="318"/>
      <c r="EU1383" s="318"/>
      <c r="EV1383" s="318"/>
      <c r="EW1383" s="318"/>
      <c r="EX1383" s="318"/>
      <c r="EY1383" s="318"/>
      <c r="EZ1383" s="318"/>
      <c r="FA1383" s="318"/>
      <c r="FB1383" s="318"/>
      <c r="FC1383" s="318"/>
      <c r="FD1383" s="318"/>
      <c r="FE1383" s="318"/>
      <c r="FF1383" s="318"/>
      <c r="FG1383" s="318"/>
      <c r="FH1383" s="318"/>
      <c r="FI1383" s="318"/>
      <c r="FJ1383" s="318"/>
      <c r="FK1383" s="318"/>
      <c r="FL1383" s="318"/>
      <c r="FM1383" s="318"/>
      <c r="FN1383" s="318"/>
      <c r="FO1383" s="318"/>
      <c r="FP1383" s="318"/>
      <c r="FQ1383" s="318"/>
      <c r="FR1383" s="318"/>
      <c r="FS1383" s="318"/>
      <c r="FT1383" s="318"/>
      <c r="FU1383" s="318"/>
      <c r="FV1383" s="318"/>
      <c r="FW1383" s="318"/>
      <c r="FX1383" s="318"/>
      <c r="FY1383" s="318"/>
      <c r="FZ1383" s="318"/>
      <c r="GA1383" s="318"/>
      <c r="GB1383" s="318"/>
      <c r="GC1383" s="318"/>
      <c r="GD1383" s="318"/>
      <c r="GE1383" s="318"/>
      <c r="GF1383" s="318"/>
      <c r="GG1383" s="318"/>
      <c r="GH1383" s="318"/>
      <c r="GI1383" s="318"/>
      <c r="GJ1383" s="318"/>
      <c r="GK1383" s="318"/>
      <c r="GL1383" s="318"/>
      <c r="GM1383" s="318"/>
      <c r="GN1383" s="318"/>
      <c r="GO1383" s="318"/>
      <c r="GP1383" s="318"/>
      <c r="GQ1383" s="318"/>
      <c r="GR1383" s="318"/>
      <c r="GS1383" s="318"/>
      <c r="GT1383" s="318"/>
      <c r="GU1383" s="318"/>
      <c r="GV1383" s="318"/>
      <c r="GW1383" s="318"/>
      <c r="GX1383" s="318"/>
      <c r="GY1383" s="318"/>
      <c r="GZ1383" s="318"/>
      <c r="HA1383" s="318"/>
      <c r="HB1383" s="318"/>
      <c r="HC1383" s="318"/>
      <c r="HD1383" s="318"/>
      <c r="HE1383" s="318"/>
      <c r="HF1383" s="318"/>
      <c r="HG1383" s="318"/>
      <c r="HH1383" s="318"/>
      <c r="HI1383" s="318"/>
      <c r="HJ1383" s="318"/>
      <c r="HK1383" s="318"/>
      <c r="HL1383" s="318"/>
      <c r="HM1383" s="318"/>
      <c r="HN1383" s="318"/>
      <c r="HO1383" s="318"/>
      <c r="HP1383" s="318"/>
      <c r="HQ1383" s="318"/>
      <c r="HR1383" s="318"/>
      <c r="HS1383" s="318"/>
      <c r="HT1383" s="318"/>
      <c r="HU1383" s="318"/>
      <c r="HV1383" s="318"/>
      <c r="HW1383" s="318"/>
      <c r="HX1383" s="318"/>
      <c r="HY1383" s="318"/>
      <c r="HZ1383" s="318"/>
      <c r="IA1383" s="318"/>
      <c r="IB1383" s="318"/>
      <c r="IC1383" s="318"/>
      <c r="ID1383" s="318"/>
      <c r="IE1383" s="318"/>
      <c r="IF1383" s="318"/>
      <c r="IG1383" s="318"/>
      <c r="IH1383" s="318"/>
      <c r="II1383" s="318"/>
      <c r="IJ1383" s="318"/>
      <c r="IK1383" s="318"/>
      <c r="IL1383" s="318"/>
      <c r="IM1383" s="318"/>
      <c r="IN1383" s="318"/>
      <c r="IO1383" s="318"/>
      <c r="IP1383" s="318"/>
      <c r="IQ1383" s="318"/>
      <c r="IR1383" s="318"/>
      <c r="IS1383" s="318"/>
      <c r="IT1383" s="318"/>
      <c r="IU1383" s="318"/>
      <c r="IV1383" s="318"/>
    </row>
    <row r="1384" spans="1:256" s="211" customFormat="1" ht="12.75">
      <c r="A1384" s="314"/>
      <c r="B1384" s="182">
        <v>0</v>
      </c>
      <c r="C1384" s="314" t="s">
        <v>1355</v>
      </c>
      <c r="D1384" s="314" t="s">
        <v>1349</v>
      </c>
      <c r="E1384" s="314"/>
      <c r="F1384" s="315"/>
      <c r="G1384" s="315"/>
      <c r="H1384" s="182">
        <v>-1156518.5</v>
      </c>
      <c r="I1384" s="316">
        <v>0</v>
      </c>
      <c r="K1384" s="317"/>
      <c r="L1384" s="318"/>
      <c r="M1384" s="42">
        <v>510</v>
      </c>
      <c r="N1384" s="318"/>
      <c r="O1384" s="318"/>
      <c r="P1384" s="318"/>
      <c r="Q1384" s="318"/>
      <c r="R1384" s="318"/>
      <c r="S1384" s="318"/>
      <c r="T1384" s="318"/>
      <c r="U1384" s="318"/>
      <c r="V1384" s="318"/>
      <c r="W1384" s="318"/>
      <c r="X1384" s="318"/>
      <c r="Y1384" s="318"/>
      <c r="Z1384" s="318"/>
      <c r="AA1384" s="318"/>
      <c r="AB1384" s="318"/>
      <c r="AC1384" s="318"/>
      <c r="AD1384" s="318"/>
      <c r="AE1384" s="318"/>
      <c r="AF1384" s="318"/>
      <c r="AG1384" s="318"/>
      <c r="AH1384" s="318"/>
      <c r="AI1384" s="318"/>
      <c r="AJ1384" s="318"/>
      <c r="AK1384" s="318"/>
      <c r="AL1384" s="318"/>
      <c r="AM1384" s="318"/>
      <c r="AN1384" s="318"/>
      <c r="AO1384" s="318"/>
      <c r="AP1384" s="318"/>
      <c r="AQ1384" s="318"/>
      <c r="AR1384" s="318"/>
      <c r="AS1384" s="318"/>
      <c r="AT1384" s="318"/>
      <c r="AU1384" s="318"/>
      <c r="AV1384" s="318"/>
      <c r="AW1384" s="318"/>
      <c r="AX1384" s="318"/>
      <c r="AY1384" s="318"/>
      <c r="AZ1384" s="318"/>
      <c r="BA1384" s="318"/>
      <c r="BB1384" s="318"/>
      <c r="BC1384" s="318"/>
      <c r="BD1384" s="318"/>
      <c r="BE1384" s="318"/>
      <c r="BF1384" s="318"/>
      <c r="BG1384" s="318"/>
      <c r="BH1384" s="318"/>
      <c r="BI1384" s="318"/>
      <c r="BJ1384" s="318"/>
      <c r="BK1384" s="318"/>
      <c r="BL1384" s="318"/>
      <c r="BM1384" s="318"/>
      <c r="BN1384" s="318"/>
      <c r="BO1384" s="318"/>
      <c r="BP1384" s="318"/>
      <c r="BQ1384" s="318"/>
      <c r="BR1384" s="318"/>
      <c r="BS1384" s="318"/>
      <c r="BT1384" s="318"/>
      <c r="BU1384" s="318"/>
      <c r="BV1384" s="318"/>
      <c r="BW1384" s="318"/>
      <c r="BX1384" s="318"/>
      <c r="BY1384" s="318"/>
      <c r="BZ1384" s="318"/>
      <c r="CA1384" s="318"/>
      <c r="CB1384" s="318"/>
      <c r="CC1384" s="318"/>
      <c r="CD1384" s="318"/>
      <c r="CE1384" s="318"/>
      <c r="CF1384" s="318"/>
      <c r="CG1384" s="318"/>
      <c r="CH1384" s="318"/>
      <c r="CI1384" s="318"/>
      <c r="CJ1384" s="318"/>
      <c r="CK1384" s="318"/>
      <c r="CL1384" s="318"/>
      <c r="CM1384" s="318"/>
      <c r="CN1384" s="318"/>
      <c r="CO1384" s="318"/>
      <c r="CP1384" s="318"/>
      <c r="CQ1384" s="318"/>
      <c r="CR1384" s="318"/>
      <c r="CS1384" s="318"/>
      <c r="CT1384" s="318"/>
      <c r="CU1384" s="318"/>
      <c r="CV1384" s="318"/>
      <c r="CW1384" s="318"/>
      <c r="CX1384" s="318"/>
      <c r="CY1384" s="318"/>
      <c r="CZ1384" s="318"/>
      <c r="DA1384" s="318"/>
      <c r="DB1384" s="318"/>
      <c r="DC1384" s="318"/>
      <c r="DD1384" s="318"/>
      <c r="DE1384" s="318"/>
      <c r="DF1384" s="318"/>
      <c r="DG1384" s="318"/>
      <c r="DH1384" s="318"/>
      <c r="DI1384" s="318"/>
      <c r="DJ1384" s="318"/>
      <c r="DK1384" s="318"/>
      <c r="DL1384" s="318"/>
      <c r="DM1384" s="318"/>
      <c r="DN1384" s="318"/>
      <c r="DO1384" s="318"/>
      <c r="DP1384" s="318"/>
      <c r="DQ1384" s="318"/>
      <c r="DR1384" s="318"/>
      <c r="DS1384" s="318"/>
      <c r="DT1384" s="318"/>
      <c r="DU1384" s="318"/>
      <c r="DV1384" s="318"/>
      <c r="DW1384" s="318"/>
      <c r="DX1384" s="318"/>
      <c r="DY1384" s="318"/>
      <c r="DZ1384" s="318"/>
      <c r="EA1384" s="318"/>
      <c r="EB1384" s="318"/>
      <c r="EC1384" s="318"/>
      <c r="ED1384" s="318"/>
      <c r="EE1384" s="318"/>
      <c r="EF1384" s="318"/>
      <c r="EG1384" s="318"/>
      <c r="EH1384" s="318"/>
      <c r="EI1384" s="318"/>
      <c r="EJ1384" s="318"/>
      <c r="EK1384" s="318"/>
      <c r="EL1384" s="318"/>
      <c r="EM1384" s="318"/>
      <c r="EN1384" s="318"/>
      <c r="EO1384" s="318"/>
      <c r="EP1384" s="318"/>
      <c r="EQ1384" s="318"/>
      <c r="ER1384" s="318"/>
      <c r="ES1384" s="318"/>
      <c r="ET1384" s="318"/>
      <c r="EU1384" s="318"/>
      <c r="EV1384" s="318"/>
      <c r="EW1384" s="318"/>
      <c r="EX1384" s="318"/>
      <c r="EY1384" s="318"/>
      <c r="EZ1384" s="318"/>
      <c r="FA1384" s="318"/>
      <c r="FB1384" s="318"/>
      <c r="FC1384" s="318"/>
      <c r="FD1384" s="318"/>
      <c r="FE1384" s="318"/>
      <c r="FF1384" s="318"/>
      <c r="FG1384" s="318"/>
      <c r="FH1384" s="318"/>
      <c r="FI1384" s="318"/>
      <c r="FJ1384" s="318"/>
      <c r="FK1384" s="318"/>
      <c r="FL1384" s="318"/>
      <c r="FM1384" s="318"/>
      <c r="FN1384" s="318"/>
      <c r="FO1384" s="318"/>
      <c r="FP1384" s="318"/>
      <c r="FQ1384" s="318"/>
      <c r="FR1384" s="318"/>
      <c r="FS1384" s="318"/>
      <c r="FT1384" s="318"/>
      <c r="FU1384" s="318"/>
      <c r="FV1384" s="318"/>
      <c r="FW1384" s="318"/>
      <c r="FX1384" s="318"/>
      <c r="FY1384" s="318"/>
      <c r="FZ1384" s="318"/>
      <c r="GA1384" s="318"/>
      <c r="GB1384" s="318"/>
      <c r="GC1384" s="318"/>
      <c r="GD1384" s="318"/>
      <c r="GE1384" s="318"/>
      <c r="GF1384" s="318"/>
      <c r="GG1384" s="318"/>
      <c r="GH1384" s="318"/>
      <c r="GI1384" s="318"/>
      <c r="GJ1384" s="318"/>
      <c r="GK1384" s="318"/>
      <c r="GL1384" s="318"/>
      <c r="GM1384" s="318"/>
      <c r="GN1384" s="318"/>
      <c r="GO1384" s="318"/>
      <c r="GP1384" s="318"/>
      <c r="GQ1384" s="318"/>
      <c r="GR1384" s="318"/>
      <c r="GS1384" s="318"/>
      <c r="GT1384" s="318"/>
      <c r="GU1384" s="318"/>
      <c r="GV1384" s="318"/>
      <c r="GW1384" s="318"/>
      <c r="GX1384" s="318"/>
      <c r="GY1384" s="318"/>
      <c r="GZ1384" s="318"/>
      <c r="HA1384" s="318"/>
      <c r="HB1384" s="318"/>
      <c r="HC1384" s="318"/>
      <c r="HD1384" s="318"/>
      <c r="HE1384" s="318"/>
      <c r="HF1384" s="318"/>
      <c r="HG1384" s="318"/>
      <c r="HH1384" s="318"/>
      <c r="HI1384" s="318"/>
      <c r="HJ1384" s="318"/>
      <c r="HK1384" s="318"/>
      <c r="HL1384" s="318"/>
      <c r="HM1384" s="318"/>
      <c r="HN1384" s="318"/>
      <c r="HO1384" s="318"/>
      <c r="HP1384" s="318"/>
      <c r="HQ1384" s="318"/>
      <c r="HR1384" s="318"/>
      <c r="HS1384" s="318"/>
      <c r="HT1384" s="318"/>
      <c r="HU1384" s="318"/>
      <c r="HV1384" s="318"/>
      <c r="HW1384" s="318"/>
      <c r="HX1384" s="318"/>
      <c r="HY1384" s="318"/>
      <c r="HZ1384" s="318"/>
      <c r="IA1384" s="318"/>
      <c r="IB1384" s="318"/>
      <c r="IC1384" s="318"/>
      <c r="ID1384" s="318"/>
      <c r="IE1384" s="318"/>
      <c r="IF1384" s="318"/>
      <c r="IG1384" s="318"/>
      <c r="IH1384" s="318"/>
      <c r="II1384" s="318"/>
      <c r="IJ1384" s="318"/>
      <c r="IK1384" s="318"/>
      <c r="IL1384" s="318"/>
      <c r="IM1384" s="318"/>
      <c r="IN1384" s="318"/>
      <c r="IO1384" s="318"/>
      <c r="IP1384" s="318"/>
      <c r="IQ1384" s="318"/>
      <c r="IR1384" s="318"/>
      <c r="IS1384" s="318"/>
      <c r="IT1384" s="318"/>
      <c r="IU1384" s="318"/>
      <c r="IV1384" s="318"/>
    </row>
    <row r="1385" spans="1:256" s="211" customFormat="1" ht="12.75">
      <c r="A1385" s="314"/>
      <c r="B1385" s="182">
        <v>0</v>
      </c>
      <c r="C1385" s="314" t="s">
        <v>1355</v>
      </c>
      <c r="D1385" s="314" t="s">
        <v>1350</v>
      </c>
      <c r="E1385" s="314"/>
      <c r="F1385" s="315"/>
      <c r="G1385" s="315"/>
      <c r="H1385" s="182">
        <v>-1156518.5</v>
      </c>
      <c r="I1385" s="316">
        <v>0</v>
      </c>
      <c r="K1385" s="317"/>
      <c r="L1385" s="318"/>
      <c r="M1385" s="42">
        <v>505</v>
      </c>
      <c r="N1385" s="318"/>
      <c r="O1385" s="318"/>
      <c r="P1385" s="318"/>
      <c r="Q1385" s="318"/>
      <c r="R1385" s="318"/>
      <c r="S1385" s="318"/>
      <c r="T1385" s="318"/>
      <c r="U1385" s="318"/>
      <c r="V1385" s="318"/>
      <c r="W1385" s="318"/>
      <c r="X1385" s="318"/>
      <c r="Y1385" s="318"/>
      <c r="Z1385" s="318"/>
      <c r="AA1385" s="318"/>
      <c r="AB1385" s="318"/>
      <c r="AC1385" s="318"/>
      <c r="AD1385" s="318"/>
      <c r="AE1385" s="318"/>
      <c r="AF1385" s="318"/>
      <c r="AG1385" s="318"/>
      <c r="AH1385" s="318"/>
      <c r="AI1385" s="318"/>
      <c r="AJ1385" s="318"/>
      <c r="AK1385" s="318"/>
      <c r="AL1385" s="318"/>
      <c r="AM1385" s="318"/>
      <c r="AN1385" s="318"/>
      <c r="AO1385" s="318"/>
      <c r="AP1385" s="318"/>
      <c r="AQ1385" s="318"/>
      <c r="AR1385" s="318"/>
      <c r="AS1385" s="318"/>
      <c r="AT1385" s="318"/>
      <c r="AU1385" s="318"/>
      <c r="AV1385" s="318"/>
      <c r="AW1385" s="318"/>
      <c r="AX1385" s="318"/>
      <c r="AY1385" s="318"/>
      <c r="AZ1385" s="318"/>
      <c r="BA1385" s="318"/>
      <c r="BB1385" s="318"/>
      <c r="BC1385" s="318"/>
      <c r="BD1385" s="318"/>
      <c r="BE1385" s="318"/>
      <c r="BF1385" s="318"/>
      <c r="BG1385" s="318"/>
      <c r="BH1385" s="318"/>
      <c r="BI1385" s="318"/>
      <c r="BJ1385" s="318"/>
      <c r="BK1385" s="318"/>
      <c r="BL1385" s="318"/>
      <c r="BM1385" s="318"/>
      <c r="BN1385" s="318"/>
      <c r="BO1385" s="318"/>
      <c r="BP1385" s="318"/>
      <c r="BQ1385" s="318"/>
      <c r="BR1385" s="318"/>
      <c r="BS1385" s="318"/>
      <c r="BT1385" s="318"/>
      <c r="BU1385" s="318"/>
      <c r="BV1385" s="318"/>
      <c r="BW1385" s="318"/>
      <c r="BX1385" s="318"/>
      <c r="BY1385" s="318"/>
      <c r="BZ1385" s="318"/>
      <c r="CA1385" s="318"/>
      <c r="CB1385" s="318"/>
      <c r="CC1385" s="318"/>
      <c r="CD1385" s="318"/>
      <c r="CE1385" s="318"/>
      <c r="CF1385" s="318"/>
      <c r="CG1385" s="318"/>
      <c r="CH1385" s="318"/>
      <c r="CI1385" s="318"/>
      <c r="CJ1385" s="318"/>
      <c r="CK1385" s="318"/>
      <c r="CL1385" s="318"/>
      <c r="CM1385" s="318"/>
      <c r="CN1385" s="318"/>
      <c r="CO1385" s="318"/>
      <c r="CP1385" s="318"/>
      <c r="CQ1385" s="318"/>
      <c r="CR1385" s="318"/>
      <c r="CS1385" s="318"/>
      <c r="CT1385" s="318"/>
      <c r="CU1385" s="318"/>
      <c r="CV1385" s="318"/>
      <c r="CW1385" s="318"/>
      <c r="CX1385" s="318"/>
      <c r="CY1385" s="318"/>
      <c r="CZ1385" s="318"/>
      <c r="DA1385" s="318"/>
      <c r="DB1385" s="318"/>
      <c r="DC1385" s="318"/>
      <c r="DD1385" s="318"/>
      <c r="DE1385" s="318"/>
      <c r="DF1385" s="318"/>
      <c r="DG1385" s="318"/>
      <c r="DH1385" s="318"/>
      <c r="DI1385" s="318"/>
      <c r="DJ1385" s="318"/>
      <c r="DK1385" s="318"/>
      <c r="DL1385" s="318"/>
      <c r="DM1385" s="318"/>
      <c r="DN1385" s="318"/>
      <c r="DO1385" s="318"/>
      <c r="DP1385" s="318"/>
      <c r="DQ1385" s="318"/>
      <c r="DR1385" s="318"/>
      <c r="DS1385" s="318"/>
      <c r="DT1385" s="318"/>
      <c r="DU1385" s="318"/>
      <c r="DV1385" s="318"/>
      <c r="DW1385" s="318"/>
      <c r="DX1385" s="318"/>
      <c r="DY1385" s="318"/>
      <c r="DZ1385" s="318"/>
      <c r="EA1385" s="318"/>
      <c r="EB1385" s="318"/>
      <c r="EC1385" s="318"/>
      <c r="ED1385" s="318"/>
      <c r="EE1385" s="318"/>
      <c r="EF1385" s="318"/>
      <c r="EG1385" s="318"/>
      <c r="EH1385" s="318"/>
      <c r="EI1385" s="318"/>
      <c r="EJ1385" s="318"/>
      <c r="EK1385" s="318"/>
      <c r="EL1385" s="318"/>
      <c r="EM1385" s="318"/>
      <c r="EN1385" s="318"/>
      <c r="EO1385" s="318"/>
      <c r="EP1385" s="318"/>
      <c r="EQ1385" s="318"/>
      <c r="ER1385" s="318"/>
      <c r="ES1385" s="318"/>
      <c r="ET1385" s="318"/>
      <c r="EU1385" s="318"/>
      <c r="EV1385" s="318"/>
      <c r="EW1385" s="318"/>
      <c r="EX1385" s="318"/>
      <c r="EY1385" s="318"/>
      <c r="EZ1385" s="318"/>
      <c r="FA1385" s="318"/>
      <c r="FB1385" s="318"/>
      <c r="FC1385" s="318"/>
      <c r="FD1385" s="318"/>
      <c r="FE1385" s="318"/>
      <c r="FF1385" s="318"/>
      <c r="FG1385" s="318"/>
      <c r="FH1385" s="318"/>
      <c r="FI1385" s="318"/>
      <c r="FJ1385" s="318"/>
      <c r="FK1385" s="318"/>
      <c r="FL1385" s="318"/>
      <c r="FM1385" s="318"/>
      <c r="FN1385" s="318"/>
      <c r="FO1385" s="318"/>
      <c r="FP1385" s="318"/>
      <c r="FQ1385" s="318"/>
      <c r="FR1385" s="318"/>
      <c r="FS1385" s="318"/>
      <c r="FT1385" s="318"/>
      <c r="FU1385" s="318"/>
      <c r="FV1385" s="318"/>
      <c r="FW1385" s="318"/>
      <c r="FX1385" s="318"/>
      <c r="FY1385" s="318"/>
      <c r="FZ1385" s="318"/>
      <c r="GA1385" s="318"/>
      <c r="GB1385" s="318"/>
      <c r="GC1385" s="318"/>
      <c r="GD1385" s="318"/>
      <c r="GE1385" s="318"/>
      <c r="GF1385" s="318"/>
      <c r="GG1385" s="318"/>
      <c r="GH1385" s="318"/>
      <c r="GI1385" s="318"/>
      <c r="GJ1385" s="318"/>
      <c r="GK1385" s="318"/>
      <c r="GL1385" s="318"/>
      <c r="GM1385" s="318"/>
      <c r="GN1385" s="318"/>
      <c r="GO1385" s="318"/>
      <c r="GP1385" s="318"/>
      <c r="GQ1385" s="318"/>
      <c r="GR1385" s="318"/>
      <c r="GS1385" s="318"/>
      <c r="GT1385" s="318"/>
      <c r="GU1385" s="318"/>
      <c r="GV1385" s="318"/>
      <c r="GW1385" s="318"/>
      <c r="GX1385" s="318"/>
      <c r="GY1385" s="318"/>
      <c r="GZ1385" s="318"/>
      <c r="HA1385" s="318"/>
      <c r="HB1385" s="318"/>
      <c r="HC1385" s="318"/>
      <c r="HD1385" s="318"/>
      <c r="HE1385" s="318"/>
      <c r="HF1385" s="318"/>
      <c r="HG1385" s="318"/>
      <c r="HH1385" s="318"/>
      <c r="HI1385" s="318"/>
      <c r="HJ1385" s="318"/>
      <c r="HK1385" s="318"/>
      <c r="HL1385" s="318"/>
      <c r="HM1385" s="318"/>
      <c r="HN1385" s="318"/>
      <c r="HO1385" s="318"/>
      <c r="HP1385" s="318"/>
      <c r="HQ1385" s="318"/>
      <c r="HR1385" s="318"/>
      <c r="HS1385" s="318"/>
      <c r="HT1385" s="318"/>
      <c r="HU1385" s="318"/>
      <c r="HV1385" s="318"/>
      <c r="HW1385" s="318"/>
      <c r="HX1385" s="318"/>
      <c r="HY1385" s="318"/>
      <c r="HZ1385" s="318"/>
      <c r="IA1385" s="318"/>
      <c r="IB1385" s="318"/>
      <c r="IC1385" s="318"/>
      <c r="ID1385" s="318"/>
      <c r="IE1385" s="318"/>
      <c r="IF1385" s="318"/>
      <c r="IG1385" s="318"/>
      <c r="IH1385" s="318"/>
      <c r="II1385" s="318"/>
      <c r="IJ1385" s="318"/>
      <c r="IK1385" s="318"/>
      <c r="IL1385" s="318"/>
      <c r="IM1385" s="318"/>
      <c r="IN1385" s="318"/>
      <c r="IO1385" s="318"/>
      <c r="IP1385" s="318"/>
      <c r="IQ1385" s="318"/>
      <c r="IR1385" s="318"/>
      <c r="IS1385" s="318"/>
      <c r="IT1385" s="318"/>
      <c r="IU1385" s="318"/>
      <c r="IV1385" s="318"/>
    </row>
    <row r="1386" spans="1:256" s="211" customFormat="1" ht="12.75">
      <c r="A1386" s="314"/>
      <c r="B1386" s="182">
        <v>1057754</v>
      </c>
      <c r="C1386" s="314" t="s">
        <v>1355</v>
      </c>
      <c r="D1386" s="314" t="s">
        <v>1352</v>
      </c>
      <c r="E1386" s="314"/>
      <c r="F1386" s="315"/>
      <c r="G1386" s="315"/>
      <c r="H1386" s="182">
        <v>-2214272.5</v>
      </c>
      <c r="I1386" s="316">
        <v>2136.8767676767675</v>
      </c>
      <c r="K1386" s="317"/>
      <c r="L1386" s="318"/>
      <c r="M1386" s="42">
        <v>495</v>
      </c>
      <c r="N1386" s="318"/>
      <c r="O1386" s="318"/>
      <c r="P1386" s="318"/>
      <c r="Q1386" s="318"/>
      <c r="R1386" s="318"/>
      <c r="S1386" s="318"/>
      <c r="T1386" s="318"/>
      <c r="U1386" s="318"/>
      <c r="V1386" s="318"/>
      <c r="W1386" s="318"/>
      <c r="X1386" s="318"/>
      <c r="Y1386" s="318"/>
      <c r="Z1386" s="318"/>
      <c r="AA1386" s="318"/>
      <c r="AB1386" s="318"/>
      <c r="AC1386" s="318"/>
      <c r="AD1386" s="318"/>
      <c r="AE1386" s="318"/>
      <c r="AF1386" s="318"/>
      <c r="AG1386" s="318"/>
      <c r="AH1386" s="318"/>
      <c r="AI1386" s="318"/>
      <c r="AJ1386" s="318"/>
      <c r="AK1386" s="318"/>
      <c r="AL1386" s="318"/>
      <c r="AM1386" s="318"/>
      <c r="AN1386" s="318"/>
      <c r="AO1386" s="318"/>
      <c r="AP1386" s="318"/>
      <c r="AQ1386" s="318"/>
      <c r="AR1386" s="318"/>
      <c r="AS1386" s="318"/>
      <c r="AT1386" s="318"/>
      <c r="AU1386" s="318"/>
      <c r="AV1386" s="318"/>
      <c r="AW1386" s="318"/>
      <c r="AX1386" s="318"/>
      <c r="AY1386" s="318"/>
      <c r="AZ1386" s="318"/>
      <c r="BA1386" s="318"/>
      <c r="BB1386" s="318"/>
      <c r="BC1386" s="318"/>
      <c r="BD1386" s="318"/>
      <c r="BE1386" s="318"/>
      <c r="BF1386" s="318"/>
      <c r="BG1386" s="318"/>
      <c r="BH1386" s="318"/>
      <c r="BI1386" s="318"/>
      <c r="BJ1386" s="318"/>
      <c r="BK1386" s="318"/>
      <c r="BL1386" s="318"/>
      <c r="BM1386" s="318"/>
      <c r="BN1386" s="318"/>
      <c r="BO1386" s="318"/>
      <c r="BP1386" s="318"/>
      <c r="BQ1386" s="318"/>
      <c r="BR1386" s="318"/>
      <c r="BS1386" s="318"/>
      <c r="BT1386" s="318"/>
      <c r="BU1386" s="318"/>
      <c r="BV1386" s="318"/>
      <c r="BW1386" s="318"/>
      <c r="BX1386" s="318"/>
      <c r="BY1386" s="318"/>
      <c r="BZ1386" s="318"/>
      <c r="CA1386" s="318"/>
      <c r="CB1386" s="318"/>
      <c r="CC1386" s="318"/>
      <c r="CD1386" s="318"/>
      <c r="CE1386" s="318"/>
      <c r="CF1386" s="318"/>
      <c r="CG1386" s="318"/>
      <c r="CH1386" s="318"/>
      <c r="CI1386" s="318"/>
      <c r="CJ1386" s="318"/>
      <c r="CK1386" s="318"/>
      <c r="CL1386" s="318"/>
      <c r="CM1386" s="318"/>
      <c r="CN1386" s="318"/>
      <c r="CO1386" s="318"/>
      <c r="CP1386" s="318"/>
      <c r="CQ1386" s="318"/>
      <c r="CR1386" s="318"/>
      <c r="CS1386" s="318"/>
      <c r="CT1386" s="318"/>
      <c r="CU1386" s="318"/>
      <c r="CV1386" s="318"/>
      <c r="CW1386" s="318"/>
      <c r="CX1386" s="318"/>
      <c r="CY1386" s="318"/>
      <c r="CZ1386" s="318"/>
      <c r="DA1386" s="318"/>
      <c r="DB1386" s="318"/>
      <c r="DC1386" s="318"/>
      <c r="DD1386" s="318"/>
      <c r="DE1386" s="318"/>
      <c r="DF1386" s="318"/>
      <c r="DG1386" s="318"/>
      <c r="DH1386" s="318"/>
      <c r="DI1386" s="318"/>
      <c r="DJ1386" s="318"/>
      <c r="DK1386" s="318"/>
      <c r="DL1386" s="318"/>
      <c r="DM1386" s="318"/>
      <c r="DN1386" s="318"/>
      <c r="DO1386" s="318"/>
      <c r="DP1386" s="318"/>
      <c r="DQ1386" s="318"/>
      <c r="DR1386" s="318"/>
      <c r="DS1386" s="318"/>
      <c r="DT1386" s="318"/>
      <c r="DU1386" s="318"/>
      <c r="DV1386" s="318"/>
      <c r="DW1386" s="318"/>
      <c r="DX1386" s="318"/>
      <c r="DY1386" s="318"/>
      <c r="DZ1386" s="318"/>
      <c r="EA1386" s="318"/>
      <c r="EB1386" s="318"/>
      <c r="EC1386" s="318"/>
      <c r="ED1386" s="318"/>
      <c r="EE1386" s="318"/>
      <c r="EF1386" s="318"/>
      <c r="EG1386" s="318"/>
      <c r="EH1386" s="318"/>
      <c r="EI1386" s="318"/>
      <c r="EJ1386" s="318"/>
      <c r="EK1386" s="318"/>
      <c r="EL1386" s="318"/>
      <c r="EM1386" s="318"/>
      <c r="EN1386" s="318"/>
      <c r="EO1386" s="318"/>
      <c r="EP1386" s="318"/>
      <c r="EQ1386" s="318"/>
      <c r="ER1386" s="318"/>
      <c r="ES1386" s="318"/>
      <c r="ET1386" s="318"/>
      <c r="EU1386" s="318"/>
      <c r="EV1386" s="318"/>
      <c r="EW1386" s="318"/>
      <c r="EX1386" s="318"/>
      <c r="EY1386" s="318"/>
      <c r="EZ1386" s="318"/>
      <c r="FA1386" s="318"/>
      <c r="FB1386" s="318"/>
      <c r="FC1386" s="318"/>
      <c r="FD1386" s="318"/>
      <c r="FE1386" s="318"/>
      <c r="FF1386" s="318"/>
      <c r="FG1386" s="318"/>
      <c r="FH1386" s="318"/>
      <c r="FI1386" s="318"/>
      <c r="FJ1386" s="318"/>
      <c r="FK1386" s="318"/>
      <c r="FL1386" s="318"/>
      <c r="FM1386" s="318"/>
      <c r="FN1386" s="318"/>
      <c r="FO1386" s="318"/>
      <c r="FP1386" s="318"/>
      <c r="FQ1386" s="318"/>
      <c r="FR1386" s="318"/>
      <c r="FS1386" s="318"/>
      <c r="FT1386" s="318"/>
      <c r="FU1386" s="318"/>
      <c r="FV1386" s="318"/>
      <c r="FW1386" s="318"/>
      <c r="FX1386" s="318"/>
      <c r="FY1386" s="318"/>
      <c r="FZ1386" s="318"/>
      <c r="GA1386" s="318"/>
      <c r="GB1386" s="318"/>
      <c r="GC1386" s="318"/>
      <c r="GD1386" s="318"/>
      <c r="GE1386" s="318"/>
      <c r="GF1386" s="318"/>
      <c r="GG1386" s="318"/>
      <c r="GH1386" s="318"/>
      <c r="GI1386" s="318"/>
      <c r="GJ1386" s="318"/>
      <c r="GK1386" s="318"/>
      <c r="GL1386" s="318"/>
      <c r="GM1386" s="318"/>
      <c r="GN1386" s="318"/>
      <c r="GO1386" s="318"/>
      <c r="GP1386" s="318"/>
      <c r="GQ1386" s="318"/>
      <c r="GR1386" s="318"/>
      <c r="GS1386" s="318"/>
      <c r="GT1386" s="318"/>
      <c r="GU1386" s="318"/>
      <c r="GV1386" s="318"/>
      <c r="GW1386" s="318"/>
      <c r="GX1386" s="318"/>
      <c r="GY1386" s="318"/>
      <c r="GZ1386" s="318"/>
      <c r="HA1386" s="318"/>
      <c r="HB1386" s="318"/>
      <c r="HC1386" s="318"/>
      <c r="HD1386" s="318"/>
      <c r="HE1386" s="318"/>
      <c r="HF1386" s="318"/>
      <c r="HG1386" s="318"/>
      <c r="HH1386" s="318"/>
      <c r="HI1386" s="318"/>
      <c r="HJ1386" s="318"/>
      <c r="HK1386" s="318"/>
      <c r="HL1386" s="318"/>
      <c r="HM1386" s="318"/>
      <c r="HN1386" s="318"/>
      <c r="HO1386" s="318"/>
      <c r="HP1386" s="318"/>
      <c r="HQ1386" s="318"/>
      <c r="HR1386" s="318"/>
      <c r="HS1386" s="318"/>
      <c r="HT1386" s="318"/>
      <c r="HU1386" s="318"/>
      <c r="HV1386" s="318"/>
      <c r="HW1386" s="318"/>
      <c r="HX1386" s="318"/>
      <c r="HY1386" s="318"/>
      <c r="HZ1386" s="318"/>
      <c r="IA1386" s="318"/>
      <c r="IB1386" s="318"/>
      <c r="IC1386" s="318"/>
      <c r="ID1386" s="318"/>
      <c r="IE1386" s="318"/>
      <c r="IF1386" s="318"/>
      <c r="IG1386" s="318"/>
      <c r="IH1386" s="318"/>
      <c r="II1386" s="318"/>
      <c r="IJ1386" s="318"/>
      <c r="IK1386" s="318"/>
      <c r="IL1386" s="318"/>
      <c r="IM1386" s="318"/>
      <c r="IN1386" s="318"/>
      <c r="IO1386" s="318"/>
      <c r="IP1386" s="318"/>
      <c r="IQ1386" s="318"/>
      <c r="IR1386" s="318"/>
      <c r="IS1386" s="318"/>
      <c r="IT1386" s="318"/>
      <c r="IU1386" s="318"/>
      <c r="IV1386" s="318"/>
    </row>
    <row r="1387" spans="1:256" s="211" customFormat="1" ht="12.75">
      <c r="A1387" s="314"/>
      <c r="B1387" s="182">
        <v>0</v>
      </c>
      <c r="C1387" s="314" t="s">
        <v>1355</v>
      </c>
      <c r="D1387" s="314" t="s">
        <v>1353</v>
      </c>
      <c r="E1387" s="314"/>
      <c r="F1387" s="315"/>
      <c r="G1387" s="315"/>
      <c r="H1387" s="182">
        <v>-1156518.5</v>
      </c>
      <c r="I1387" s="316">
        <v>0</v>
      </c>
      <c r="K1387" s="317"/>
      <c r="L1387" s="318"/>
      <c r="M1387" s="42">
        <v>490</v>
      </c>
      <c r="N1387" s="318"/>
      <c r="O1387" s="318"/>
      <c r="P1387" s="318"/>
      <c r="Q1387" s="318"/>
      <c r="R1387" s="318"/>
      <c r="S1387" s="318"/>
      <c r="T1387" s="318"/>
      <c r="U1387" s="318"/>
      <c r="V1387" s="318"/>
      <c r="W1387" s="318"/>
      <c r="X1387" s="318"/>
      <c r="Y1387" s="318"/>
      <c r="Z1387" s="318"/>
      <c r="AA1387" s="318"/>
      <c r="AB1387" s="318"/>
      <c r="AC1387" s="318"/>
      <c r="AD1387" s="318"/>
      <c r="AE1387" s="318"/>
      <c r="AF1387" s="318"/>
      <c r="AG1387" s="318"/>
      <c r="AH1387" s="318"/>
      <c r="AI1387" s="318"/>
      <c r="AJ1387" s="318"/>
      <c r="AK1387" s="318"/>
      <c r="AL1387" s="318"/>
      <c r="AM1387" s="318"/>
      <c r="AN1387" s="318"/>
      <c r="AO1387" s="318"/>
      <c r="AP1387" s="318"/>
      <c r="AQ1387" s="318"/>
      <c r="AR1387" s="318"/>
      <c r="AS1387" s="318"/>
      <c r="AT1387" s="318"/>
      <c r="AU1387" s="318"/>
      <c r="AV1387" s="318"/>
      <c r="AW1387" s="318"/>
      <c r="AX1387" s="318"/>
      <c r="AY1387" s="318"/>
      <c r="AZ1387" s="318"/>
      <c r="BA1387" s="318"/>
      <c r="BB1387" s="318"/>
      <c r="BC1387" s="318"/>
      <c r="BD1387" s="318"/>
      <c r="BE1387" s="318"/>
      <c r="BF1387" s="318"/>
      <c r="BG1387" s="318"/>
      <c r="BH1387" s="318"/>
      <c r="BI1387" s="318"/>
      <c r="BJ1387" s="318"/>
      <c r="BK1387" s="318"/>
      <c r="BL1387" s="318"/>
      <c r="BM1387" s="318"/>
      <c r="BN1387" s="318"/>
      <c r="BO1387" s="318"/>
      <c r="BP1387" s="318"/>
      <c r="BQ1387" s="318"/>
      <c r="BR1387" s="318"/>
      <c r="BS1387" s="318"/>
      <c r="BT1387" s="318"/>
      <c r="BU1387" s="318"/>
      <c r="BV1387" s="318"/>
      <c r="BW1387" s="318"/>
      <c r="BX1387" s="318"/>
      <c r="BY1387" s="318"/>
      <c r="BZ1387" s="318"/>
      <c r="CA1387" s="318"/>
      <c r="CB1387" s="318"/>
      <c r="CC1387" s="318"/>
      <c r="CD1387" s="318"/>
      <c r="CE1387" s="318"/>
      <c r="CF1387" s="318"/>
      <c r="CG1387" s="318"/>
      <c r="CH1387" s="318"/>
      <c r="CI1387" s="318"/>
      <c r="CJ1387" s="318"/>
      <c r="CK1387" s="318"/>
      <c r="CL1387" s="318"/>
      <c r="CM1387" s="318"/>
      <c r="CN1387" s="318"/>
      <c r="CO1387" s="318"/>
      <c r="CP1387" s="318"/>
      <c r="CQ1387" s="318"/>
      <c r="CR1387" s="318"/>
      <c r="CS1387" s="318"/>
      <c r="CT1387" s="318"/>
      <c r="CU1387" s="318"/>
      <c r="CV1387" s="318"/>
      <c r="CW1387" s="318"/>
      <c r="CX1387" s="318"/>
      <c r="CY1387" s="318"/>
      <c r="CZ1387" s="318"/>
      <c r="DA1387" s="318"/>
      <c r="DB1387" s="318"/>
      <c r="DC1387" s="318"/>
      <c r="DD1387" s="318"/>
      <c r="DE1387" s="318"/>
      <c r="DF1387" s="318"/>
      <c r="DG1387" s="318"/>
      <c r="DH1387" s="318"/>
      <c r="DI1387" s="318"/>
      <c r="DJ1387" s="318"/>
      <c r="DK1387" s="318"/>
      <c r="DL1387" s="318"/>
      <c r="DM1387" s="318"/>
      <c r="DN1387" s="318"/>
      <c r="DO1387" s="318"/>
      <c r="DP1387" s="318"/>
      <c r="DQ1387" s="318"/>
      <c r="DR1387" s="318"/>
      <c r="DS1387" s="318"/>
      <c r="DT1387" s="318"/>
      <c r="DU1387" s="318"/>
      <c r="DV1387" s="318"/>
      <c r="DW1387" s="318"/>
      <c r="DX1387" s="318"/>
      <c r="DY1387" s="318"/>
      <c r="DZ1387" s="318"/>
      <c r="EA1387" s="318"/>
      <c r="EB1387" s="318"/>
      <c r="EC1387" s="318"/>
      <c r="ED1387" s="318"/>
      <c r="EE1387" s="318"/>
      <c r="EF1387" s="318"/>
      <c r="EG1387" s="318"/>
      <c r="EH1387" s="318"/>
      <c r="EI1387" s="318"/>
      <c r="EJ1387" s="318"/>
      <c r="EK1387" s="318"/>
      <c r="EL1387" s="318"/>
      <c r="EM1387" s="318"/>
      <c r="EN1387" s="318"/>
      <c r="EO1387" s="318"/>
      <c r="EP1387" s="318"/>
      <c r="EQ1387" s="318"/>
      <c r="ER1387" s="318"/>
      <c r="ES1387" s="318"/>
      <c r="ET1387" s="318"/>
      <c r="EU1387" s="318"/>
      <c r="EV1387" s="318"/>
      <c r="EW1387" s="318"/>
      <c r="EX1387" s="318"/>
      <c r="EY1387" s="318"/>
      <c r="EZ1387" s="318"/>
      <c r="FA1387" s="318"/>
      <c r="FB1387" s="318"/>
      <c r="FC1387" s="318"/>
      <c r="FD1387" s="318"/>
      <c r="FE1387" s="318"/>
      <c r="FF1387" s="318"/>
      <c r="FG1387" s="318"/>
      <c r="FH1387" s="318"/>
      <c r="FI1387" s="318"/>
      <c r="FJ1387" s="318"/>
      <c r="FK1387" s="318"/>
      <c r="FL1387" s="318"/>
      <c r="FM1387" s="318"/>
      <c r="FN1387" s="318"/>
      <c r="FO1387" s="318"/>
      <c r="FP1387" s="318"/>
      <c r="FQ1387" s="318"/>
      <c r="FR1387" s="318"/>
      <c r="FS1387" s="318"/>
      <c r="FT1387" s="318"/>
      <c r="FU1387" s="318"/>
      <c r="FV1387" s="318"/>
      <c r="FW1387" s="318"/>
      <c r="FX1387" s="318"/>
      <c r="FY1387" s="318"/>
      <c r="FZ1387" s="318"/>
      <c r="GA1387" s="318"/>
      <c r="GB1387" s="318"/>
      <c r="GC1387" s="318"/>
      <c r="GD1387" s="318"/>
      <c r="GE1387" s="318"/>
      <c r="GF1387" s="318"/>
      <c r="GG1387" s="318"/>
      <c r="GH1387" s="318"/>
      <c r="GI1387" s="318"/>
      <c r="GJ1387" s="318"/>
      <c r="GK1387" s="318"/>
      <c r="GL1387" s="318"/>
      <c r="GM1387" s="318"/>
      <c r="GN1387" s="318"/>
      <c r="GO1387" s="318"/>
      <c r="GP1387" s="318"/>
      <c r="GQ1387" s="318"/>
      <c r="GR1387" s="318"/>
      <c r="GS1387" s="318"/>
      <c r="GT1387" s="318"/>
      <c r="GU1387" s="318"/>
      <c r="GV1387" s="318"/>
      <c r="GW1387" s="318"/>
      <c r="GX1387" s="318"/>
      <c r="GY1387" s="318"/>
      <c r="GZ1387" s="318"/>
      <c r="HA1387" s="318"/>
      <c r="HB1387" s="318"/>
      <c r="HC1387" s="318"/>
      <c r="HD1387" s="318"/>
      <c r="HE1387" s="318"/>
      <c r="HF1387" s="318"/>
      <c r="HG1387" s="318"/>
      <c r="HH1387" s="318"/>
      <c r="HI1387" s="318"/>
      <c r="HJ1387" s="318"/>
      <c r="HK1387" s="318"/>
      <c r="HL1387" s="318"/>
      <c r="HM1387" s="318"/>
      <c r="HN1387" s="318"/>
      <c r="HO1387" s="318"/>
      <c r="HP1387" s="318"/>
      <c r="HQ1387" s="318"/>
      <c r="HR1387" s="318"/>
      <c r="HS1387" s="318"/>
      <c r="HT1387" s="318"/>
      <c r="HU1387" s="318"/>
      <c r="HV1387" s="318"/>
      <c r="HW1387" s="318"/>
      <c r="HX1387" s="318"/>
      <c r="HY1387" s="318"/>
      <c r="HZ1387" s="318"/>
      <c r="IA1387" s="318"/>
      <c r="IB1387" s="318"/>
      <c r="IC1387" s="318"/>
      <c r="ID1387" s="318"/>
      <c r="IE1387" s="318"/>
      <c r="IF1387" s="318"/>
      <c r="IG1387" s="318"/>
      <c r="IH1387" s="318"/>
      <c r="II1387" s="318"/>
      <c r="IJ1387" s="318"/>
      <c r="IK1387" s="318"/>
      <c r="IL1387" s="318"/>
      <c r="IM1387" s="318"/>
      <c r="IN1387" s="318"/>
      <c r="IO1387" s="318"/>
      <c r="IP1387" s="318"/>
      <c r="IQ1387" s="318"/>
      <c r="IR1387" s="318"/>
      <c r="IS1387" s="318"/>
      <c r="IT1387" s="318"/>
      <c r="IU1387" s="318"/>
      <c r="IV1387" s="318"/>
    </row>
    <row r="1388" spans="1:256" s="211" customFormat="1" ht="12.75">
      <c r="A1388" s="314"/>
      <c r="B1388" s="182">
        <v>0</v>
      </c>
      <c r="C1388" s="314" t="s">
        <v>1355</v>
      </c>
      <c r="D1388" s="314" t="s">
        <v>1368</v>
      </c>
      <c r="E1388" s="314"/>
      <c r="F1388" s="315"/>
      <c r="G1388" s="315"/>
      <c r="H1388" s="182">
        <v>-2214272.5</v>
      </c>
      <c r="I1388" s="316">
        <v>0</v>
      </c>
      <c r="K1388" s="317"/>
      <c r="L1388" s="318"/>
      <c r="M1388" s="42">
        <v>490</v>
      </c>
      <c r="N1388" s="318"/>
      <c r="O1388" s="318"/>
      <c r="P1388" s="318"/>
      <c r="Q1388" s="318"/>
      <c r="R1388" s="318"/>
      <c r="S1388" s="318"/>
      <c r="T1388" s="318"/>
      <c r="U1388" s="318"/>
      <c r="V1388" s="318"/>
      <c r="W1388" s="318"/>
      <c r="X1388" s="318"/>
      <c r="Y1388" s="318"/>
      <c r="Z1388" s="318"/>
      <c r="AA1388" s="318"/>
      <c r="AB1388" s="318"/>
      <c r="AC1388" s="318"/>
      <c r="AD1388" s="318"/>
      <c r="AE1388" s="318"/>
      <c r="AF1388" s="318"/>
      <c r="AG1388" s="318"/>
      <c r="AH1388" s="318"/>
      <c r="AI1388" s="318"/>
      <c r="AJ1388" s="318"/>
      <c r="AK1388" s="318"/>
      <c r="AL1388" s="318"/>
      <c r="AM1388" s="318"/>
      <c r="AN1388" s="318"/>
      <c r="AO1388" s="318"/>
      <c r="AP1388" s="318"/>
      <c r="AQ1388" s="318"/>
      <c r="AR1388" s="318"/>
      <c r="AS1388" s="318"/>
      <c r="AT1388" s="318"/>
      <c r="AU1388" s="318"/>
      <c r="AV1388" s="318"/>
      <c r="AW1388" s="318"/>
      <c r="AX1388" s="318"/>
      <c r="AY1388" s="318"/>
      <c r="AZ1388" s="318"/>
      <c r="BA1388" s="318"/>
      <c r="BB1388" s="318"/>
      <c r="BC1388" s="318"/>
      <c r="BD1388" s="318"/>
      <c r="BE1388" s="318"/>
      <c r="BF1388" s="318"/>
      <c r="BG1388" s="318"/>
      <c r="BH1388" s="318"/>
      <c r="BI1388" s="318"/>
      <c r="BJ1388" s="318"/>
      <c r="BK1388" s="318"/>
      <c r="BL1388" s="318"/>
      <c r="BM1388" s="318"/>
      <c r="BN1388" s="318"/>
      <c r="BO1388" s="318"/>
      <c r="BP1388" s="318"/>
      <c r="BQ1388" s="318"/>
      <c r="BR1388" s="318"/>
      <c r="BS1388" s="318"/>
      <c r="BT1388" s="318"/>
      <c r="BU1388" s="318"/>
      <c r="BV1388" s="318"/>
      <c r="BW1388" s="318"/>
      <c r="BX1388" s="318"/>
      <c r="BY1388" s="318"/>
      <c r="BZ1388" s="318"/>
      <c r="CA1388" s="318"/>
      <c r="CB1388" s="318"/>
      <c r="CC1388" s="318"/>
      <c r="CD1388" s="318"/>
      <c r="CE1388" s="318"/>
      <c r="CF1388" s="318"/>
      <c r="CG1388" s="318"/>
      <c r="CH1388" s="318"/>
      <c r="CI1388" s="318"/>
      <c r="CJ1388" s="318"/>
      <c r="CK1388" s="318"/>
      <c r="CL1388" s="318"/>
      <c r="CM1388" s="318"/>
      <c r="CN1388" s="318"/>
      <c r="CO1388" s="318"/>
      <c r="CP1388" s="318"/>
      <c r="CQ1388" s="318"/>
      <c r="CR1388" s="318"/>
      <c r="CS1388" s="318"/>
      <c r="CT1388" s="318"/>
      <c r="CU1388" s="318"/>
      <c r="CV1388" s="318"/>
      <c r="CW1388" s="318"/>
      <c r="CX1388" s="318"/>
      <c r="CY1388" s="318"/>
      <c r="CZ1388" s="318"/>
      <c r="DA1388" s="318"/>
      <c r="DB1388" s="318"/>
      <c r="DC1388" s="318"/>
      <c r="DD1388" s="318"/>
      <c r="DE1388" s="318"/>
      <c r="DF1388" s="318"/>
      <c r="DG1388" s="318"/>
      <c r="DH1388" s="318"/>
      <c r="DI1388" s="318"/>
      <c r="DJ1388" s="318"/>
      <c r="DK1388" s="318"/>
      <c r="DL1388" s="318"/>
      <c r="DM1388" s="318"/>
      <c r="DN1388" s="318"/>
      <c r="DO1388" s="318"/>
      <c r="DP1388" s="318"/>
      <c r="DQ1388" s="318"/>
      <c r="DR1388" s="318"/>
      <c r="DS1388" s="318"/>
      <c r="DT1388" s="318"/>
      <c r="DU1388" s="318"/>
      <c r="DV1388" s="318"/>
      <c r="DW1388" s="318"/>
      <c r="DX1388" s="318"/>
      <c r="DY1388" s="318"/>
      <c r="DZ1388" s="318"/>
      <c r="EA1388" s="318"/>
      <c r="EB1388" s="318"/>
      <c r="EC1388" s="318"/>
      <c r="ED1388" s="318"/>
      <c r="EE1388" s="318"/>
      <c r="EF1388" s="318"/>
      <c r="EG1388" s="318"/>
      <c r="EH1388" s="318"/>
      <c r="EI1388" s="318"/>
      <c r="EJ1388" s="318"/>
      <c r="EK1388" s="318"/>
      <c r="EL1388" s="318"/>
      <c r="EM1388" s="318"/>
      <c r="EN1388" s="318"/>
      <c r="EO1388" s="318"/>
      <c r="EP1388" s="318"/>
      <c r="EQ1388" s="318"/>
      <c r="ER1388" s="318"/>
      <c r="ES1388" s="318"/>
      <c r="ET1388" s="318"/>
      <c r="EU1388" s="318"/>
      <c r="EV1388" s="318"/>
      <c r="EW1388" s="318"/>
      <c r="EX1388" s="318"/>
      <c r="EY1388" s="318"/>
      <c r="EZ1388" s="318"/>
      <c r="FA1388" s="318"/>
      <c r="FB1388" s="318"/>
      <c r="FC1388" s="318"/>
      <c r="FD1388" s="318"/>
      <c r="FE1388" s="318"/>
      <c r="FF1388" s="318"/>
      <c r="FG1388" s="318"/>
      <c r="FH1388" s="318"/>
      <c r="FI1388" s="318"/>
      <c r="FJ1388" s="318"/>
      <c r="FK1388" s="318"/>
      <c r="FL1388" s="318"/>
      <c r="FM1388" s="318"/>
      <c r="FN1388" s="318"/>
      <c r="FO1388" s="318"/>
      <c r="FP1388" s="318"/>
      <c r="FQ1388" s="318"/>
      <c r="FR1388" s="318"/>
      <c r="FS1388" s="318"/>
      <c r="FT1388" s="318"/>
      <c r="FU1388" s="318"/>
      <c r="FV1388" s="318"/>
      <c r="FW1388" s="318"/>
      <c r="FX1388" s="318"/>
      <c r="FY1388" s="318"/>
      <c r="FZ1388" s="318"/>
      <c r="GA1388" s="318"/>
      <c r="GB1388" s="318"/>
      <c r="GC1388" s="318"/>
      <c r="GD1388" s="318"/>
      <c r="GE1388" s="318"/>
      <c r="GF1388" s="318"/>
      <c r="GG1388" s="318"/>
      <c r="GH1388" s="318"/>
      <c r="GI1388" s="318"/>
      <c r="GJ1388" s="318"/>
      <c r="GK1388" s="318"/>
      <c r="GL1388" s="318"/>
      <c r="GM1388" s="318"/>
      <c r="GN1388" s="318"/>
      <c r="GO1388" s="318"/>
      <c r="GP1388" s="318"/>
      <c r="GQ1388" s="318"/>
      <c r="GR1388" s="318"/>
      <c r="GS1388" s="318"/>
      <c r="GT1388" s="318"/>
      <c r="GU1388" s="318"/>
      <c r="GV1388" s="318"/>
      <c r="GW1388" s="318"/>
      <c r="GX1388" s="318"/>
      <c r="GY1388" s="318"/>
      <c r="GZ1388" s="318"/>
      <c r="HA1388" s="318"/>
      <c r="HB1388" s="318"/>
      <c r="HC1388" s="318"/>
      <c r="HD1388" s="318"/>
      <c r="HE1388" s="318"/>
      <c r="HF1388" s="318"/>
      <c r="HG1388" s="318"/>
      <c r="HH1388" s="318"/>
      <c r="HI1388" s="318"/>
      <c r="HJ1388" s="318"/>
      <c r="HK1388" s="318"/>
      <c r="HL1388" s="318"/>
      <c r="HM1388" s="318"/>
      <c r="HN1388" s="318"/>
      <c r="HO1388" s="318"/>
      <c r="HP1388" s="318"/>
      <c r="HQ1388" s="318"/>
      <c r="HR1388" s="318"/>
      <c r="HS1388" s="318"/>
      <c r="HT1388" s="318"/>
      <c r="HU1388" s="318"/>
      <c r="HV1388" s="318"/>
      <c r="HW1388" s="318"/>
      <c r="HX1388" s="318"/>
      <c r="HY1388" s="318"/>
      <c r="HZ1388" s="318"/>
      <c r="IA1388" s="318"/>
      <c r="IB1388" s="318"/>
      <c r="IC1388" s="318"/>
      <c r="ID1388" s="318"/>
      <c r="IE1388" s="318"/>
      <c r="IF1388" s="318"/>
      <c r="IG1388" s="318"/>
      <c r="IH1388" s="318"/>
      <c r="II1388" s="318"/>
      <c r="IJ1388" s="318"/>
      <c r="IK1388" s="318"/>
      <c r="IL1388" s="318"/>
      <c r="IM1388" s="318"/>
      <c r="IN1388" s="318"/>
      <c r="IO1388" s="318"/>
      <c r="IP1388" s="318"/>
      <c r="IQ1388" s="318"/>
      <c r="IR1388" s="318"/>
      <c r="IS1388" s="318"/>
      <c r="IT1388" s="318"/>
      <c r="IU1388" s="318"/>
      <c r="IV1388" s="318"/>
    </row>
    <row r="1389" spans="1:13" s="304" customFormat="1" ht="12.75">
      <c r="A1389" s="319"/>
      <c r="B1389" s="181">
        <v>2214272.5</v>
      </c>
      <c r="C1389" s="319" t="s">
        <v>1355</v>
      </c>
      <c r="D1389" s="319" t="s">
        <v>1367</v>
      </c>
      <c r="E1389" s="319"/>
      <c r="F1389" s="320"/>
      <c r="G1389" s="321"/>
      <c r="H1389" s="181">
        <v>-2343538.5</v>
      </c>
      <c r="I1389" s="322">
        <v>4518.923469387755</v>
      </c>
      <c r="M1389" s="63">
        <v>490</v>
      </c>
    </row>
    <row r="1390" spans="6:13" ht="12.75">
      <c r="F1390" s="323"/>
      <c r="M1390" s="2"/>
    </row>
    <row r="1391" spans="6:13" ht="12.75">
      <c r="F1391" s="323"/>
      <c r="M1391" s="2"/>
    </row>
    <row r="1392" spans="6:13" ht="12.75">
      <c r="F1392" s="323"/>
      <c r="M1392" s="2"/>
    </row>
    <row r="1393" spans="1:13" s="265" customFormat="1" ht="12.75">
      <c r="A1393" s="324"/>
      <c r="B1393" s="258">
        <v>-73994745.86</v>
      </c>
      <c r="C1393" s="324" t="s">
        <v>1338</v>
      </c>
      <c r="D1393" s="324" t="s">
        <v>1356</v>
      </c>
      <c r="E1393" s="324"/>
      <c r="F1393" s="325"/>
      <c r="G1393" s="326"/>
      <c r="H1393" s="10">
        <v>73994745.86</v>
      </c>
      <c r="I1393" s="327">
        <v>-147989.49172</v>
      </c>
      <c r="M1393" s="2">
        <v>500</v>
      </c>
    </row>
    <row r="1394" spans="2:13" ht="12.75">
      <c r="B1394" s="258">
        <v>3332212.5</v>
      </c>
      <c r="C1394" s="324" t="s">
        <v>1338</v>
      </c>
      <c r="D1394" s="324" t="s">
        <v>1358</v>
      </c>
      <c r="F1394" s="323"/>
      <c r="H1394" s="10">
        <v>70662533.36</v>
      </c>
      <c r="I1394" s="327">
        <v>6800.433673469388</v>
      </c>
      <c r="M1394" s="2">
        <v>490</v>
      </c>
    </row>
    <row r="1395" spans="2:13" ht="12.75">
      <c r="B1395" s="258">
        <v>8918578</v>
      </c>
      <c r="C1395" s="324" t="s">
        <v>1338</v>
      </c>
      <c r="D1395" s="324" t="s">
        <v>1359</v>
      </c>
      <c r="F1395" s="323"/>
      <c r="H1395" s="10">
        <v>61743955.36</v>
      </c>
      <c r="I1395" s="327">
        <v>18127.191056910568</v>
      </c>
      <c r="M1395" s="2">
        <v>492</v>
      </c>
    </row>
    <row r="1396" spans="2:13" ht="12.75">
      <c r="B1396" s="258">
        <v>6610340</v>
      </c>
      <c r="C1396" s="324" t="s">
        <v>1338</v>
      </c>
      <c r="D1396" s="324" t="s">
        <v>1346</v>
      </c>
      <c r="F1396" s="323"/>
      <c r="H1396" s="10">
        <v>55133615.36</v>
      </c>
      <c r="I1396" s="327">
        <v>13115.753968253968</v>
      </c>
      <c r="M1396" s="42">
        <v>504</v>
      </c>
    </row>
    <row r="1397" spans="2:13" ht="12.75">
      <c r="B1397" s="258">
        <v>3874282.5</v>
      </c>
      <c r="C1397" s="324" t="s">
        <v>1338</v>
      </c>
      <c r="D1397" s="324" t="s">
        <v>1347</v>
      </c>
      <c r="F1397" s="323"/>
      <c r="H1397" s="10">
        <v>51259332.86</v>
      </c>
      <c r="I1397" s="327">
        <v>7687.068452380952</v>
      </c>
      <c r="M1397" s="42">
        <v>504</v>
      </c>
    </row>
    <row r="1398" spans="2:13" ht="12.75">
      <c r="B1398" s="258">
        <v>4588542.5</v>
      </c>
      <c r="C1398" s="324" t="s">
        <v>1338</v>
      </c>
      <c r="D1398" s="324" t="s">
        <v>1348</v>
      </c>
      <c r="F1398" s="323"/>
      <c r="H1398" s="10">
        <v>46670790.36</v>
      </c>
      <c r="I1398" s="327">
        <v>8997.142156862745</v>
      </c>
      <c r="M1398" s="42">
        <v>510</v>
      </c>
    </row>
    <row r="1399" spans="2:13" ht="12.75">
      <c r="B1399" s="258">
        <v>4335622.5</v>
      </c>
      <c r="C1399" s="324" t="s">
        <v>1338</v>
      </c>
      <c r="D1399" s="324" t="s">
        <v>1349</v>
      </c>
      <c r="F1399" s="323"/>
      <c r="H1399" s="10">
        <v>42335167.86</v>
      </c>
      <c r="I1399" s="327">
        <v>8501.220588235294</v>
      </c>
      <c r="M1399" s="42">
        <v>510</v>
      </c>
    </row>
    <row r="1400" spans="2:13" ht="12.75">
      <c r="B1400" s="258">
        <v>5402087.5</v>
      </c>
      <c r="C1400" s="324" t="s">
        <v>1338</v>
      </c>
      <c r="D1400" s="324" t="s">
        <v>1350</v>
      </c>
      <c r="F1400" s="323"/>
      <c r="H1400" s="10">
        <v>36933080.36</v>
      </c>
      <c r="I1400" s="327">
        <v>10697.20297029703</v>
      </c>
      <c r="M1400" s="42">
        <v>505</v>
      </c>
    </row>
    <row r="1401" spans="2:13" ht="12.75">
      <c r="B1401" s="258">
        <v>4804837</v>
      </c>
      <c r="C1401" s="324" t="s">
        <v>1338</v>
      </c>
      <c r="D1401" s="324" t="s">
        <v>1352</v>
      </c>
      <c r="F1401" s="323"/>
      <c r="H1401" s="10">
        <v>36933080.36</v>
      </c>
      <c r="I1401" s="327">
        <v>10697.20297029703</v>
      </c>
      <c r="M1401" s="42">
        <v>495</v>
      </c>
    </row>
    <row r="1402" spans="2:13" ht="12.75">
      <c r="B1402" s="258">
        <v>5170645</v>
      </c>
      <c r="C1402" s="324" t="s">
        <v>1338</v>
      </c>
      <c r="D1402" s="324" t="s">
        <v>1353</v>
      </c>
      <c r="F1402" s="323"/>
      <c r="H1402" s="10">
        <v>36933080.36</v>
      </c>
      <c r="I1402" s="327">
        <v>10697.20297029703</v>
      </c>
      <c r="M1402" s="42">
        <v>490</v>
      </c>
    </row>
    <row r="1403" spans="2:13" ht="12.75">
      <c r="B1403" s="258">
        <v>22000000</v>
      </c>
      <c r="C1403" s="324" t="s">
        <v>1338</v>
      </c>
      <c r="D1403" s="324" t="s">
        <v>1369</v>
      </c>
      <c r="F1403" s="323"/>
      <c r="H1403" s="10">
        <v>36933080.36</v>
      </c>
      <c r="I1403" s="327">
        <v>10697.20297029703</v>
      </c>
      <c r="M1403" s="42">
        <v>490</v>
      </c>
    </row>
    <row r="1404" spans="2:13" ht="12.75">
      <c r="B1404" s="258">
        <v>2500000</v>
      </c>
      <c r="C1404" s="324" t="s">
        <v>1338</v>
      </c>
      <c r="D1404" s="324" t="s">
        <v>1370</v>
      </c>
      <c r="F1404" s="323"/>
      <c r="H1404" s="10">
        <v>36933080.36</v>
      </c>
      <c r="I1404" s="327">
        <v>10697.20297029703</v>
      </c>
      <c r="M1404" s="42">
        <v>490</v>
      </c>
    </row>
    <row r="1405" spans="2:13" ht="12.75">
      <c r="B1405" s="258">
        <v>2453319</v>
      </c>
      <c r="C1405" s="324" t="s">
        <v>1338</v>
      </c>
      <c r="D1405" s="324" t="s">
        <v>1366</v>
      </c>
      <c r="F1405" s="323"/>
      <c r="H1405" s="10">
        <v>36933080.36</v>
      </c>
      <c r="I1405" s="327">
        <v>10697.20297029703</v>
      </c>
      <c r="M1405" s="42">
        <v>480</v>
      </c>
    </row>
    <row r="1406" spans="1:13" s="331" customFormat="1" ht="12.75">
      <c r="A1406" s="299"/>
      <c r="B1406" s="328">
        <v>-4279.359999999404</v>
      </c>
      <c r="C1406" s="299" t="s">
        <v>1338</v>
      </c>
      <c r="D1406" s="299" t="s">
        <v>1367</v>
      </c>
      <c r="E1406" s="299"/>
      <c r="F1406" s="300"/>
      <c r="G1406" s="329"/>
      <c r="H1406" s="328">
        <v>0</v>
      </c>
      <c r="I1406" s="330">
        <v>-8.915333333332091</v>
      </c>
      <c r="M1406" s="63">
        <v>480</v>
      </c>
    </row>
    <row r="1407" ht="12.75">
      <c r="M1407" s="2"/>
    </row>
    <row r="1408" spans="6:13" ht="12.75" hidden="1">
      <c r="F1408" s="30"/>
      <c r="M1408" s="2"/>
    </row>
    <row r="1409" spans="6:13" ht="12.75" hidden="1">
      <c r="F1409" s="30"/>
      <c r="M1409" s="2"/>
    </row>
    <row r="1410" spans="6:13" ht="12.75" hidden="1">
      <c r="F1410" s="30"/>
      <c r="M1410" s="2"/>
    </row>
    <row r="1411" spans="6:13" ht="12.75" hidden="1">
      <c r="F1411" s="30"/>
      <c r="M1411" s="2"/>
    </row>
    <row r="1412" spans="6:13" ht="12.75" hidden="1">
      <c r="F1412" s="30"/>
      <c r="M1412" s="2"/>
    </row>
    <row r="1413" spans="6:13" ht="12.75" hidden="1">
      <c r="F1413" s="30"/>
      <c r="M1413" s="2"/>
    </row>
    <row r="1414" spans="6:13" ht="12.75" hidden="1">
      <c r="F1414" s="30"/>
      <c r="M1414" s="2"/>
    </row>
    <row r="1415" spans="6:13" ht="12.75" hidden="1">
      <c r="F1415" s="30"/>
      <c r="M1415" s="2"/>
    </row>
    <row r="1416" spans="6:13" ht="12.75" hidden="1">
      <c r="F1416" s="30"/>
      <c r="M1416" s="2"/>
    </row>
    <row r="1417" spans="6:13" ht="12.75" hidden="1">
      <c r="F1417" s="30"/>
      <c r="M1417" s="2"/>
    </row>
    <row r="1418" spans="6:13" ht="12.75" hidden="1">
      <c r="F1418" s="30"/>
      <c r="M1418" s="2"/>
    </row>
    <row r="1419" spans="6:13" ht="12.75" hidden="1">
      <c r="F1419" s="30"/>
      <c r="M1419" s="2"/>
    </row>
    <row r="1420" spans="6:13" ht="12.75" hidden="1">
      <c r="F1420" s="30"/>
      <c r="M1420" s="2"/>
    </row>
    <row r="1421" spans="6:13" ht="12.75" hidden="1">
      <c r="F1421" s="30"/>
      <c r="M1421" s="2"/>
    </row>
    <row r="1422" spans="6:13" ht="12.75" hidden="1">
      <c r="F1422" s="30"/>
      <c r="M1422" s="2"/>
    </row>
    <row r="1423" spans="6:13" ht="12.75" hidden="1">
      <c r="F1423" s="30"/>
      <c r="M1423" s="2"/>
    </row>
    <row r="1424" spans="6:13" ht="12.75" hidden="1">
      <c r="F1424" s="30"/>
      <c r="M1424" s="2"/>
    </row>
    <row r="1425" spans="6:13" ht="12.75">
      <c r="F1425" s="30"/>
      <c r="M1425" s="2"/>
    </row>
    <row r="1426" spans="1:13" s="338" customFormat="1" ht="12.75">
      <c r="A1426" s="332"/>
      <c r="B1426" s="333"/>
      <c r="C1426" s="334"/>
      <c r="D1426" s="332"/>
      <c r="E1426" s="332"/>
      <c r="F1426" s="335"/>
      <c r="G1426" s="335"/>
      <c r="H1426" s="336"/>
      <c r="I1426" s="337"/>
      <c r="K1426" s="339"/>
      <c r="M1426" s="2"/>
    </row>
    <row r="1427" spans="1:13" s="91" customFormat="1" ht="12.75">
      <c r="A1427" s="340"/>
      <c r="B1427" s="341">
        <v>-4092741</v>
      </c>
      <c r="C1427" s="340" t="s">
        <v>1335</v>
      </c>
      <c r="D1427" s="340" t="s">
        <v>1356</v>
      </c>
      <c r="E1427" s="340"/>
      <c r="F1427" s="342"/>
      <c r="G1427" s="342"/>
      <c r="H1427" s="341">
        <v>4092741</v>
      </c>
      <c r="I1427" s="343">
        <v>-8185.482</v>
      </c>
      <c r="M1427" s="2">
        <v>500</v>
      </c>
    </row>
    <row r="1428" spans="1:13" s="91" customFormat="1" ht="12.75">
      <c r="A1428" s="340"/>
      <c r="B1428" s="341">
        <v>0</v>
      </c>
      <c r="C1428" s="340" t="s">
        <v>1335</v>
      </c>
      <c r="D1428" s="340" t="s">
        <v>1358</v>
      </c>
      <c r="E1428" s="340"/>
      <c r="F1428" s="342"/>
      <c r="G1428" s="342"/>
      <c r="H1428" s="341">
        <v>0</v>
      </c>
      <c r="I1428" s="343">
        <v>0</v>
      </c>
      <c r="M1428" s="2">
        <v>490</v>
      </c>
    </row>
    <row r="1429" spans="1:13" s="91" customFormat="1" ht="12.75">
      <c r="A1429" s="340"/>
      <c r="B1429" s="341">
        <v>0</v>
      </c>
      <c r="C1429" s="340" t="s">
        <v>1335</v>
      </c>
      <c r="D1429" s="340" t="s">
        <v>1345</v>
      </c>
      <c r="E1429" s="340"/>
      <c r="F1429" s="342"/>
      <c r="G1429" s="342"/>
      <c r="H1429" s="341">
        <v>0</v>
      </c>
      <c r="I1429" s="343">
        <v>0</v>
      </c>
      <c r="M1429" s="2">
        <v>492</v>
      </c>
    </row>
    <row r="1430" spans="1:13" s="91" customFormat="1" ht="12.75">
      <c r="A1430" s="340"/>
      <c r="B1430" s="341">
        <v>0</v>
      </c>
      <c r="C1430" s="340" t="s">
        <v>1335</v>
      </c>
      <c r="D1430" s="340" t="s">
        <v>1346</v>
      </c>
      <c r="E1430" s="340"/>
      <c r="F1430" s="342"/>
      <c r="G1430" s="342"/>
      <c r="H1430" s="341">
        <v>0</v>
      </c>
      <c r="I1430" s="343">
        <v>0</v>
      </c>
      <c r="M1430" s="42">
        <v>504</v>
      </c>
    </row>
    <row r="1431" spans="1:13" s="91" customFormat="1" ht="12.75">
      <c r="A1431" s="340"/>
      <c r="B1431" s="341">
        <v>0</v>
      </c>
      <c r="C1431" s="340" t="s">
        <v>1335</v>
      </c>
      <c r="D1431" s="340" t="s">
        <v>1347</v>
      </c>
      <c r="E1431" s="340"/>
      <c r="F1431" s="342"/>
      <c r="G1431" s="342"/>
      <c r="H1431" s="341">
        <v>0</v>
      </c>
      <c r="I1431" s="343">
        <v>0</v>
      </c>
      <c r="M1431" s="42">
        <v>504</v>
      </c>
    </row>
    <row r="1432" spans="1:13" s="91" customFormat="1" ht="12.75">
      <c r="A1432" s="340"/>
      <c r="B1432" s="341">
        <v>61000</v>
      </c>
      <c r="C1432" s="340" t="s">
        <v>1335</v>
      </c>
      <c r="D1432" s="340" t="s">
        <v>1348</v>
      </c>
      <c r="E1432" s="340"/>
      <c r="F1432" s="342"/>
      <c r="G1432" s="342"/>
      <c r="H1432" s="341">
        <v>-61000</v>
      </c>
      <c r="I1432" s="343">
        <v>119.6078431372549</v>
      </c>
      <c r="M1432" s="42">
        <v>510</v>
      </c>
    </row>
    <row r="1433" spans="1:13" s="91" customFormat="1" ht="12.75">
      <c r="A1433" s="340"/>
      <c r="B1433" s="341">
        <v>0</v>
      </c>
      <c r="C1433" s="340" t="s">
        <v>1335</v>
      </c>
      <c r="D1433" s="340" t="s">
        <v>1349</v>
      </c>
      <c r="E1433" s="340"/>
      <c r="F1433" s="342"/>
      <c r="G1433" s="342"/>
      <c r="H1433" s="341">
        <v>0</v>
      </c>
      <c r="I1433" s="343">
        <v>0</v>
      </c>
      <c r="M1433" s="42">
        <v>510</v>
      </c>
    </row>
    <row r="1434" spans="1:13" s="91" customFormat="1" ht="12.75">
      <c r="A1434" s="340"/>
      <c r="B1434" s="341">
        <v>4393800</v>
      </c>
      <c r="C1434" s="340" t="s">
        <v>1335</v>
      </c>
      <c r="D1434" s="340" t="s">
        <v>1350</v>
      </c>
      <c r="E1434" s="340"/>
      <c r="F1434" s="342"/>
      <c r="G1434" s="342"/>
      <c r="H1434" s="341">
        <v>-4393800</v>
      </c>
      <c r="I1434" s="343">
        <v>8615.29411764706</v>
      </c>
      <c r="M1434" s="42">
        <v>510</v>
      </c>
    </row>
    <row r="1435" spans="1:13" s="91" customFormat="1" ht="12.75">
      <c r="A1435" s="340"/>
      <c r="B1435" s="341"/>
      <c r="C1435" s="340" t="s">
        <v>1335</v>
      </c>
      <c r="D1435" s="340" t="s">
        <v>1352</v>
      </c>
      <c r="E1435" s="340"/>
      <c r="F1435" s="342"/>
      <c r="G1435" s="342"/>
      <c r="H1435" s="341">
        <v>0</v>
      </c>
      <c r="I1435" s="343">
        <v>0</v>
      </c>
      <c r="M1435" s="42">
        <v>495</v>
      </c>
    </row>
    <row r="1436" spans="1:13" s="91" customFormat="1" ht="12.75">
      <c r="A1436" s="340"/>
      <c r="B1436" s="341"/>
      <c r="C1436" s="340" t="s">
        <v>1335</v>
      </c>
      <c r="D1436" s="340" t="s">
        <v>1353</v>
      </c>
      <c r="E1436" s="340"/>
      <c r="F1436" s="342"/>
      <c r="G1436" s="342"/>
      <c r="H1436" s="341">
        <v>-61000</v>
      </c>
      <c r="I1436" s="343">
        <v>0</v>
      </c>
      <c r="M1436" s="42">
        <v>490</v>
      </c>
    </row>
    <row r="1437" spans="1:13" s="91" customFormat="1" ht="12.75">
      <c r="A1437" s="340"/>
      <c r="B1437" s="341"/>
      <c r="C1437" s="340" t="s">
        <v>1335</v>
      </c>
      <c r="D1437" s="340" t="s">
        <v>1366</v>
      </c>
      <c r="E1437" s="340"/>
      <c r="F1437" s="342"/>
      <c r="G1437" s="342"/>
      <c r="H1437" s="341">
        <v>0</v>
      </c>
      <c r="I1437" s="343">
        <v>0</v>
      </c>
      <c r="M1437" s="42">
        <v>480</v>
      </c>
    </row>
    <row r="1438" spans="1:13" s="349" customFormat="1" ht="12.75">
      <c r="A1438" s="344"/>
      <c r="B1438" s="345">
        <v>362059</v>
      </c>
      <c r="C1438" s="344" t="s">
        <v>1335</v>
      </c>
      <c r="D1438" s="344" t="s">
        <v>1371</v>
      </c>
      <c r="E1438" s="344"/>
      <c r="F1438" s="346"/>
      <c r="G1438" s="347"/>
      <c r="H1438" s="345">
        <v>-362059</v>
      </c>
      <c r="I1438" s="348">
        <v>754.2895833333333</v>
      </c>
      <c r="M1438" s="63">
        <v>480</v>
      </c>
    </row>
    <row r="1439" ht="12.75">
      <c r="M1439" s="2"/>
    </row>
    <row r="1440" spans="6:13" ht="12.75" hidden="1">
      <c r="F1440" s="30"/>
      <c r="M1440" s="2"/>
    </row>
    <row r="1441" spans="6:13" ht="12.75" hidden="1">
      <c r="F1441" s="30"/>
      <c r="M1441" s="2"/>
    </row>
    <row r="1442" spans="6:13" ht="12.75" hidden="1">
      <c r="F1442" s="30"/>
      <c r="M1442" s="2"/>
    </row>
    <row r="1443" spans="6:13" ht="12.75" hidden="1">
      <c r="F1443" s="30"/>
      <c r="M1443" s="2"/>
    </row>
    <row r="1444" spans="6:13" ht="12.75" hidden="1">
      <c r="F1444" s="30"/>
      <c r="M1444" s="2"/>
    </row>
    <row r="1445" spans="6:13" ht="12.75" hidden="1">
      <c r="F1445" s="30"/>
      <c r="M1445" s="2"/>
    </row>
    <row r="1446" spans="6:13" ht="12.75" hidden="1">
      <c r="F1446" s="30"/>
      <c r="M1446" s="2"/>
    </row>
    <row r="1447" spans="6:13" ht="12.75" hidden="1">
      <c r="F1447" s="30"/>
      <c r="M1447" s="2"/>
    </row>
    <row r="1448" spans="6:13" ht="12.75" hidden="1">
      <c r="F1448" s="30"/>
      <c r="M1448" s="2"/>
    </row>
    <row r="1449" spans="6:13" ht="12.75" hidden="1">
      <c r="F1449" s="30"/>
      <c r="M1449" s="2"/>
    </row>
    <row r="1450" spans="6:13" ht="12.75" hidden="1">
      <c r="F1450" s="30"/>
      <c r="M1450" s="2"/>
    </row>
    <row r="1451" spans="6:13" ht="12.75" hidden="1">
      <c r="F1451" s="30"/>
      <c r="M1451" s="2"/>
    </row>
    <row r="1452" spans="6:13" ht="12.75" hidden="1">
      <c r="F1452" s="30"/>
      <c r="M1452" s="2"/>
    </row>
    <row r="1453" spans="6:13" ht="12.75" hidden="1">
      <c r="F1453" s="30"/>
      <c r="M1453" s="2"/>
    </row>
    <row r="1454" spans="6:13" ht="12.75" hidden="1">
      <c r="F1454" s="30"/>
      <c r="M1454" s="2"/>
    </row>
    <row r="1455" spans="6:13" ht="12.75" hidden="1">
      <c r="F1455" s="30"/>
      <c r="M1455" s="2"/>
    </row>
    <row r="1456" spans="6:13" ht="12.75" hidden="1">
      <c r="F1456" s="30"/>
      <c r="M1456" s="2"/>
    </row>
    <row r="1457" spans="6:13" ht="12.75">
      <c r="F1457" s="30"/>
      <c r="M1457" s="2"/>
    </row>
    <row r="1458" spans="1:13" s="338" customFormat="1" ht="12.75">
      <c r="A1458" s="332"/>
      <c r="B1458" s="333"/>
      <c r="C1458" s="334"/>
      <c r="D1458" s="332"/>
      <c r="E1458" s="332"/>
      <c r="F1458" s="335"/>
      <c r="G1458" s="335"/>
      <c r="H1458" s="336"/>
      <c r="I1458" s="337"/>
      <c r="K1458" s="339"/>
      <c r="M1458" s="2"/>
    </row>
    <row r="1459" spans="1:13" s="151" customFormat="1" ht="12.75">
      <c r="A1459" s="350"/>
      <c r="B1459" s="351">
        <v>-2620171.5</v>
      </c>
      <c r="C1459" s="350" t="s">
        <v>1334</v>
      </c>
      <c r="D1459" s="350" t="s">
        <v>1356</v>
      </c>
      <c r="E1459" s="350"/>
      <c r="F1459" s="352"/>
      <c r="G1459" s="352"/>
      <c r="H1459" s="351">
        <v>2620171.5</v>
      </c>
      <c r="I1459" s="353">
        <v>-5240.343</v>
      </c>
      <c r="M1459" s="2">
        <v>500</v>
      </c>
    </row>
    <row r="1460" spans="1:13" s="151" customFormat="1" ht="12.75">
      <c r="A1460" s="350"/>
      <c r="B1460" s="351">
        <v>1797912.5</v>
      </c>
      <c r="C1460" s="350" t="s">
        <v>1334</v>
      </c>
      <c r="D1460" s="350" t="s">
        <v>1358</v>
      </c>
      <c r="E1460" s="350"/>
      <c r="F1460" s="352"/>
      <c r="G1460" s="352"/>
      <c r="H1460" s="351">
        <v>822259</v>
      </c>
      <c r="I1460" s="353">
        <v>3669.2091836734694</v>
      </c>
      <c r="M1460" s="2">
        <v>490</v>
      </c>
    </row>
    <row r="1461" spans="1:13" s="151" customFormat="1" ht="12.75">
      <c r="A1461" s="350"/>
      <c r="B1461" s="351">
        <v>331500</v>
      </c>
      <c r="C1461" s="350" t="s">
        <v>1334</v>
      </c>
      <c r="D1461" s="350" t="s">
        <v>1359</v>
      </c>
      <c r="E1461" s="350"/>
      <c r="F1461" s="352"/>
      <c r="G1461" s="352"/>
      <c r="H1461" s="351">
        <v>490759</v>
      </c>
      <c r="I1461" s="353">
        <v>673.780487804878</v>
      </c>
      <c r="M1461" s="2">
        <v>492</v>
      </c>
    </row>
    <row r="1462" spans="1:13" s="151" customFormat="1" ht="12.75">
      <c r="A1462" s="350"/>
      <c r="B1462" s="351">
        <v>286300</v>
      </c>
      <c r="C1462" s="350" t="s">
        <v>1334</v>
      </c>
      <c r="D1462" s="350" t="s">
        <v>1346</v>
      </c>
      <c r="E1462" s="350"/>
      <c r="F1462" s="352"/>
      <c r="G1462" s="352"/>
      <c r="H1462" s="351">
        <v>204459</v>
      </c>
      <c r="I1462" s="353">
        <v>568.0555555555555</v>
      </c>
      <c r="M1462" s="42">
        <v>504</v>
      </c>
    </row>
    <row r="1463" spans="1:13" s="151" customFormat="1" ht="12.75">
      <c r="A1463" s="350"/>
      <c r="B1463" s="351">
        <v>46700</v>
      </c>
      <c r="C1463" s="350" t="s">
        <v>1334</v>
      </c>
      <c r="D1463" s="350" t="s">
        <v>1347</v>
      </c>
      <c r="E1463" s="350"/>
      <c r="F1463" s="352"/>
      <c r="G1463" s="352"/>
      <c r="H1463" s="351">
        <v>157759</v>
      </c>
      <c r="I1463" s="353">
        <v>92.65873015873017</v>
      </c>
      <c r="M1463" s="42">
        <v>504</v>
      </c>
    </row>
    <row r="1464" spans="1:13" s="151" customFormat="1" ht="12.75">
      <c r="A1464" s="350"/>
      <c r="B1464" s="351">
        <v>-11456100</v>
      </c>
      <c r="C1464" s="350" t="s">
        <v>1334</v>
      </c>
      <c r="D1464" s="350" t="s">
        <v>1348</v>
      </c>
      <c r="E1464" s="350"/>
      <c r="F1464" s="352"/>
      <c r="G1464" s="352"/>
      <c r="H1464" s="351">
        <v>11660559</v>
      </c>
      <c r="I1464" s="353">
        <v>-22462.941176470587</v>
      </c>
      <c r="M1464" s="42">
        <v>510</v>
      </c>
    </row>
    <row r="1465" spans="1:13" s="151" customFormat="1" ht="12.75">
      <c r="A1465" s="350"/>
      <c r="B1465" s="351">
        <v>3409482.2</v>
      </c>
      <c r="C1465" s="350" t="s">
        <v>1334</v>
      </c>
      <c r="D1465" s="350" t="s">
        <v>1348</v>
      </c>
      <c r="E1465" s="350"/>
      <c r="F1465" s="352"/>
      <c r="G1465" s="352"/>
      <c r="H1465" s="351">
        <v>-3251723.2</v>
      </c>
      <c r="I1465" s="353">
        <v>6685.259215686275</v>
      </c>
      <c r="M1465" s="42">
        <v>510</v>
      </c>
    </row>
    <row r="1466" spans="1:13" s="151" customFormat="1" ht="12.75">
      <c r="A1466" s="350"/>
      <c r="B1466" s="351">
        <v>1875415</v>
      </c>
      <c r="C1466" s="350" t="s">
        <v>1334</v>
      </c>
      <c r="D1466" s="350" t="s">
        <v>1349</v>
      </c>
      <c r="E1466" s="350"/>
      <c r="F1466" s="352"/>
      <c r="G1466" s="352"/>
      <c r="H1466" s="351">
        <v>9785144</v>
      </c>
      <c r="I1466" s="353">
        <v>3677.2843137254904</v>
      </c>
      <c r="M1466" s="42">
        <v>510</v>
      </c>
    </row>
    <row r="1467" spans="1:13" s="151" customFormat="1" ht="12.75">
      <c r="A1467" s="350"/>
      <c r="B1467" s="351">
        <v>1987303</v>
      </c>
      <c r="C1467" s="350" t="s">
        <v>1334</v>
      </c>
      <c r="D1467" s="350" t="s">
        <v>1350</v>
      </c>
      <c r="E1467" s="350"/>
      <c r="F1467" s="352"/>
      <c r="G1467" s="352"/>
      <c r="H1467" s="351">
        <v>-5239026.2</v>
      </c>
      <c r="I1467" s="353">
        <v>3896.6725490196077</v>
      </c>
      <c r="M1467" s="42">
        <v>510</v>
      </c>
    </row>
    <row r="1468" spans="1:13" s="151" customFormat="1" ht="12.75">
      <c r="A1468" s="350"/>
      <c r="B1468" s="351">
        <v>1210282.5</v>
      </c>
      <c r="C1468" s="350" t="s">
        <v>1334</v>
      </c>
      <c r="D1468" s="350" t="s">
        <v>1352</v>
      </c>
      <c r="E1468" s="350"/>
      <c r="F1468" s="352"/>
      <c r="G1468" s="352"/>
      <c r="H1468" s="351">
        <v>-4462005.7</v>
      </c>
      <c r="I1468" s="353">
        <v>2445.0151515151515</v>
      </c>
      <c r="M1468" s="42">
        <v>495</v>
      </c>
    </row>
    <row r="1469" spans="1:13" s="151" customFormat="1" ht="12.75">
      <c r="A1469" s="350"/>
      <c r="B1469" s="351">
        <v>0</v>
      </c>
      <c r="C1469" s="350" t="s">
        <v>1334</v>
      </c>
      <c r="D1469" s="350" t="s">
        <v>1353</v>
      </c>
      <c r="E1469" s="350"/>
      <c r="F1469" s="352"/>
      <c r="G1469" s="352"/>
      <c r="H1469" s="351">
        <v>9785144</v>
      </c>
      <c r="I1469" s="353">
        <v>0</v>
      </c>
      <c r="M1469" s="42">
        <v>490</v>
      </c>
    </row>
    <row r="1470" spans="1:13" s="151" customFormat="1" ht="12.75">
      <c r="A1470" s="350"/>
      <c r="B1470" s="351">
        <v>0</v>
      </c>
      <c r="C1470" s="350" t="s">
        <v>1334</v>
      </c>
      <c r="D1470" s="350" t="s">
        <v>1366</v>
      </c>
      <c r="E1470" s="350"/>
      <c r="F1470" s="352"/>
      <c r="G1470" s="352"/>
      <c r="H1470" s="351">
        <v>-5239026.2</v>
      </c>
      <c r="I1470" s="353">
        <v>0</v>
      </c>
      <c r="M1470" s="42">
        <v>480</v>
      </c>
    </row>
    <row r="1471" spans="1:13" s="359" customFormat="1" ht="12.75">
      <c r="A1471" s="354"/>
      <c r="B1471" s="355">
        <v>-3131376.3</v>
      </c>
      <c r="C1471" s="354" t="s">
        <v>1334</v>
      </c>
      <c r="D1471" s="354" t="s">
        <v>1371</v>
      </c>
      <c r="E1471" s="354"/>
      <c r="F1471" s="356"/>
      <c r="G1471" s="357"/>
      <c r="H1471" s="355">
        <v>0</v>
      </c>
      <c r="I1471" s="358">
        <v>-6523.7006249999995</v>
      </c>
      <c r="M1471" s="63">
        <v>480</v>
      </c>
    </row>
    <row r="1472" ht="12.75">
      <c r="M1472" s="2"/>
    </row>
    <row r="1473" ht="12.75">
      <c r="M1473" s="2"/>
    </row>
    <row r="1474" spans="6:13" ht="12.75">
      <c r="F1474" s="30"/>
      <c r="I1474" s="25"/>
      <c r="M1474" s="2"/>
    </row>
    <row r="1475" spans="1:13" s="257" customFormat="1" ht="12.75">
      <c r="A1475" s="360"/>
      <c r="B1475" s="361">
        <v>-920785</v>
      </c>
      <c r="C1475" s="360" t="s">
        <v>1337</v>
      </c>
      <c r="D1475" s="360" t="s">
        <v>1356</v>
      </c>
      <c r="E1475" s="360"/>
      <c r="F1475" s="362"/>
      <c r="G1475" s="362"/>
      <c r="H1475" s="351">
        <v>920785</v>
      </c>
      <c r="I1475" s="353">
        <v>-1841.57</v>
      </c>
      <c r="M1475" s="2">
        <v>500</v>
      </c>
    </row>
    <row r="1476" spans="1:13" s="257" customFormat="1" ht="12.75">
      <c r="A1476" s="360"/>
      <c r="B1476" s="361">
        <v>-8199463</v>
      </c>
      <c r="C1476" s="360" t="s">
        <v>1337</v>
      </c>
      <c r="D1476" s="360" t="s">
        <v>1357</v>
      </c>
      <c r="E1476" s="360"/>
      <c r="F1476" s="362"/>
      <c r="G1476" s="362"/>
      <c r="H1476" s="351">
        <v>9120248</v>
      </c>
      <c r="I1476" s="353">
        <v>-16733.597959183673</v>
      </c>
      <c r="M1476" s="2">
        <v>490</v>
      </c>
    </row>
    <row r="1477" spans="1:13" s="257" customFormat="1" ht="12.75">
      <c r="A1477" s="360"/>
      <c r="B1477" s="361">
        <v>0</v>
      </c>
      <c r="C1477" s="360" t="s">
        <v>1337</v>
      </c>
      <c r="D1477" s="360" t="s">
        <v>1358</v>
      </c>
      <c r="E1477" s="360"/>
      <c r="F1477" s="362"/>
      <c r="G1477" s="362"/>
      <c r="H1477" s="351">
        <v>9120248</v>
      </c>
      <c r="I1477" s="353">
        <v>0</v>
      </c>
      <c r="M1477" s="2">
        <v>490</v>
      </c>
    </row>
    <row r="1478" spans="1:13" s="257" customFormat="1" ht="12.75">
      <c r="A1478" s="360"/>
      <c r="B1478" s="361">
        <v>1202013</v>
      </c>
      <c r="C1478" s="360" t="s">
        <v>1337</v>
      </c>
      <c r="D1478" s="360" t="s">
        <v>1345</v>
      </c>
      <c r="E1478" s="360"/>
      <c r="F1478" s="362"/>
      <c r="G1478" s="362"/>
      <c r="H1478" s="351">
        <v>7918235</v>
      </c>
      <c r="I1478" s="353">
        <v>2443.1158536585367</v>
      </c>
      <c r="M1478" s="42">
        <v>492</v>
      </c>
    </row>
    <row r="1479" spans="1:13" s="257" customFormat="1" ht="12.75">
      <c r="A1479" s="360"/>
      <c r="B1479" s="361">
        <v>200000</v>
      </c>
      <c r="C1479" s="360" t="s">
        <v>1337</v>
      </c>
      <c r="D1479" s="360" t="s">
        <v>1360</v>
      </c>
      <c r="E1479" s="360"/>
      <c r="F1479" s="362"/>
      <c r="G1479" s="362"/>
      <c r="H1479" s="351">
        <v>7718235</v>
      </c>
      <c r="I1479" s="353">
        <v>396.8253968253968</v>
      </c>
      <c r="M1479" s="42">
        <v>504</v>
      </c>
    </row>
    <row r="1480" spans="1:13" s="257" customFormat="1" ht="12.75">
      <c r="A1480" s="360"/>
      <c r="B1480" s="361">
        <v>80000</v>
      </c>
      <c r="C1480" s="360" t="s">
        <v>1337</v>
      </c>
      <c r="D1480" s="360" t="s">
        <v>1347</v>
      </c>
      <c r="E1480" s="360"/>
      <c r="F1480" s="362"/>
      <c r="G1480" s="362"/>
      <c r="H1480" s="351">
        <v>7638235</v>
      </c>
      <c r="I1480" s="353">
        <v>158.73015873015873</v>
      </c>
      <c r="M1480" s="42">
        <v>504</v>
      </c>
    </row>
    <row r="1481" spans="1:13" s="257" customFormat="1" ht="12.75">
      <c r="A1481" s="360"/>
      <c r="B1481" s="361">
        <v>0</v>
      </c>
      <c r="C1481" s="360" t="s">
        <v>1337</v>
      </c>
      <c r="D1481" s="360" t="s">
        <v>1348</v>
      </c>
      <c r="E1481" s="360"/>
      <c r="F1481" s="362"/>
      <c r="G1481" s="362"/>
      <c r="H1481" s="351">
        <v>7638235</v>
      </c>
      <c r="I1481" s="353">
        <v>0</v>
      </c>
      <c r="M1481" s="42">
        <v>510</v>
      </c>
    </row>
    <row r="1482" spans="1:13" s="257" customFormat="1" ht="12.75">
      <c r="A1482" s="360"/>
      <c r="B1482" s="361">
        <v>667500</v>
      </c>
      <c r="C1482" s="360" t="s">
        <v>1337</v>
      </c>
      <c r="D1482" s="360" t="s">
        <v>1349</v>
      </c>
      <c r="E1482" s="360"/>
      <c r="F1482" s="362"/>
      <c r="G1482" s="362"/>
      <c r="H1482" s="351">
        <v>6970735</v>
      </c>
      <c r="I1482" s="353">
        <v>1308.8235294117646</v>
      </c>
      <c r="M1482" s="42">
        <v>510</v>
      </c>
    </row>
    <row r="1483" spans="1:13" s="257" customFormat="1" ht="12.75">
      <c r="A1483" s="360"/>
      <c r="B1483" s="361"/>
      <c r="C1483" s="360" t="s">
        <v>1337</v>
      </c>
      <c r="D1483" s="360" t="s">
        <v>1350</v>
      </c>
      <c r="E1483" s="360"/>
      <c r="F1483" s="362"/>
      <c r="G1483" s="362"/>
      <c r="H1483" s="351">
        <v>6970735</v>
      </c>
      <c r="I1483" s="353">
        <v>0</v>
      </c>
      <c r="M1483" s="42">
        <v>505</v>
      </c>
    </row>
    <row r="1484" spans="1:13" s="257" customFormat="1" ht="12.75">
      <c r="A1484" s="360"/>
      <c r="B1484" s="361"/>
      <c r="C1484" s="360" t="s">
        <v>1337</v>
      </c>
      <c r="D1484" s="360" t="s">
        <v>1352</v>
      </c>
      <c r="E1484" s="360"/>
      <c r="F1484" s="362"/>
      <c r="G1484" s="362"/>
      <c r="H1484" s="351">
        <v>6970735</v>
      </c>
      <c r="I1484" s="353">
        <v>0</v>
      </c>
      <c r="M1484" s="42">
        <v>495</v>
      </c>
    </row>
    <row r="1485" spans="1:13" s="257" customFormat="1" ht="12.75">
      <c r="A1485" s="360"/>
      <c r="B1485" s="361"/>
      <c r="C1485" s="360" t="s">
        <v>1337</v>
      </c>
      <c r="D1485" s="360" t="s">
        <v>1353</v>
      </c>
      <c r="E1485" s="360"/>
      <c r="F1485" s="362"/>
      <c r="G1485" s="362"/>
      <c r="H1485" s="351">
        <v>6970735</v>
      </c>
      <c r="I1485" s="353">
        <v>0</v>
      </c>
      <c r="M1485" s="42">
        <v>490</v>
      </c>
    </row>
    <row r="1486" spans="1:13" s="257" customFormat="1" ht="12.75">
      <c r="A1486" s="360"/>
      <c r="B1486" s="361">
        <v>4393800</v>
      </c>
      <c r="C1486" s="360" t="s">
        <v>1337</v>
      </c>
      <c r="D1486" s="360" t="s">
        <v>1366</v>
      </c>
      <c r="E1486" s="360"/>
      <c r="F1486" s="362"/>
      <c r="G1486" s="362"/>
      <c r="H1486" s="351">
        <v>2576935</v>
      </c>
      <c r="I1486" s="353">
        <v>9153.75</v>
      </c>
      <c r="M1486" s="42">
        <v>480</v>
      </c>
    </row>
    <row r="1487" spans="1:13" s="368" customFormat="1" ht="12.75">
      <c r="A1487" s="363"/>
      <c r="B1487" s="364">
        <v>-2576935</v>
      </c>
      <c r="C1487" s="363" t="s">
        <v>1337</v>
      </c>
      <c r="D1487" s="363" t="s">
        <v>1367</v>
      </c>
      <c r="E1487" s="363"/>
      <c r="F1487" s="365"/>
      <c r="G1487" s="366"/>
      <c r="H1487" s="364"/>
      <c r="I1487" s="367">
        <v>-5368.614583333333</v>
      </c>
      <c r="M1487" s="63">
        <v>480</v>
      </c>
    </row>
    <row r="1488" spans="1:13" s="374" customFormat="1" ht="12.75">
      <c r="A1488" s="369"/>
      <c r="B1488" s="370"/>
      <c r="C1488" s="369"/>
      <c r="D1488" s="369"/>
      <c r="E1488" s="369"/>
      <c r="F1488" s="371"/>
      <c r="G1488" s="372"/>
      <c r="H1488" s="370"/>
      <c r="I1488" s="373"/>
      <c r="M1488" s="2"/>
    </row>
    <row r="1489" spans="1:13" s="374" customFormat="1" ht="12.75">
      <c r="A1489" s="369"/>
      <c r="B1489" s="370"/>
      <c r="C1489" s="369"/>
      <c r="D1489" s="369"/>
      <c r="E1489" s="369"/>
      <c r="F1489" s="371"/>
      <c r="G1489" s="372"/>
      <c r="H1489" s="370"/>
      <c r="I1489" s="373"/>
      <c r="M1489" s="2"/>
    </row>
    <row r="1490" spans="6:13" ht="12.75">
      <c r="F1490" s="30"/>
      <c r="M1490" s="2"/>
    </row>
    <row r="1491" spans="1:13" s="151" customFormat="1" ht="12.75">
      <c r="A1491" s="350"/>
      <c r="B1491" s="375">
        <v>-9643995</v>
      </c>
      <c r="C1491" s="376" t="s">
        <v>1361</v>
      </c>
      <c r="D1491" s="376" t="s">
        <v>1357</v>
      </c>
      <c r="E1491" s="376"/>
      <c r="F1491" s="377"/>
      <c r="G1491" s="377"/>
      <c r="H1491" s="375">
        <v>9643995</v>
      </c>
      <c r="I1491" s="378">
        <v>-19287.99</v>
      </c>
      <c r="M1491" s="2">
        <v>500</v>
      </c>
    </row>
    <row r="1492" spans="1:13" s="151" customFormat="1" ht="12.75">
      <c r="A1492" s="350"/>
      <c r="B1492" s="375">
        <v>0</v>
      </c>
      <c r="C1492" s="376" t="s">
        <v>1361</v>
      </c>
      <c r="D1492" s="376" t="s">
        <v>1358</v>
      </c>
      <c r="E1492" s="376"/>
      <c r="F1492" s="377"/>
      <c r="G1492" s="377"/>
      <c r="H1492" s="375">
        <v>9643995</v>
      </c>
      <c r="I1492" s="378">
        <v>0</v>
      </c>
      <c r="M1492" s="2">
        <v>490</v>
      </c>
    </row>
    <row r="1493" spans="1:13" s="151" customFormat="1" ht="12.75">
      <c r="A1493" s="350"/>
      <c r="B1493" s="375">
        <v>0</v>
      </c>
      <c r="C1493" s="376" t="s">
        <v>1361</v>
      </c>
      <c r="D1493" s="376" t="s">
        <v>1359</v>
      </c>
      <c r="E1493" s="376"/>
      <c r="F1493" s="377"/>
      <c r="G1493" s="377"/>
      <c r="H1493" s="375">
        <v>9643995</v>
      </c>
      <c r="I1493" s="378">
        <v>0</v>
      </c>
      <c r="M1493" s="2">
        <v>492</v>
      </c>
    </row>
    <row r="1494" spans="1:13" s="151" customFormat="1" ht="12.75">
      <c r="A1494" s="350"/>
      <c r="B1494" s="375">
        <v>0</v>
      </c>
      <c r="C1494" s="376" t="s">
        <v>1361</v>
      </c>
      <c r="D1494" s="376" t="s">
        <v>1346</v>
      </c>
      <c r="E1494" s="376"/>
      <c r="F1494" s="377"/>
      <c r="G1494" s="377"/>
      <c r="H1494" s="375">
        <v>9643995</v>
      </c>
      <c r="I1494" s="378">
        <v>0</v>
      </c>
      <c r="M1494" s="42">
        <v>504</v>
      </c>
    </row>
    <row r="1495" spans="1:13" s="151" customFormat="1" ht="12.75">
      <c r="A1495" s="350"/>
      <c r="B1495" s="375"/>
      <c r="C1495" s="376" t="s">
        <v>1361</v>
      </c>
      <c r="D1495" s="376" t="s">
        <v>1347</v>
      </c>
      <c r="E1495" s="376"/>
      <c r="F1495" s="377"/>
      <c r="G1495" s="377"/>
      <c r="H1495" s="375">
        <v>9643995</v>
      </c>
      <c r="I1495" s="378">
        <v>0</v>
      </c>
      <c r="M1495" s="42">
        <v>504</v>
      </c>
    </row>
    <row r="1496" spans="1:13" s="151" customFormat="1" ht="12.75">
      <c r="A1496" s="350"/>
      <c r="B1496" s="375">
        <v>0</v>
      </c>
      <c r="C1496" s="376" t="s">
        <v>1361</v>
      </c>
      <c r="D1496" s="376" t="s">
        <v>1348</v>
      </c>
      <c r="E1496" s="376"/>
      <c r="F1496" s="377"/>
      <c r="G1496" s="377"/>
      <c r="H1496" s="375">
        <v>9643995</v>
      </c>
      <c r="I1496" s="378">
        <v>0</v>
      </c>
      <c r="M1496" s="42">
        <v>510</v>
      </c>
    </row>
    <row r="1497" spans="1:13" s="151" customFormat="1" ht="12.75">
      <c r="A1497" s="350"/>
      <c r="B1497" s="375">
        <v>244000</v>
      </c>
      <c r="C1497" s="376" t="s">
        <v>1361</v>
      </c>
      <c r="D1497" s="376" t="s">
        <v>1349</v>
      </c>
      <c r="E1497" s="376"/>
      <c r="F1497" s="377"/>
      <c r="G1497" s="377"/>
      <c r="H1497" s="375">
        <v>9399995</v>
      </c>
      <c r="I1497" s="378">
        <v>478.4313725490196</v>
      </c>
      <c r="M1497" s="42">
        <v>510</v>
      </c>
    </row>
    <row r="1498" spans="1:13" s="151" customFormat="1" ht="12.75">
      <c r="A1498" s="350"/>
      <c r="B1498" s="375">
        <v>4880550</v>
      </c>
      <c r="C1498" s="376" t="s">
        <v>1361</v>
      </c>
      <c r="D1498" s="376" t="s">
        <v>1362</v>
      </c>
      <c r="E1498" s="376"/>
      <c r="F1498" s="377"/>
      <c r="G1498" s="377"/>
      <c r="H1498" s="375">
        <v>4519445</v>
      </c>
      <c r="I1498" s="378">
        <v>9683.630952380952</v>
      </c>
      <c r="M1498" s="42">
        <v>504</v>
      </c>
    </row>
    <row r="1499" spans="1:13" s="151" customFormat="1" ht="12.75">
      <c r="A1499" s="350"/>
      <c r="B1499" s="375">
        <v>2008772</v>
      </c>
      <c r="C1499" s="376" t="s">
        <v>1361</v>
      </c>
      <c r="D1499" s="376" t="s">
        <v>1350</v>
      </c>
      <c r="E1499" s="376"/>
      <c r="F1499" s="377"/>
      <c r="G1499" s="377"/>
      <c r="H1499" s="375">
        <v>7391223</v>
      </c>
      <c r="I1499" s="378">
        <v>3977.7663366336633</v>
      </c>
      <c r="M1499" s="42">
        <v>505</v>
      </c>
    </row>
    <row r="1500" spans="1:13" s="151" customFormat="1" ht="12.75">
      <c r="A1500" s="350"/>
      <c r="B1500" s="375">
        <v>131500</v>
      </c>
      <c r="C1500" s="376" t="s">
        <v>1361</v>
      </c>
      <c r="D1500" s="376" t="s">
        <v>1352</v>
      </c>
      <c r="E1500" s="376"/>
      <c r="F1500" s="377"/>
      <c r="G1500" s="377"/>
      <c r="H1500" s="375">
        <v>9268495</v>
      </c>
      <c r="I1500" s="378">
        <v>265.65656565656565</v>
      </c>
      <c r="M1500" s="42">
        <v>495</v>
      </c>
    </row>
    <row r="1501" spans="1:13" s="151" customFormat="1" ht="12.75">
      <c r="A1501" s="350"/>
      <c r="B1501" s="375">
        <v>0</v>
      </c>
      <c r="C1501" s="376" t="s">
        <v>1361</v>
      </c>
      <c r="D1501" s="376" t="s">
        <v>1353</v>
      </c>
      <c r="E1501" s="376"/>
      <c r="F1501" s="377"/>
      <c r="G1501" s="377"/>
      <c r="H1501" s="375">
        <v>4519445</v>
      </c>
      <c r="I1501" s="378">
        <v>0</v>
      </c>
      <c r="M1501" s="42">
        <v>490</v>
      </c>
    </row>
    <row r="1502" spans="1:13" s="151" customFormat="1" ht="12.75">
      <c r="A1502" s="350"/>
      <c r="B1502" s="375">
        <v>2008772</v>
      </c>
      <c r="C1502" s="376" t="s">
        <v>1361</v>
      </c>
      <c r="D1502" s="376" t="s">
        <v>1366</v>
      </c>
      <c r="E1502" s="376"/>
      <c r="F1502" s="377"/>
      <c r="G1502" s="377"/>
      <c r="H1502" s="375">
        <v>5382451</v>
      </c>
      <c r="I1502" s="378">
        <v>4184.941666666667</v>
      </c>
      <c r="M1502" s="42">
        <v>480</v>
      </c>
    </row>
    <row r="1503" spans="1:13" s="359" customFormat="1" ht="12.75">
      <c r="A1503" s="354"/>
      <c r="B1503" s="379">
        <v>-370401</v>
      </c>
      <c r="C1503" s="380" t="s">
        <v>1361</v>
      </c>
      <c r="D1503" s="380" t="s">
        <v>1371</v>
      </c>
      <c r="E1503" s="380"/>
      <c r="F1503" s="381"/>
      <c r="G1503" s="382"/>
      <c r="H1503" s="379">
        <v>0</v>
      </c>
      <c r="I1503" s="383">
        <v>-771.66875</v>
      </c>
      <c r="M1503" s="63">
        <v>480</v>
      </c>
    </row>
    <row r="1504" spans="1:13" s="386" customFormat="1" ht="12.75">
      <c r="A1504" s="305"/>
      <c r="B1504" s="144"/>
      <c r="C1504" s="305"/>
      <c r="D1504" s="305"/>
      <c r="E1504" s="305"/>
      <c r="F1504" s="306"/>
      <c r="G1504" s="384"/>
      <c r="H1504" s="144"/>
      <c r="I1504" s="385"/>
      <c r="M1504" s="42"/>
    </row>
    <row r="1505" spans="1:13" s="374" customFormat="1" ht="12.75">
      <c r="A1505" s="369"/>
      <c r="B1505" s="370"/>
      <c r="C1505" s="369"/>
      <c r="D1505" s="369"/>
      <c r="E1505" s="369"/>
      <c r="F1505" s="371"/>
      <c r="G1505" s="372"/>
      <c r="H1505" s="370"/>
      <c r="I1505" s="373"/>
      <c r="M1505" s="2"/>
    </row>
    <row r="1506" spans="1:13" s="374" customFormat="1" ht="12.75">
      <c r="A1506" s="369"/>
      <c r="B1506" s="370"/>
      <c r="C1506" s="369"/>
      <c r="D1506" s="369"/>
      <c r="E1506" s="369"/>
      <c r="F1506" s="371"/>
      <c r="G1506" s="372"/>
      <c r="H1506" s="370"/>
      <c r="I1506" s="373"/>
      <c r="M1506" s="2"/>
    </row>
    <row r="1507" spans="6:13" ht="12.75">
      <c r="F1507" s="30"/>
      <c r="M1507" s="2"/>
    </row>
    <row r="1508" spans="1:13" s="276" customFormat="1" ht="12.75">
      <c r="A1508" s="387"/>
      <c r="B1508" s="388">
        <v>-37202750</v>
      </c>
      <c r="C1508" s="387" t="s">
        <v>1340</v>
      </c>
      <c r="D1508" s="387" t="s">
        <v>1363</v>
      </c>
      <c r="E1508" s="387"/>
      <c r="F1508" s="389"/>
      <c r="G1508" s="389"/>
      <c r="H1508" s="388">
        <v>37202750</v>
      </c>
      <c r="I1508" s="390">
        <v>-74405.5</v>
      </c>
      <c r="M1508" s="391">
        <v>500</v>
      </c>
    </row>
    <row r="1509" spans="1:13" s="276" customFormat="1" ht="12.75">
      <c r="A1509" s="387"/>
      <c r="B1509" s="388">
        <v>3070755</v>
      </c>
      <c r="C1509" s="387" t="s">
        <v>1340</v>
      </c>
      <c r="D1509" s="387" t="s">
        <v>1349</v>
      </c>
      <c r="E1509" s="387"/>
      <c r="F1509" s="389"/>
      <c r="G1509" s="389"/>
      <c r="H1509" s="388">
        <v>34131995</v>
      </c>
      <c r="I1509" s="390">
        <v>6021.088235294118</v>
      </c>
      <c r="M1509" s="392">
        <v>510</v>
      </c>
    </row>
    <row r="1510" spans="1:13" s="276" customFormat="1" ht="12.75">
      <c r="A1510" s="387"/>
      <c r="B1510" s="388">
        <v>0</v>
      </c>
      <c r="C1510" s="387" t="s">
        <v>1340</v>
      </c>
      <c r="D1510" s="387" t="s">
        <v>1350</v>
      </c>
      <c r="E1510" s="387"/>
      <c r="F1510" s="389"/>
      <c r="G1510" s="389"/>
      <c r="H1510" s="388">
        <v>34131995</v>
      </c>
      <c r="I1510" s="390">
        <v>0</v>
      </c>
      <c r="M1510" s="392">
        <v>505</v>
      </c>
    </row>
    <row r="1511" spans="1:13" s="276" customFormat="1" ht="12.75">
      <c r="A1511" s="387"/>
      <c r="B1511" s="388">
        <v>0</v>
      </c>
      <c r="C1511" s="387" t="s">
        <v>1340</v>
      </c>
      <c r="D1511" s="387" t="s">
        <v>1352</v>
      </c>
      <c r="E1511" s="387"/>
      <c r="F1511" s="389"/>
      <c r="G1511" s="389"/>
      <c r="H1511" s="388">
        <v>34131995</v>
      </c>
      <c r="I1511" s="390">
        <v>0</v>
      </c>
      <c r="M1511" s="392">
        <v>495</v>
      </c>
    </row>
    <row r="1512" spans="1:13" s="276" customFormat="1" ht="12.75">
      <c r="A1512" s="387"/>
      <c r="B1512" s="388">
        <v>2405851.5</v>
      </c>
      <c r="C1512" s="387" t="s">
        <v>1340</v>
      </c>
      <c r="D1512" s="387" t="s">
        <v>1353</v>
      </c>
      <c r="E1512" s="387"/>
      <c r="F1512" s="389"/>
      <c r="G1512" s="389"/>
      <c r="H1512" s="388">
        <v>31726143.5</v>
      </c>
      <c r="I1512" s="390">
        <v>4909.901020408163</v>
      </c>
      <c r="M1512" s="392">
        <v>490</v>
      </c>
    </row>
    <row r="1513" spans="1:13" s="276" customFormat="1" ht="12.75">
      <c r="A1513" s="387"/>
      <c r="B1513" s="388">
        <v>0</v>
      </c>
      <c r="C1513" s="387" t="s">
        <v>1340</v>
      </c>
      <c r="D1513" s="387" t="s">
        <v>1366</v>
      </c>
      <c r="E1513" s="387"/>
      <c r="F1513" s="389"/>
      <c r="G1513" s="389"/>
      <c r="H1513" s="388">
        <v>34131995</v>
      </c>
      <c r="I1513" s="390">
        <v>0</v>
      </c>
      <c r="M1513" s="392">
        <v>490</v>
      </c>
    </row>
    <row r="1514" spans="1:13" s="398" customFormat="1" ht="12.75">
      <c r="A1514" s="393"/>
      <c r="B1514" s="394">
        <v>-31726143.5</v>
      </c>
      <c r="C1514" s="393" t="s">
        <v>1340</v>
      </c>
      <c r="D1514" s="393" t="s">
        <v>1367</v>
      </c>
      <c r="E1514" s="393"/>
      <c r="F1514" s="395"/>
      <c r="G1514" s="396"/>
      <c r="H1514" s="394">
        <v>0</v>
      </c>
      <c r="I1514" s="397">
        <v>-64747.23163265306</v>
      </c>
      <c r="M1514" s="399">
        <v>490</v>
      </c>
    </row>
    <row r="1515" spans="1:13" s="403" customFormat="1" ht="12.75">
      <c r="A1515" s="270"/>
      <c r="B1515" s="268"/>
      <c r="C1515" s="270"/>
      <c r="D1515" s="270"/>
      <c r="E1515" s="270"/>
      <c r="F1515" s="400"/>
      <c r="G1515" s="401"/>
      <c r="H1515" s="268"/>
      <c r="I1515" s="402"/>
      <c r="M1515" s="392"/>
    </row>
    <row r="1516" spans="1:13" s="403" customFormat="1" ht="12.75">
      <c r="A1516" s="270"/>
      <c r="B1516" s="268"/>
      <c r="C1516" s="270"/>
      <c r="D1516" s="270"/>
      <c r="E1516" s="270"/>
      <c r="F1516" s="400"/>
      <c r="G1516" s="401"/>
      <c r="H1516" s="268"/>
      <c r="I1516" s="402"/>
      <c r="M1516" s="392"/>
    </row>
    <row r="1517" spans="1:13" s="249" customFormat="1" ht="12.75">
      <c r="A1517" s="404"/>
      <c r="B1517" s="405"/>
      <c r="C1517" s="404"/>
      <c r="D1517" s="404"/>
      <c r="E1517" s="404"/>
      <c r="F1517" s="406"/>
      <c r="G1517" s="406"/>
      <c r="H1517" s="407"/>
      <c r="I1517" s="408"/>
      <c r="M1517" s="409"/>
    </row>
    <row r="1518" spans="1:13" s="249" customFormat="1" ht="12.75">
      <c r="A1518" s="404"/>
      <c r="B1518" s="405"/>
      <c r="C1518" s="404"/>
      <c r="D1518" s="404"/>
      <c r="E1518" s="404"/>
      <c r="F1518" s="406"/>
      <c r="G1518" s="406"/>
      <c r="H1518" s="407"/>
      <c r="I1518" s="408"/>
      <c r="M1518" s="409"/>
    </row>
    <row r="1519" spans="1:13" s="249" customFormat="1" ht="12.75">
      <c r="A1519" s="404"/>
      <c r="B1519" s="405">
        <v>-3314616</v>
      </c>
      <c r="C1519" s="243" t="s">
        <v>1336</v>
      </c>
      <c r="D1519" s="404" t="s">
        <v>1343</v>
      </c>
      <c r="E1519" s="404"/>
      <c r="F1519" s="410"/>
      <c r="G1519" s="410"/>
      <c r="H1519" s="405">
        <v>3314616</v>
      </c>
      <c r="I1519" s="411">
        <v>-6629.232</v>
      </c>
      <c r="M1519" s="409">
        <v>500</v>
      </c>
    </row>
    <row r="1520" spans="1:13" s="249" customFormat="1" ht="12.75">
      <c r="A1520" s="404"/>
      <c r="B1520" s="405">
        <v>0</v>
      </c>
      <c r="C1520" s="243" t="s">
        <v>1336</v>
      </c>
      <c r="D1520" s="404" t="s">
        <v>1352</v>
      </c>
      <c r="E1520" s="404"/>
      <c r="F1520" s="410"/>
      <c r="G1520" s="410"/>
      <c r="H1520" s="405">
        <v>0</v>
      </c>
      <c r="I1520" s="411">
        <v>0</v>
      </c>
      <c r="M1520" s="412">
        <v>495</v>
      </c>
    </row>
    <row r="1521" spans="1:13" s="249" customFormat="1" ht="12.75">
      <c r="A1521" s="404"/>
      <c r="B1521" s="405">
        <v>588500</v>
      </c>
      <c r="C1521" s="243" t="s">
        <v>1336</v>
      </c>
      <c r="D1521" s="404" t="s">
        <v>1353</v>
      </c>
      <c r="E1521" s="404"/>
      <c r="F1521" s="410"/>
      <c r="G1521" s="410"/>
      <c r="H1521" s="405">
        <v>2726116</v>
      </c>
      <c r="I1521" s="411">
        <v>1201.0204081632653</v>
      </c>
      <c r="M1521" s="412">
        <v>490</v>
      </c>
    </row>
    <row r="1522" spans="1:13" s="249" customFormat="1" ht="12.75">
      <c r="A1522" s="404"/>
      <c r="B1522" s="405"/>
      <c r="C1522" s="243" t="s">
        <v>1336</v>
      </c>
      <c r="D1522" s="404" t="s">
        <v>1366</v>
      </c>
      <c r="E1522" s="404"/>
      <c r="F1522" s="410"/>
      <c r="G1522" s="410"/>
      <c r="H1522" s="405">
        <v>0</v>
      </c>
      <c r="I1522" s="411">
        <v>0</v>
      </c>
      <c r="M1522" s="412">
        <v>490</v>
      </c>
    </row>
    <row r="1523" spans="1:13" s="418" customFormat="1" ht="12.75">
      <c r="A1523" s="413"/>
      <c r="B1523" s="414">
        <v>-2726116</v>
      </c>
      <c r="C1523" s="413" t="s">
        <v>1336</v>
      </c>
      <c r="D1523" s="413" t="s">
        <v>1371</v>
      </c>
      <c r="E1523" s="413"/>
      <c r="F1523" s="415"/>
      <c r="G1523" s="416"/>
      <c r="H1523" s="414">
        <v>0</v>
      </c>
      <c r="I1523" s="417">
        <v>-5563.502040816326</v>
      </c>
      <c r="M1523" s="419">
        <v>490</v>
      </c>
    </row>
    <row r="1524" spans="1:13" s="249" customFormat="1" ht="12.75">
      <c r="A1524" s="404"/>
      <c r="B1524" s="405"/>
      <c r="C1524" s="404"/>
      <c r="D1524" s="404"/>
      <c r="E1524" s="404"/>
      <c r="F1524" s="406"/>
      <c r="G1524" s="406"/>
      <c r="H1524" s="405"/>
      <c r="I1524" s="408"/>
      <c r="M1524" s="409"/>
    </row>
    <row r="1525" spans="6:13" ht="12.75">
      <c r="F1525" s="30"/>
      <c r="I1525" s="25"/>
      <c r="M1525" s="2"/>
    </row>
    <row r="1526" spans="2:13" ht="12.75">
      <c r="B1526" s="43">
        <v>-6000000</v>
      </c>
      <c r="C1526" s="1" t="s">
        <v>1372</v>
      </c>
      <c r="D1526" s="15" t="s">
        <v>1373</v>
      </c>
      <c r="F1526" s="30"/>
      <c r="I1526" s="25">
        <v>-12000</v>
      </c>
      <c r="M1526" s="2">
        <v>500</v>
      </c>
    </row>
    <row r="1527" spans="1:13" s="45" customFormat="1" ht="12.75">
      <c r="A1527" s="44"/>
      <c r="B1527" s="167">
        <v>3307622.5</v>
      </c>
      <c r="C1527" s="47"/>
      <c r="D1527" s="37" t="s">
        <v>1366</v>
      </c>
      <c r="E1527" s="44"/>
      <c r="F1527" s="38"/>
      <c r="G1527" s="38"/>
      <c r="H1527" s="6"/>
      <c r="I1527" s="25">
        <v>6615.245</v>
      </c>
      <c r="M1527" s="2">
        <v>500</v>
      </c>
    </row>
    <row r="1528" spans="1:13" s="62" customFormat="1" ht="12.75">
      <c r="A1528" s="14"/>
      <c r="B1528" s="59">
        <v>-2692377.5</v>
      </c>
      <c r="C1528" s="14"/>
      <c r="D1528" s="14" t="s">
        <v>1374</v>
      </c>
      <c r="E1528" s="14"/>
      <c r="F1528" s="174"/>
      <c r="G1528" s="21"/>
      <c r="H1528" s="59">
        <v>2692377.5</v>
      </c>
      <c r="I1528" s="61">
        <v>-5384.755</v>
      </c>
      <c r="M1528" s="63">
        <v>500</v>
      </c>
    </row>
    <row r="1529" spans="8:13" ht="12.75">
      <c r="H1529" s="6">
        <v>2692377.5</v>
      </c>
      <c r="I1529" s="25">
        <v>0</v>
      </c>
      <c r="M1529" s="2">
        <v>500</v>
      </c>
    </row>
    <row r="1530" spans="8:13" ht="12.75">
      <c r="H1530" s="6">
        <v>0</v>
      </c>
      <c r="I1530" s="25">
        <v>0</v>
      </c>
      <c r="M1530" s="2">
        <v>500</v>
      </c>
    </row>
    <row r="1531" spans="8:13" ht="12.75" hidden="1">
      <c r="H1531" s="6">
        <v>0</v>
      </c>
      <c r="I1531" s="25">
        <v>0</v>
      </c>
      <c r="M1531" s="2">
        <v>500</v>
      </c>
    </row>
    <row r="1532" spans="8:13" ht="12.75" hidden="1">
      <c r="H1532" s="6">
        <v>0</v>
      </c>
      <c r="I1532" s="25">
        <v>0</v>
      </c>
      <c r="M1532" s="2">
        <v>500</v>
      </c>
    </row>
    <row r="1533" spans="8:13" ht="12.75" hidden="1">
      <c r="H1533" s="6">
        <v>0</v>
      </c>
      <c r="I1533" s="25">
        <v>0</v>
      </c>
      <c r="M1533" s="2">
        <v>500</v>
      </c>
    </row>
    <row r="1534" spans="8:13" ht="12.75" hidden="1">
      <c r="H1534" s="6">
        <v>0</v>
      </c>
      <c r="I1534" s="25">
        <v>0</v>
      </c>
      <c r="M1534" s="2">
        <v>500</v>
      </c>
    </row>
    <row r="1535" spans="8:13" ht="12.75" hidden="1">
      <c r="H1535" s="6">
        <v>0</v>
      </c>
      <c r="I1535" s="25">
        <v>0</v>
      </c>
      <c r="M1535" s="2">
        <v>500</v>
      </c>
    </row>
    <row r="1536" spans="8:13" ht="12.75" hidden="1">
      <c r="H1536" s="6">
        <v>0</v>
      </c>
      <c r="I1536" s="25">
        <v>0</v>
      </c>
      <c r="M1536" s="2">
        <v>500</v>
      </c>
    </row>
    <row r="1537" spans="8:13" ht="12.75" hidden="1">
      <c r="H1537" s="6">
        <v>0</v>
      </c>
      <c r="I1537" s="25">
        <v>0</v>
      </c>
      <c r="M1537" s="2">
        <v>500</v>
      </c>
    </row>
    <row r="1538" spans="8:13" ht="12.75" hidden="1">
      <c r="H1538" s="6">
        <v>0</v>
      </c>
      <c r="I1538" s="25">
        <v>0</v>
      </c>
      <c r="M1538" s="2">
        <v>500</v>
      </c>
    </row>
    <row r="1539" spans="8:13" ht="12.75" hidden="1">
      <c r="H1539" s="6">
        <v>0</v>
      </c>
      <c r="I1539" s="25">
        <v>0</v>
      </c>
      <c r="M1539" s="2">
        <v>500</v>
      </c>
    </row>
    <row r="1540" spans="8:13" ht="12.75" hidden="1">
      <c r="H1540" s="6">
        <v>0</v>
      </c>
      <c r="I1540" s="25">
        <v>0</v>
      </c>
      <c r="M1540" s="2">
        <v>500</v>
      </c>
    </row>
    <row r="1541" spans="8:13" ht="12.75" hidden="1">
      <c r="H1541" s="6">
        <v>0</v>
      </c>
      <c r="I1541" s="25">
        <v>0</v>
      </c>
      <c r="M1541" s="2">
        <v>500</v>
      </c>
    </row>
    <row r="1542" spans="8:13" ht="12.75" hidden="1">
      <c r="H1542" s="6">
        <v>0</v>
      </c>
      <c r="I1542" s="25">
        <v>0</v>
      </c>
      <c r="M1542" s="2">
        <v>500</v>
      </c>
    </row>
    <row r="1543" spans="8:13" ht="12.75" hidden="1">
      <c r="H1543" s="6">
        <v>0</v>
      </c>
      <c r="I1543" s="25">
        <v>0</v>
      </c>
      <c r="M1543" s="2">
        <v>500</v>
      </c>
    </row>
    <row r="1544" spans="8:13" ht="12.75" hidden="1">
      <c r="H1544" s="6">
        <v>0</v>
      </c>
      <c r="I1544" s="25">
        <v>0</v>
      </c>
      <c r="M1544" s="2">
        <v>500</v>
      </c>
    </row>
    <row r="1545" spans="8:13" ht="12.75" hidden="1">
      <c r="H1545" s="6">
        <v>0</v>
      </c>
      <c r="I1545" s="25">
        <v>0</v>
      </c>
      <c r="M1545" s="2">
        <v>500</v>
      </c>
    </row>
    <row r="1546" spans="8:13" ht="12.75" hidden="1">
      <c r="H1546" s="6">
        <v>0</v>
      </c>
      <c r="I1546" s="25">
        <v>0</v>
      </c>
      <c r="M1546" s="2">
        <v>500</v>
      </c>
    </row>
    <row r="1547" spans="8:13" ht="12.75" hidden="1">
      <c r="H1547" s="6">
        <v>0</v>
      </c>
      <c r="I1547" s="25">
        <v>0</v>
      </c>
      <c r="M1547" s="2">
        <v>500</v>
      </c>
    </row>
    <row r="1548" spans="2:13" ht="12.75" hidden="1">
      <c r="B1548" s="7"/>
      <c r="H1548" s="6">
        <v>0</v>
      </c>
      <c r="I1548" s="25">
        <v>0</v>
      </c>
      <c r="M1548" s="2">
        <v>500</v>
      </c>
    </row>
    <row r="1549" spans="8:13" ht="12.75" hidden="1">
      <c r="H1549" s="6">
        <v>0</v>
      </c>
      <c r="I1549" s="25">
        <v>0</v>
      </c>
      <c r="M1549" s="2">
        <v>500</v>
      </c>
    </row>
    <row r="1550" spans="8:13" ht="12.75" hidden="1">
      <c r="H1550" s="6">
        <v>0</v>
      </c>
      <c r="I1550" s="25">
        <v>0</v>
      </c>
      <c r="M1550" s="2">
        <v>500</v>
      </c>
    </row>
    <row r="1551" spans="8:13" ht="12.75" hidden="1">
      <c r="H1551" s="6">
        <v>0</v>
      </c>
      <c r="I1551" s="25">
        <v>0</v>
      </c>
      <c r="M1551" s="2">
        <v>500</v>
      </c>
    </row>
    <row r="1552" spans="8:13" ht="12.75" hidden="1">
      <c r="H1552" s="6">
        <v>0</v>
      </c>
      <c r="I1552" s="25">
        <v>0</v>
      </c>
      <c r="M1552" s="2">
        <v>500</v>
      </c>
    </row>
    <row r="1553" spans="2:13" ht="12.75" hidden="1">
      <c r="B1553" s="8"/>
      <c r="H1553" s="6">
        <v>0</v>
      </c>
      <c r="I1553" s="25">
        <v>0</v>
      </c>
      <c r="M1553" s="2">
        <v>500</v>
      </c>
    </row>
    <row r="1554" spans="3:13" ht="12.75" hidden="1">
      <c r="C1554" s="3"/>
      <c r="H1554" s="6">
        <v>0</v>
      </c>
      <c r="I1554" s="25">
        <v>0</v>
      </c>
      <c r="M1554" s="2">
        <v>500</v>
      </c>
    </row>
    <row r="1555" spans="8:13" ht="12.75" hidden="1">
      <c r="H1555" s="6">
        <v>0</v>
      </c>
      <c r="I1555" s="25">
        <v>0</v>
      </c>
      <c r="M1555" s="2">
        <v>500</v>
      </c>
    </row>
    <row r="1556" spans="2:13" ht="12.75" hidden="1">
      <c r="B1556" s="9"/>
      <c r="H1556" s="6">
        <v>0</v>
      </c>
      <c r="I1556" s="25">
        <v>0</v>
      </c>
      <c r="M1556" s="2">
        <v>500</v>
      </c>
    </row>
    <row r="1557" spans="8:13" ht="12.75" hidden="1">
      <c r="H1557" s="6">
        <v>0</v>
      </c>
      <c r="I1557" s="25">
        <v>0</v>
      </c>
      <c r="M1557" s="2">
        <v>500</v>
      </c>
    </row>
    <row r="1558" spans="8:13" ht="12.75" hidden="1">
      <c r="H1558" s="6">
        <v>0</v>
      </c>
      <c r="I1558" s="25">
        <v>0</v>
      </c>
      <c r="M1558" s="2">
        <v>500</v>
      </c>
    </row>
    <row r="1559" spans="4:13" ht="12.75" hidden="1">
      <c r="D1559" s="15"/>
      <c r="H1559" s="6">
        <v>0</v>
      </c>
      <c r="I1559" s="25">
        <v>0</v>
      </c>
      <c r="M1559" s="2">
        <v>500</v>
      </c>
    </row>
    <row r="1560" spans="4:13" ht="12.75" hidden="1">
      <c r="D1560" s="15"/>
      <c r="H1560" s="6">
        <v>0</v>
      </c>
      <c r="I1560" s="25">
        <v>0</v>
      </c>
      <c r="M1560" s="2">
        <v>500</v>
      </c>
    </row>
    <row r="1561" spans="4:13" ht="12.75" hidden="1">
      <c r="D1561" s="15"/>
      <c r="H1561" s="6">
        <v>0</v>
      </c>
      <c r="I1561" s="25">
        <v>0</v>
      </c>
      <c r="M1561" s="2">
        <v>500</v>
      </c>
    </row>
    <row r="1562" spans="4:13" ht="12.75" hidden="1">
      <c r="D1562" s="15"/>
      <c r="H1562" s="6">
        <v>0</v>
      </c>
      <c r="I1562" s="25">
        <v>0</v>
      </c>
      <c r="M1562" s="2">
        <v>500</v>
      </c>
    </row>
    <row r="1563" spans="4:13" ht="12.75" hidden="1">
      <c r="D1563" s="15"/>
      <c r="H1563" s="6">
        <v>0</v>
      </c>
      <c r="I1563" s="25">
        <v>0</v>
      </c>
      <c r="M1563" s="2">
        <v>500</v>
      </c>
    </row>
    <row r="1564" spans="4:13" ht="12.75" hidden="1">
      <c r="D1564" s="15"/>
      <c r="H1564" s="6">
        <v>0</v>
      </c>
      <c r="I1564" s="25">
        <v>0</v>
      </c>
      <c r="M1564" s="2">
        <v>500</v>
      </c>
    </row>
    <row r="1565" spans="4:13" ht="12.75" hidden="1">
      <c r="D1565" s="15"/>
      <c r="H1565" s="6">
        <v>0</v>
      </c>
      <c r="I1565" s="25">
        <v>0</v>
      </c>
      <c r="M1565" s="2">
        <v>500</v>
      </c>
    </row>
    <row r="1566" spans="4:13" ht="12.75" hidden="1">
      <c r="D1566" s="15"/>
      <c r="H1566" s="6">
        <v>0</v>
      </c>
      <c r="I1566" s="25">
        <v>0</v>
      </c>
      <c r="M1566" s="2">
        <v>500</v>
      </c>
    </row>
    <row r="1567" spans="4:13" ht="12.75" hidden="1">
      <c r="D1567" s="15"/>
      <c r="H1567" s="6">
        <v>0</v>
      </c>
      <c r="I1567" s="25">
        <v>0</v>
      </c>
      <c r="M1567" s="2">
        <v>500</v>
      </c>
    </row>
    <row r="1568" spans="4:13" ht="12.75" hidden="1">
      <c r="D1568" s="15"/>
      <c r="H1568" s="6">
        <v>0</v>
      </c>
      <c r="I1568" s="25">
        <v>0</v>
      </c>
      <c r="M1568" s="2">
        <v>500</v>
      </c>
    </row>
    <row r="1569" spans="1:13" s="45" customFormat="1" ht="12.75" hidden="1">
      <c r="A1569" s="1"/>
      <c r="B1569" s="6"/>
      <c r="C1569" s="1"/>
      <c r="D1569" s="15"/>
      <c r="E1569" s="1"/>
      <c r="F1569" s="183"/>
      <c r="G1569" s="30"/>
      <c r="H1569" s="6">
        <v>0</v>
      </c>
      <c r="I1569" s="25">
        <v>0</v>
      </c>
      <c r="J1569"/>
      <c r="K1569"/>
      <c r="L1569"/>
      <c r="M1569" s="2">
        <v>500</v>
      </c>
    </row>
    <row r="1570" spans="4:13" ht="12.75" hidden="1">
      <c r="D1570" s="15"/>
      <c r="H1570" s="6">
        <v>0</v>
      </c>
      <c r="I1570" s="25">
        <v>0</v>
      </c>
      <c r="M1570" s="2">
        <v>500</v>
      </c>
    </row>
    <row r="1571" spans="4:13" ht="12.75" hidden="1">
      <c r="D1571" s="15"/>
      <c r="H1571" s="6">
        <v>0</v>
      </c>
      <c r="I1571" s="25">
        <v>0</v>
      </c>
      <c r="M1571" s="2">
        <v>500</v>
      </c>
    </row>
    <row r="1572" spans="1:13" ht="12.75" hidden="1">
      <c r="A1572" s="44"/>
      <c r="B1572" s="46"/>
      <c r="C1572" s="47"/>
      <c r="D1572" s="37"/>
      <c r="E1572" s="44"/>
      <c r="F1572" s="191"/>
      <c r="G1572" s="38"/>
      <c r="H1572" s="6">
        <v>0</v>
      </c>
      <c r="I1572" s="25">
        <v>0</v>
      </c>
      <c r="J1572" s="45"/>
      <c r="K1572" s="45"/>
      <c r="L1572" s="45"/>
      <c r="M1572" s="2">
        <v>500</v>
      </c>
    </row>
    <row r="1573" spans="4:13" ht="12.75" hidden="1">
      <c r="D1573" s="15"/>
      <c r="H1573" s="6">
        <v>0</v>
      </c>
      <c r="I1573" s="25">
        <v>0</v>
      </c>
      <c r="M1573" s="2">
        <v>500</v>
      </c>
    </row>
    <row r="1574" spans="4:13" ht="12.75" hidden="1">
      <c r="D1574" s="15"/>
      <c r="H1574" s="6">
        <v>0</v>
      </c>
      <c r="I1574" s="25">
        <v>0</v>
      </c>
      <c r="M1574" s="2">
        <v>500</v>
      </c>
    </row>
    <row r="1575" spans="4:13" ht="12.75" hidden="1">
      <c r="D1575" s="15"/>
      <c r="H1575" s="6">
        <v>0</v>
      </c>
      <c r="I1575" s="25">
        <v>0</v>
      </c>
      <c r="M1575" s="2">
        <v>500</v>
      </c>
    </row>
    <row r="1576" spans="4:13" ht="12.75" hidden="1">
      <c r="D1576" s="15"/>
      <c r="H1576" s="6">
        <v>0</v>
      </c>
      <c r="I1576" s="25">
        <v>0</v>
      </c>
      <c r="M1576" s="2">
        <v>500</v>
      </c>
    </row>
    <row r="1577" spans="4:13" ht="12.75" hidden="1">
      <c r="D1577" s="15"/>
      <c r="H1577" s="6">
        <v>0</v>
      </c>
      <c r="I1577" s="25">
        <v>0</v>
      </c>
      <c r="M1577" s="2">
        <v>500</v>
      </c>
    </row>
    <row r="1578" spans="4:13" ht="12.75" hidden="1">
      <c r="D1578" s="15"/>
      <c r="H1578" s="6">
        <v>0</v>
      </c>
      <c r="I1578" s="25">
        <v>0</v>
      </c>
      <c r="M1578" s="2">
        <v>500</v>
      </c>
    </row>
    <row r="1579" spans="4:13" ht="12.75" hidden="1">
      <c r="D1579" s="15"/>
      <c r="H1579" s="6">
        <v>0</v>
      </c>
      <c r="I1579" s="25">
        <v>0</v>
      </c>
      <c r="M1579" s="2">
        <v>500</v>
      </c>
    </row>
    <row r="1580" spans="4:13" ht="12.75" hidden="1">
      <c r="D1580" s="15"/>
      <c r="H1580" s="6">
        <v>0</v>
      </c>
      <c r="I1580" s="25">
        <v>0</v>
      </c>
      <c r="M1580" s="2">
        <v>500</v>
      </c>
    </row>
    <row r="1581" spans="4:13" ht="12.75" hidden="1">
      <c r="D1581" s="15"/>
      <c r="H1581" s="6">
        <v>0</v>
      </c>
      <c r="I1581" s="25">
        <v>0</v>
      </c>
      <c r="M1581" s="2">
        <v>500</v>
      </c>
    </row>
    <row r="1582" spans="4:13" ht="12.75" hidden="1">
      <c r="D1582" s="15"/>
      <c r="H1582" s="6">
        <v>0</v>
      </c>
      <c r="I1582" s="25">
        <v>0</v>
      </c>
      <c r="M1582" s="2">
        <v>500</v>
      </c>
    </row>
    <row r="1583" spans="4:13" ht="12.75" hidden="1">
      <c r="D1583" s="15"/>
      <c r="H1583" s="6">
        <v>0</v>
      </c>
      <c r="I1583" s="25">
        <v>0</v>
      </c>
      <c r="M1583" s="2">
        <v>500</v>
      </c>
    </row>
    <row r="1584" spans="8:13" ht="12.75" hidden="1">
      <c r="H1584" s="6">
        <v>0</v>
      </c>
      <c r="I1584" s="25">
        <v>0</v>
      </c>
      <c r="M1584" s="2">
        <v>500</v>
      </c>
    </row>
    <row r="1585" spans="8:13" ht="12.75" hidden="1">
      <c r="H1585" s="6">
        <v>0</v>
      </c>
      <c r="I1585" s="25">
        <v>0</v>
      </c>
      <c r="M1585" s="2">
        <v>500</v>
      </c>
    </row>
    <row r="1586" spans="8:13" ht="12.75" hidden="1">
      <c r="H1586" s="6">
        <v>0</v>
      </c>
      <c r="I1586" s="25">
        <v>0</v>
      </c>
      <c r="M1586" s="2">
        <v>500</v>
      </c>
    </row>
    <row r="1587" spans="8:13" ht="12.75" hidden="1">
      <c r="H1587" s="6">
        <v>0</v>
      </c>
      <c r="I1587" s="25">
        <v>0</v>
      </c>
      <c r="M1587" s="2">
        <v>500</v>
      </c>
    </row>
    <row r="1588" spans="8:13" ht="12.75" hidden="1">
      <c r="H1588" s="6">
        <v>0</v>
      </c>
      <c r="I1588" s="25">
        <v>0</v>
      </c>
      <c r="M1588" s="2">
        <v>500</v>
      </c>
    </row>
    <row r="1589" spans="8:13" ht="12.75" hidden="1">
      <c r="H1589" s="6">
        <v>0</v>
      </c>
      <c r="I1589" s="25">
        <v>0</v>
      </c>
      <c r="M1589" s="2">
        <v>500</v>
      </c>
    </row>
    <row r="1590" spans="8:13" ht="12.75" hidden="1">
      <c r="H1590" s="6">
        <v>0</v>
      </c>
      <c r="I1590" s="25">
        <v>0</v>
      </c>
      <c r="M1590" s="2">
        <v>500</v>
      </c>
    </row>
    <row r="1591" spans="8:13" ht="12.75" hidden="1">
      <c r="H1591" s="6">
        <v>0</v>
      </c>
      <c r="I1591" s="25">
        <v>0</v>
      </c>
      <c r="M1591" s="2">
        <v>500</v>
      </c>
    </row>
    <row r="1592" spans="8:13" ht="12.75" hidden="1">
      <c r="H1592" s="6">
        <v>0</v>
      </c>
      <c r="I1592" s="25">
        <v>0</v>
      </c>
      <c r="M1592" s="2">
        <v>500</v>
      </c>
    </row>
    <row r="1593" spans="8:13" ht="12.75" hidden="1">
      <c r="H1593" s="6">
        <v>0</v>
      </c>
      <c r="I1593" s="25">
        <v>0</v>
      </c>
      <c r="M1593" s="2">
        <v>500</v>
      </c>
    </row>
    <row r="1594" spans="8:13" ht="12.75" hidden="1">
      <c r="H1594" s="6">
        <v>0</v>
      </c>
      <c r="I1594" s="25">
        <v>0</v>
      </c>
      <c r="M1594" s="2">
        <v>500</v>
      </c>
    </row>
    <row r="1595" spans="8:13" ht="12.75" hidden="1">
      <c r="H1595" s="6">
        <v>0</v>
      </c>
      <c r="I1595" s="25">
        <v>0</v>
      </c>
      <c r="M1595" s="2">
        <v>500</v>
      </c>
    </row>
    <row r="1596" spans="8:13" ht="12.75" hidden="1">
      <c r="H1596" s="6">
        <v>0</v>
      </c>
      <c r="I1596" s="25">
        <v>0</v>
      </c>
      <c r="M1596" s="2">
        <v>500</v>
      </c>
    </row>
    <row r="1597" spans="8:13" ht="12.75" hidden="1">
      <c r="H1597" s="6">
        <v>0</v>
      </c>
      <c r="I1597" s="25">
        <v>0</v>
      </c>
      <c r="M1597" s="2">
        <v>500</v>
      </c>
    </row>
    <row r="1598" spans="8:13" ht="12.75" hidden="1">
      <c r="H1598" s="6">
        <v>0</v>
      </c>
      <c r="I1598" s="25">
        <v>0</v>
      </c>
      <c r="M1598" s="2">
        <v>500</v>
      </c>
    </row>
    <row r="1599" spans="8:13" ht="12.75" hidden="1">
      <c r="H1599" s="6">
        <v>0</v>
      </c>
      <c r="I1599" s="25">
        <v>0</v>
      </c>
      <c r="M1599" s="2">
        <v>500</v>
      </c>
    </row>
    <row r="1600" spans="8:13" ht="12.75" hidden="1">
      <c r="H1600" s="6">
        <v>0</v>
      </c>
      <c r="I1600" s="25">
        <v>0</v>
      </c>
      <c r="M1600" s="2">
        <v>500</v>
      </c>
    </row>
    <row r="1601" spans="8:13" ht="12.75" hidden="1">
      <c r="H1601" s="6">
        <v>0</v>
      </c>
      <c r="I1601" s="25">
        <v>0</v>
      </c>
      <c r="M1601" s="2">
        <v>500</v>
      </c>
    </row>
    <row r="1602" spans="8:13" ht="12.75" hidden="1">
      <c r="H1602" s="6">
        <v>0</v>
      </c>
      <c r="I1602" s="25">
        <v>0</v>
      </c>
      <c r="M1602" s="2">
        <v>500</v>
      </c>
    </row>
    <row r="1603" spans="8:13" ht="12.75" hidden="1">
      <c r="H1603" s="6">
        <v>0</v>
      </c>
      <c r="I1603" s="25">
        <v>0</v>
      </c>
      <c r="M1603" s="2">
        <v>500</v>
      </c>
    </row>
    <row r="1604" spans="8:13" ht="12.75" hidden="1">
      <c r="H1604" s="6">
        <v>0</v>
      </c>
      <c r="I1604" s="25">
        <v>0</v>
      </c>
      <c r="M1604" s="2">
        <v>500</v>
      </c>
    </row>
    <row r="1605" spans="8:13" ht="12.75" hidden="1">
      <c r="H1605" s="6">
        <v>0</v>
      </c>
      <c r="I1605" s="25">
        <v>0</v>
      </c>
      <c r="M1605" s="2">
        <v>500</v>
      </c>
    </row>
    <row r="1606" spans="8:13" ht="12.75" hidden="1">
      <c r="H1606" s="6">
        <v>0</v>
      </c>
      <c r="I1606" s="25">
        <v>0</v>
      </c>
      <c r="M1606" s="2">
        <v>500</v>
      </c>
    </row>
    <row r="1607" spans="8:13" ht="12.75" hidden="1">
      <c r="H1607" s="6">
        <v>0</v>
      </c>
      <c r="I1607" s="25">
        <v>0</v>
      </c>
      <c r="M1607" s="2">
        <v>500</v>
      </c>
    </row>
    <row r="1608" spans="2:13" ht="12.75" hidden="1">
      <c r="B1608" s="7"/>
      <c r="H1608" s="6">
        <v>0</v>
      </c>
      <c r="I1608" s="25">
        <v>0</v>
      </c>
      <c r="M1608" s="2">
        <v>500</v>
      </c>
    </row>
    <row r="1609" spans="8:13" ht="12.75" hidden="1">
      <c r="H1609" s="6">
        <v>0</v>
      </c>
      <c r="I1609" s="25">
        <v>0</v>
      </c>
      <c r="M1609" s="2">
        <v>500</v>
      </c>
    </row>
    <row r="1610" spans="8:13" ht="12.75" hidden="1">
      <c r="H1610" s="6">
        <v>0</v>
      </c>
      <c r="I1610" s="25">
        <v>0</v>
      </c>
      <c r="M1610" s="2">
        <v>500</v>
      </c>
    </row>
    <row r="1611" spans="8:13" ht="12.75" hidden="1">
      <c r="H1611" s="6">
        <v>0</v>
      </c>
      <c r="I1611" s="25">
        <v>0</v>
      </c>
      <c r="M1611" s="2">
        <v>500</v>
      </c>
    </row>
    <row r="1612" spans="8:13" ht="12.75" hidden="1">
      <c r="H1612" s="6">
        <v>0</v>
      </c>
      <c r="I1612" s="25">
        <v>0</v>
      </c>
      <c r="M1612" s="2">
        <v>500</v>
      </c>
    </row>
    <row r="1613" spans="2:13" ht="12.75" hidden="1">
      <c r="B1613" s="8"/>
      <c r="H1613" s="6">
        <v>0</v>
      </c>
      <c r="I1613" s="25">
        <v>0</v>
      </c>
      <c r="M1613" s="2">
        <v>500</v>
      </c>
    </row>
    <row r="1614" spans="3:13" ht="12.75" hidden="1">
      <c r="C1614" s="3"/>
      <c r="H1614" s="6">
        <v>0</v>
      </c>
      <c r="I1614" s="25">
        <v>0</v>
      </c>
      <c r="M1614" s="2">
        <v>500</v>
      </c>
    </row>
    <row r="1615" spans="8:13" ht="12.75" hidden="1">
      <c r="H1615" s="6">
        <v>0</v>
      </c>
      <c r="I1615" s="25">
        <v>0</v>
      </c>
      <c r="M1615" s="2">
        <v>500</v>
      </c>
    </row>
    <row r="1616" spans="2:13" ht="12.75" hidden="1">
      <c r="B1616" s="9"/>
      <c r="H1616" s="6">
        <v>0</v>
      </c>
      <c r="I1616" s="25">
        <v>0</v>
      </c>
      <c r="M1616" s="2">
        <v>500</v>
      </c>
    </row>
    <row r="1617" spans="8:13" ht="12.75" hidden="1">
      <c r="H1617" s="6">
        <v>0</v>
      </c>
      <c r="I1617" s="25">
        <v>0</v>
      </c>
      <c r="M1617" s="2">
        <v>500</v>
      </c>
    </row>
    <row r="1618" spans="8:13" ht="12.75" hidden="1">
      <c r="H1618" s="6">
        <v>0</v>
      </c>
      <c r="I1618" s="25">
        <v>0</v>
      </c>
      <c r="M1618" s="2">
        <v>500</v>
      </c>
    </row>
    <row r="1619" spans="8:13" ht="12.75" hidden="1">
      <c r="H1619" s="6">
        <v>0</v>
      </c>
      <c r="I1619" s="25">
        <v>0</v>
      </c>
      <c r="M1619" s="2">
        <v>500</v>
      </c>
    </row>
    <row r="1620" spans="8:13" ht="12.75" hidden="1">
      <c r="H1620" s="6">
        <v>0</v>
      </c>
      <c r="I1620" s="25">
        <v>0</v>
      </c>
      <c r="M1620" s="2">
        <v>500</v>
      </c>
    </row>
    <row r="1621" spans="8:13" ht="12.75" hidden="1">
      <c r="H1621" s="6">
        <v>0</v>
      </c>
      <c r="I1621" s="25">
        <v>0</v>
      </c>
      <c r="M1621" s="2">
        <v>500</v>
      </c>
    </row>
    <row r="1622" spans="8:13" ht="12.75" hidden="1">
      <c r="H1622" s="6">
        <v>0</v>
      </c>
      <c r="I1622" s="25">
        <v>0</v>
      </c>
      <c r="M1622" s="2">
        <v>500</v>
      </c>
    </row>
    <row r="1623" spans="8:13" ht="12.75" hidden="1">
      <c r="H1623" s="6">
        <v>0</v>
      </c>
      <c r="I1623" s="25">
        <v>0</v>
      </c>
      <c r="M1623" s="2">
        <v>500</v>
      </c>
    </row>
    <row r="1624" spans="8:13" ht="12.75" hidden="1">
      <c r="H1624" s="6">
        <v>0</v>
      </c>
      <c r="I1624" s="25">
        <v>0</v>
      </c>
      <c r="M1624" s="2">
        <v>500</v>
      </c>
    </row>
    <row r="1625" spans="8:13" ht="12.75" hidden="1">
      <c r="H1625" s="6">
        <v>0</v>
      </c>
      <c r="I1625" s="25">
        <v>0</v>
      </c>
      <c r="M1625" s="2">
        <v>500</v>
      </c>
    </row>
    <row r="1626" spans="2:13" ht="12.75" hidden="1">
      <c r="B1626" s="31"/>
      <c r="C1626" s="15"/>
      <c r="D1626" s="15"/>
      <c r="E1626" s="15"/>
      <c r="F1626" s="173"/>
      <c r="H1626" s="6">
        <v>0</v>
      </c>
      <c r="I1626" s="25">
        <v>0</v>
      </c>
      <c r="M1626" s="2">
        <v>500</v>
      </c>
    </row>
    <row r="1627" spans="4:13" ht="12.75" hidden="1">
      <c r="D1627" s="15"/>
      <c r="H1627" s="6">
        <v>0</v>
      </c>
      <c r="I1627" s="25">
        <v>0</v>
      </c>
      <c r="M1627" s="2">
        <v>500</v>
      </c>
    </row>
    <row r="1628" spans="2:13" ht="12.75" hidden="1">
      <c r="B1628" s="31"/>
      <c r="D1628" s="15"/>
      <c r="G1628" s="33"/>
      <c r="H1628" s="6">
        <v>0</v>
      </c>
      <c r="I1628" s="25">
        <v>0</v>
      </c>
      <c r="M1628" s="2">
        <v>500</v>
      </c>
    </row>
    <row r="1629" spans="1:13" s="18" customFormat="1" ht="12.75" hidden="1">
      <c r="A1629" s="1"/>
      <c r="B1629" s="34"/>
      <c r="C1629" s="35"/>
      <c r="D1629" s="15"/>
      <c r="E1629" s="35"/>
      <c r="F1629" s="183"/>
      <c r="G1629" s="33"/>
      <c r="H1629" s="6">
        <v>0</v>
      </c>
      <c r="I1629" s="25">
        <v>0</v>
      </c>
      <c r="J1629"/>
      <c r="K1629"/>
      <c r="L1629"/>
      <c r="M1629" s="2">
        <v>500</v>
      </c>
    </row>
    <row r="1630" spans="2:13" ht="12.75" hidden="1">
      <c r="B1630" s="36"/>
      <c r="C1630" s="35"/>
      <c r="D1630" s="15"/>
      <c r="E1630" s="37"/>
      <c r="G1630" s="38"/>
      <c r="H1630" s="6">
        <v>0</v>
      </c>
      <c r="I1630" s="25">
        <v>0</v>
      </c>
      <c r="M1630" s="2">
        <v>500</v>
      </c>
    </row>
    <row r="1631" spans="2:13" ht="12.75" hidden="1">
      <c r="B1631" s="31"/>
      <c r="C1631" s="35"/>
      <c r="D1631" s="15"/>
      <c r="E1631" s="15"/>
      <c r="G1631" s="32"/>
      <c r="H1631" s="6">
        <v>0</v>
      </c>
      <c r="I1631" s="25">
        <v>0</v>
      </c>
      <c r="M1631" s="2">
        <v>500</v>
      </c>
    </row>
    <row r="1632" spans="1:13" ht="12.75" hidden="1">
      <c r="A1632" s="15"/>
      <c r="B1632" s="31"/>
      <c r="C1632" s="35"/>
      <c r="D1632" s="15"/>
      <c r="E1632" s="15"/>
      <c r="G1632" s="32"/>
      <c r="H1632" s="6">
        <v>0</v>
      </c>
      <c r="I1632" s="25">
        <v>0</v>
      </c>
      <c r="J1632" s="18"/>
      <c r="L1632" s="18"/>
      <c r="M1632" s="2">
        <v>500</v>
      </c>
    </row>
    <row r="1633" spans="3:14" ht="12.75" hidden="1">
      <c r="C1633" s="35"/>
      <c r="D1633" s="15"/>
      <c r="H1633" s="6">
        <v>0</v>
      </c>
      <c r="I1633" s="25">
        <v>0</v>
      </c>
      <c r="M1633" s="2">
        <v>500</v>
      </c>
      <c r="N1633" s="41"/>
    </row>
    <row r="1634" spans="3:13" ht="12.75" hidden="1">
      <c r="C1634" s="35"/>
      <c r="D1634" s="15"/>
      <c r="H1634" s="6">
        <v>0</v>
      </c>
      <c r="I1634" s="25">
        <v>0</v>
      </c>
      <c r="M1634" s="2">
        <v>500</v>
      </c>
    </row>
    <row r="1635" spans="3:13" ht="12.75" hidden="1">
      <c r="C1635" s="35"/>
      <c r="D1635" s="15"/>
      <c r="H1635" s="6">
        <v>0</v>
      </c>
      <c r="I1635" s="25">
        <v>0</v>
      </c>
      <c r="M1635" s="2">
        <v>500</v>
      </c>
    </row>
    <row r="1636" spans="2:13" ht="12.75" hidden="1">
      <c r="B1636" s="39"/>
      <c r="C1636" s="35"/>
      <c r="D1636" s="15"/>
      <c r="E1636" s="40"/>
      <c r="H1636" s="6">
        <v>0</v>
      </c>
      <c r="I1636" s="25">
        <v>0</v>
      </c>
      <c r="J1636" s="39"/>
      <c r="L1636" s="39"/>
      <c r="M1636" s="2">
        <v>500</v>
      </c>
    </row>
    <row r="1637" spans="3:13" ht="12.75" hidden="1">
      <c r="C1637" s="35"/>
      <c r="D1637" s="15"/>
      <c r="H1637" s="6">
        <v>0</v>
      </c>
      <c r="I1637" s="25">
        <v>0</v>
      </c>
      <c r="M1637" s="2">
        <v>500</v>
      </c>
    </row>
    <row r="1638" spans="3:13" ht="12.75" hidden="1">
      <c r="C1638" s="35"/>
      <c r="D1638" s="15"/>
      <c r="H1638" s="6">
        <v>0</v>
      </c>
      <c r="I1638" s="25">
        <v>0</v>
      </c>
      <c r="M1638" s="2">
        <v>500</v>
      </c>
    </row>
    <row r="1639" spans="3:13" ht="12.75" hidden="1">
      <c r="C1639" s="35"/>
      <c r="D1639" s="15"/>
      <c r="H1639" s="6">
        <v>0</v>
      </c>
      <c r="I1639" s="25">
        <v>0</v>
      </c>
      <c r="M1639" s="2">
        <v>500</v>
      </c>
    </row>
    <row r="1640" spans="3:13" ht="12.75" hidden="1">
      <c r="C1640" s="35"/>
      <c r="D1640" s="15"/>
      <c r="H1640" s="6">
        <v>0</v>
      </c>
      <c r="I1640" s="25">
        <v>0</v>
      </c>
      <c r="M1640" s="2">
        <v>500</v>
      </c>
    </row>
    <row r="1641" spans="3:13" ht="12.75" hidden="1">
      <c r="C1641" s="35"/>
      <c r="D1641" s="15"/>
      <c r="H1641" s="6">
        <v>0</v>
      </c>
      <c r="I1641" s="25">
        <v>0</v>
      </c>
      <c r="M1641" s="2">
        <v>500</v>
      </c>
    </row>
    <row r="1642" spans="3:13" ht="12.75" hidden="1">
      <c r="C1642" s="35"/>
      <c r="D1642" s="15"/>
      <c r="H1642" s="6">
        <v>0</v>
      </c>
      <c r="I1642" s="25">
        <v>0</v>
      </c>
      <c r="M1642" s="2">
        <v>500</v>
      </c>
    </row>
    <row r="1643" spans="4:13" ht="12.75" hidden="1">
      <c r="D1643" s="15"/>
      <c r="H1643" s="6">
        <v>0</v>
      </c>
      <c r="I1643" s="25">
        <v>0</v>
      </c>
      <c r="M1643" s="2">
        <v>500</v>
      </c>
    </row>
    <row r="1644" spans="4:13" ht="12.75" hidden="1">
      <c r="D1644" s="15"/>
      <c r="H1644" s="6">
        <v>0</v>
      </c>
      <c r="I1644" s="25">
        <v>0</v>
      </c>
      <c r="M1644" s="2">
        <v>500</v>
      </c>
    </row>
    <row r="1645" spans="4:13" ht="12.75" hidden="1">
      <c r="D1645" s="15"/>
      <c r="H1645" s="6">
        <v>0</v>
      </c>
      <c r="I1645" s="25">
        <v>0</v>
      </c>
      <c r="M1645" s="2">
        <v>500</v>
      </c>
    </row>
    <row r="1646" spans="4:13" ht="12.75" hidden="1">
      <c r="D1646" s="15"/>
      <c r="H1646" s="6">
        <v>0</v>
      </c>
      <c r="I1646" s="25">
        <v>0</v>
      </c>
      <c r="M1646" s="2">
        <v>500</v>
      </c>
    </row>
    <row r="1647" spans="4:13" ht="12.75" hidden="1">
      <c r="D1647" s="15"/>
      <c r="H1647" s="6">
        <v>0</v>
      </c>
      <c r="I1647" s="25">
        <v>0</v>
      </c>
      <c r="M1647" s="2">
        <v>500</v>
      </c>
    </row>
    <row r="1648" spans="4:13" ht="12.75" hidden="1">
      <c r="D1648" s="15"/>
      <c r="H1648" s="6">
        <v>0</v>
      </c>
      <c r="I1648" s="25">
        <v>0</v>
      </c>
      <c r="M1648" s="2">
        <v>500</v>
      </c>
    </row>
    <row r="1649" spans="4:13" ht="12.75" hidden="1">
      <c r="D1649" s="15"/>
      <c r="H1649" s="6">
        <v>0</v>
      </c>
      <c r="I1649" s="25">
        <v>0</v>
      </c>
      <c r="M1649" s="2">
        <v>500</v>
      </c>
    </row>
    <row r="1650" spans="2:13" ht="12.75" hidden="1">
      <c r="B1650" s="43"/>
      <c r="D1650" s="15"/>
      <c r="H1650" s="6">
        <v>0</v>
      </c>
      <c r="I1650" s="25">
        <v>0</v>
      </c>
      <c r="M1650" s="2">
        <v>500</v>
      </c>
    </row>
    <row r="1651" spans="4:13" ht="12.75" hidden="1">
      <c r="D1651" s="15"/>
      <c r="H1651" s="6">
        <v>0</v>
      </c>
      <c r="I1651" s="25">
        <v>0</v>
      </c>
      <c r="M1651" s="2">
        <v>500</v>
      </c>
    </row>
    <row r="1652" spans="4:13" ht="12.75" hidden="1">
      <c r="D1652" s="15"/>
      <c r="H1652" s="6">
        <v>0</v>
      </c>
      <c r="I1652" s="25">
        <v>0</v>
      </c>
      <c r="M1652" s="2">
        <v>500</v>
      </c>
    </row>
    <row r="1653" spans="4:13" ht="12.75" hidden="1">
      <c r="D1653" s="15"/>
      <c r="H1653" s="6">
        <v>0</v>
      </c>
      <c r="I1653" s="25">
        <v>0</v>
      </c>
      <c r="M1653" s="2">
        <v>500</v>
      </c>
    </row>
    <row r="1654" spans="4:13" ht="12.75" hidden="1">
      <c r="D1654" s="15"/>
      <c r="H1654" s="6">
        <v>0</v>
      </c>
      <c r="I1654" s="25">
        <v>0</v>
      </c>
      <c r="M1654" s="2">
        <v>500</v>
      </c>
    </row>
    <row r="1655" spans="4:13" ht="12.75" hidden="1">
      <c r="D1655" s="15"/>
      <c r="H1655" s="6">
        <v>0</v>
      </c>
      <c r="I1655" s="25">
        <v>0</v>
      </c>
      <c r="M1655" s="2">
        <v>500</v>
      </c>
    </row>
    <row r="1656" spans="4:13" ht="12.75" hidden="1">
      <c r="D1656" s="15"/>
      <c r="H1656" s="6">
        <v>0</v>
      </c>
      <c r="I1656" s="25">
        <v>0</v>
      </c>
      <c r="M1656" s="2">
        <v>500</v>
      </c>
    </row>
    <row r="1657" spans="4:13" ht="12.75" hidden="1">
      <c r="D1657" s="15"/>
      <c r="H1657" s="6">
        <v>0</v>
      </c>
      <c r="I1657" s="25">
        <v>0</v>
      </c>
      <c r="M1657" s="2">
        <v>500</v>
      </c>
    </row>
    <row r="1658" spans="4:13" ht="12.75" hidden="1">
      <c r="D1658" s="15"/>
      <c r="H1658" s="6">
        <v>0</v>
      </c>
      <c r="I1658" s="25">
        <v>0</v>
      </c>
      <c r="M1658" s="2">
        <v>500</v>
      </c>
    </row>
    <row r="1659" spans="4:13" ht="12.75" hidden="1">
      <c r="D1659" s="15"/>
      <c r="H1659" s="6">
        <v>0</v>
      </c>
      <c r="I1659" s="25">
        <v>0</v>
      </c>
      <c r="M1659" s="2">
        <v>500</v>
      </c>
    </row>
    <row r="1660" spans="4:13" ht="12.75" hidden="1">
      <c r="D1660" s="15"/>
      <c r="H1660" s="6">
        <v>0</v>
      </c>
      <c r="I1660" s="25">
        <v>0</v>
      </c>
      <c r="M1660" s="2">
        <v>500</v>
      </c>
    </row>
    <row r="1661" spans="4:13" ht="12.75" hidden="1">
      <c r="D1661" s="15"/>
      <c r="H1661" s="6">
        <v>0</v>
      </c>
      <c r="I1661" s="25">
        <v>0</v>
      </c>
      <c r="M1661" s="2">
        <v>500</v>
      </c>
    </row>
    <row r="1662" spans="4:13" ht="12.75" hidden="1">
      <c r="D1662" s="15"/>
      <c r="H1662" s="6">
        <v>0</v>
      </c>
      <c r="I1662" s="25">
        <v>0</v>
      </c>
      <c r="M1662" s="2">
        <v>500</v>
      </c>
    </row>
    <row r="1663" spans="4:13" ht="12.75" hidden="1">
      <c r="D1663" s="15"/>
      <c r="H1663" s="6">
        <v>0</v>
      </c>
      <c r="I1663" s="25">
        <v>0</v>
      </c>
      <c r="M1663" s="2">
        <v>500</v>
      </c>
    </row>
    <row r="1664" spans="4:13" ht="12.75" hidden="1">
      <c r="D1664" s="15"/>
      <c r="H1664" s="6">
        <v>0</v>
      </c>
      <c r="I1664" s="25">
        <v>0</v>
      </c>
      <c r="M1664" s="2">
        <v>500</v>
      </c>
    </row>
    <row r="1665" spans="4:13" ht="12.75" hidden="1">
      <c r="D1665" s="15"/>
      <c r="H1665" s="6">
        <v>0</v>
      </c>
      <c r="I1665" s="25">
        <v>0</v>
      </c>
      <c r="M1665" s="2">
        <v>500</v>
      </c>
    </row>
    <row r="1666" spans="4:13" ht="12.75" hidden="1">
      <c r="D1666" s="15"/>
      <c r="H1666" s="6">
        <v>0</v>
      </c>
      <c r="I1666" s="25">
        <v>0</v>
      </c>
      <c r="M1666" s="2">
        <v>500</v>
      </c>
    </row>
    <row r="1667" spans="4:13" ht="12.75" hidden="1">
      <c r="D1667" s="15"/>
      <c r="H1667" s="6">
        <v>0</v>
      </c>
      <c r="I1667" s="25">
        <v>0</v>
      </c>
      <c r="M1667" s="2">
        <v>500</v>
      </c>
    </row>
    <row r="1668" spans="4:13" ht="12.75" hidden="1">
      <c r="D1668" s="15"/>
      <c r="H1668" s="6">
        <v>0</v>
      </c>
      <c r="I1668" s="25">
        <v>0</v>
      </c>
      <c r="M1668" s="2">
        <v>500</v>
      </c>
    </row>
    <row r="1669" spans="4:13" ht="12.75" hidden="1">
      <c r="D1669" s="15"/>
      <c r="H1669" s="6">
        <v>0</v>
      </c>
      <c r="I1669" s="25">
        <v>0</v>
      </c>
      <c r="M1669" s="2">
        <v>500</v>
      </c>
    </row>
    <row r="1670" spans="4:13" ht="12.75" hidden="1">
      <c r="D1670" s="15"/>
      <c r="H1670" s="6">
        <v>0</v>
      </c>
      <c r="I1670" s="25">
        <v>0</v>
      </c>
      <c r="M1670" s="2">
        <v>500</v>
      </c>
    </row>
    <row r="1671" spans="4:13" ht="12.75" hidden="1">
      <c r="D1671" s="15"/>
      <c r="H1671" s="6">
        <v>0</v>
      </c>
      <c r="I1671" s="25">
        <v>0</v>
      </c>
      <c r="M1671" s="2">
        <v>500</v>
      </c>
    </row>
    <row r="1672" spans="4:13" ht="12.75" hidden="1">
      <c r="D1672" s="15"/>
      <c r="H1672" s="6">
        <v>0</v>
      </c>
      <c r="I1672" s="25">
        <v>0</v>
      </c>
      <c r="M1672" s="2">
        <v>500</v>
      </c>
    </row>
    <row r="1673" spans="4:13" ht="12.75" hidden="1">
      <c r="D1673" s="15"/>
      <c r="H1673" s="6">
        <v>0</v>
      </c>
      <c r="I1673" s="25">
        <v>0</v>
      </c>
      <c r="M1673" s="2">
        <v>500</v>
      </c>
    </row>
    <row r="1674" spans="4:13" ht="12.75" hidden="1">
      <c r="D1674" s="15"/>
      <c r="H1674" s="6">
        <v>0</v>
      </c>
      <c r="I1674" s="25">
        <v>0</v>
      </c>
      <c r="M1674" s="2">
        <v>500</v>
      </c>
    </row>
    <row r="1675" spans="4:13" ht="12.75" hidden="1">
      <c r="D1675" s="15"/>
      <c r="H1675" s="6">
        <v>0</v>
      </c>
      <c r="I1675" s="25">
        <v>0</v>
      </c>
      <c r="M1675" s="2">
        <v>500</v>
      </c>
    </row>
    <row r="1676" spans="4:13" ht="12.75" hidden="1">
      <c r="D1676" s="15"/>
      <c r="H1676" s="6">
        <v>0</v>
      </c>
      <c r="I1676" s="25">
        <v>0</v>
      </c>
      <c r="M1676" s="2">
        <v>500</v>
      </c>
    </row>
    <row r="1677" spans="1:13" s="45" customFormat="1" ht="12.75" hidden="1">
      <c r="A1677" s="1"/>
      <c r="B1677" s="6"/>
      <c r="C1677" s="1"/>
      <c r="D1677" s="15"/>
      <c r="E1677" s="1"/>
      <c r="F1677" s="183"/>
      <c r="G1677" s="30"/>
      <c r="H1677" s="6">
        <v>0</v>
      </c>
      <c r="I1677" s="25">
        <v>0</v>
      </c>
      <c r="J1677"/>
      <c r="K1677"/>
      <c r="L1677"/>
      <c r="M1677" s="2">
        <v>500</v>
      </c>
    </row>
    <row r="1678" spans="4:13" ht="12.75" hidden="1">
      <c r="D1678" s="15"/>
      <c r="H1678" s="6">
        <v>0</v>
      </c>
      <c r="I1678" s="25">
        <v>0</v>
      </c>
      <c r="M1678" s="2">
        <v>500</v>
      </c>
    </row>
    <row r="1679" spans="4:13" ht="12.75" hidden="1">
      <c r="D1679" s="15"/>
      <c r="H1679" s="6">
        <v>0</v>
      </c>
      <c r="I1679" s="25">
        <v>0</v>
      </c>
      <c r="M1679" s="2">
        <v>500</v>
      </c>
    </row>
    <row r="1680" spans="1:13" ht="12.75" hidden="1">
      <c r="A1680" s="44"/>
      <c r="B1680" s="46"/>
      <c r="C1680" s="47"/>
      <c r="D1680" s="37"/>
      <c r="E1680" s="44"/>
      <c r="F1680" s="191"/>
      <c r="G1680" s="38"/>
      <c r="H1680" s="6">
        <v>0</v>
      </c>
      <c r="I1680" s="25">
        <v>0</v>
      </c>
      <c r="J1680" s="45"/>
      <c r="K1680" s="45"/>
      <c r="L1680" s="45"/>
      <c r="M1680" s="2">
        <v>500</v>
      </c>
    </row>
    <row r="1681" spans="4:13" ht="12.75" hidden="1">
      <c r="D1681" s="15"/>
      <c r="H1681" s="6">
        <v>0</v>
      </c>
      <c r="I1681" s="25">
        <v>0</v>
      </c>
      <c r="M1681" s="2">
        <v>500</v>
      </c>
    </row>
    <row r="1682" spans="4:13" ht="12.75" hidden="1">
      <c r="D1682" s="15"/>
      <c r="H1682" s="6">
        <v>0</v>
      </c>
      <c r="I1682" s="25">
        <v>0</v>
      </c>
      <c r="M1682" s="2">
        <v>500</v>
      </c>
    </row>
    <row r="1683" spans="4:13" ht="12.75" hidden="1">
      <c r="D1683" s="15"/>
      <c r="H1683" s="6">
        <v>0</v>
      </c>
      <c r="I1683" s="25">
        <v>0</v>
      </c>
      <c r="M1683" s="2">
        <v>500</v>
      </c>
    </row>
    <row r="1684" spans="4:13" ht="12.75" hidden="1">
      <c r="D1684" s="15"/>
      <c r="H1684" s="6">
        <v>0</v>
      </c>
      <c r="I1684" s="25">
        <v>0</v>
      </c>
      <c r="M1684" s="2">
        <v>500</v>
      </c>
    </row>
    <row r="1685" spans="4:13" ht="12.75" hidden="1">
      <c r="D1685" s="15"/>
      <c r="H1685" s="6">
        <v>0</v>
      </c>
      <c r="I1685" s="25">
        <v>0</v>
      </c>
      <c r="M1685" s="2">
        <v>500</v>
      </c>
    </row>
    <row r="1686" spans="4:13" ht="12.75" hidden="1">
      <c r="D1686" s="15"/>
      <c r="H1686" s="6">
        <v>0</v>
      </c>
      <c r="I1686" s="25">
        <v>0</v>
      </c>
      <c r="M1686" s="2">
        <v>500</v>
      </c>
    </row>
    <row r="1687" spans="4:13" ht="12.75" hidden="1">
      <c r="D1687" s="15"/>
      <c r="H1687" s="6">
        <v>0</v>
      </c>
      <c r="I1687" s="25">
        <v>0</v>
      </c>
      <c r="M1687" s="2">
        <v>500</v>
      </c>
    </row>
    <row r="1688" spans="4:13" ht="12.75" hidden="1">
      <c r="D1688" s="15"/>
      <c r="H1688" s="6">
        <v>0</v>
      </c>
      <c r="I1688" s="25">
        <v>0</v>
      </c>
      <c r="M1688" s="2">
        <v>500</v>
      </c>
    </row>
    <row r="1689" spans="4:13" ht="12.75" hidden="1">
      <c r="D1689" s="15"/>
      <c r="H1689" s="6">
        <v>0</v>
      </c>
      <c r="I1689" s="25">
        <v>0</v>
      </c>
      <c r="M1689" s="2">
        <v>500</v>
      </c>
    </row>
    <row r="1690" spans="4:13" ht="12.75" hidden="1">
      <c r="D1690" s="15"/>
      <c r="H1690" s="6">
        <v>0</v>
      </c>
      <c r="I1690" s="25">
        <v>0</v>
      </c>
      <c r="M1690" s="2">
        <v>500</v>
      </c>
    </row>
    <row r="1691" spans="4:13" ht="12.75" hidden="1">
      <c r="D1691" s="15"/>
      <c r="H1691" s="6">
        <v>0</v>
      </c>
      <c r="I1691" s="25">
        <v>0</v>
      </c>
      <c r="M1691" s="2">
        <v>500</v>
      </c>
    </row>
    <row r="1692" spans="8:13" ht="12.75" hidden="1">
      <c r="H1692" s="6">
        <v>0</v>
      </c>
      <c r="I1692" s="25">
        <v>0</v>
      </c>
      <c r="M1692" s="2">
        <v>500</v>
      </c>
    </row>
    <row r="1693" spans="8:13" ht="12.75" hidden="1">
      <c r="H1693" s="6">
        <v>0</v>
      </c>
      <c r="I1693" s="25">
        <v>0</v>
      </c>
      <c r="M1693" s="2">
        <v>500</v>
      </c>
    </row>
    <row r="1694" spans="8:13" ht="12.75" hidden="1">
      <c r="H1694" s="6">
        <v>0</v>
      </c>
      <c r="I1694" s="25">
        <v>0</v>
      </c>
      <c r="M1694" s="2">
        <v>500</v>
      </c>
    </row>
    <row r="1695" spans="8:13" ht="12.75" hidden="1">
      <c r="H1695" s="6">
        <v>0</v>
      </c>
      <c r="I1695" s="25">
        <v>0</v>
      </c>
      <c r="M1695" s="2">
        <v>500</v>
      </c>
    </row>
    <row r="1696" spans="8:13" ht="12.75" hidden="1">
      <c r="H1696" s="6">
        <v>0</v>
      </c>
      <c r="I1696" s="25">
        <v>0</v>
      </c>
      <c r="M1696" s="2">
        <v>500</v>
      </c>
    </row>
    <row r="1697" spans="8:13" ht="12.75" hidden="1">
      <c r="H1697" s="6">
        <v>0</v>
      </c>
      <c r="I1697" s="25">
        <v>0</v>
      </c>
      <c r="M1697" s="2">
        <v>500</v>
      </c>
    </row>
    <row r="1698" spans="8:13" ht="12.75" hidden="1">
      <c r="H1698" s="6">
        <v>0</v>
      </c>
      <c r="I1698" s="25">
        <v>0</v>
      </c>
      <c r="M1698" s="2">
        <v>500</v>
      </c>
    </row>
    <row r="1699" spans="8:13" ht="12.75" hidden="1">
      <c r="H1699" s="6">
        <v>0</v>
      </c>
      <c r="I1699" s="25">
        <v>0</v>
      </c>
      <c r="M1699" s="2">
        <v>500</v>
      </c>
    </row>
    <row r="1700" spans="8:13" ht="12.75" hidden="1">
      <c r="H1700" s="6">
        <v>0</v>
      </c>
      <c r="I1700" s="25">
        <v>0</v>
      </c>
      <c r="M1700" s="2">
        <v>500</v>
      </c>
    </row>
    <row r="1701" spans="8:13" ht="12.75" hidden="1">
      <c r="H1701" s="6">
        <v>0</v>
      </c>
      <c r="I1701" s="25">
        <v>0</v>
      </c>
      <c r="M1701" s="2">
        <v>500</v>
      </c>
    </row>
    <row r="1702" spans="8:13" ht="12.75" hidden="1">
      <c r="H1702" s="6">
        <v>0</v>
      </c>
      <c r="I1702" s="25">
        <v>0</v>
      </c>
      <c r="M1702" s="2">
        <v>500</v>
      </c>
    </row>
    <row r="1703" spans="8:13" ht="12.75" hidden="1">
      <c r="H1703" s="6">
        <v>0</v>
      </c>
      <c r="I1703" s="25">
        <v>0</v>
      </c>
      <c r="M1703" s="2">
        <v>500</v>
      </c>
    </row>
    <row r="1704" spans="8:13" ht="12.75" hidden="1">
      <c r="H1704" s="6">
        <v>0</v>
      </c>
      <c r="I1704" s="25">
        <v>0</v>
      </c>
      <c r="M1704" s="2">
        <v>500</v>
      </c>
    </row>
    <row r="1705" spans="8:13" ht="12.75" hidden="1">
      <c r="H1705" s="6">
        <v>0</v>
      </c>
      <c r="I1705" s="25">
        <v>0</v>
      </c>
      <c r="M1705" s="2">
        <v>500</v>
      </c>
    </row>
    <row r="1706" spans="8:13" ht="12.75" hidden="1">
      <c r="H1706" s="6">
        <v>0</v>
      </c>
      <c r="I1706" s="25">
        <v>0</v>
      </c>
      <c r="M1706" s="2">
        <v>500</v>
      </c>
    </row>
    <row r="1707" spans="8:13" ht="12.75" hidden="1">
      <c r="H1707" s="6">
        <v>0</v>
      </c>
      <c r="I1707" s="25">
        <v>0</v>
      </c>
      <c r="M1707" s="2">
        <v>500</v>
      </c>
    </row>
    <row r="1708" spans="8:13" ht="12.75" hidden="1">
      <c r="H1708" s="6">
        <v>0</v>
      </c>
      <c r="I1708" s="25">
        <v>0</v>
      </c>
      <c r="M1708" s="2">
        <v>500</v>
      </c>
    </row>
    <row r="1709" spans="8:13" ht="12.75" hidden="1">
      <c r="H1709" s="6">
        <v>0</v>
      </c>
      <c r="I1709" s="25">
        <v>0</v>
      </c>
      <c r="M1709" s="2">
        <v>500</v>
      </c>
    </row>
    <row r="1710" spans="8:13" ht="12.75" hidden="1">
      <c r="H1710" s="6">
        <v>0</v>
      </c>
      <c r="I1710" s="25">
        <v>0</v>
      </c>
      <c r="M1710" s="2">
        <v>500</v>
      </c>
    </row>
    <row r="1711" spans="8:13" ht="12.75" hidden="1">
      <c r="H1711" s="6">
        <v>0</v>
      </c>
      <c r="I1711" s="25">
        <v>0</v>
      </c>
      <c r="M1711" s="2">
        <v>500</v>
      </c>
    </row>
    <row r="1712" spans="8:13" ht="12.75" hidden="1">
      <c r="H1712" s="6">
        <v>0</v>
      </c>
      <c r="I1712" s="25">
        <v>0</v>
      </c>
      <c r="M1712" s="2">
        <v>500</v>
      </c>
    </row>
    <row r="1713" spans="8:13" ht="12.75" hidden="1">
      <c r="H1713" s="6">
        <v>0</v>
      </c>
      <c r="I1713" s="25">
        <v>0</v>
      </c>
      <c r="M1713" s="2">
        <v>500</v>
      </c>
    </row>
    <row r="1714" spans="8:13" ht="12.75" hidden="1">
      <c r="H1714" s="6">
        <v>0</v>
      </c>
      <c r="I1714" s="25">
        <v>0</v>
      </c>
      <c r="M1714" s="2">
        <v>500</v>
      </c>
    </row>
    <row r="1715" spans="8:13" ht="12.75" hidden="1">
      <c r="H1715" s="6">
        <v>0</v>
      </c>
      <c r="I1715" s="25">
        <v>0</v>
      </c>
      <c r="M1715" s="2">
        <v>500</v>
      </c>
    </row>
    <row r="1716" spans="2:13" ht="12.75" hidden="1">
      <c r="B1716" s="7"/>
      <c r="H1716" s="6">
        <v>0</v>
      </c>
      <c r="I1716" s="25">
        <v>0</v>
      </c>
      <c r="M1716" s="2">
        <v>500</v>
      </c>
    </row>
    <row r="1717" spans="8:13" ht="12.75" hidden="1">
      <c r="H1717" s="6">
        <v>0</v>
      </c>
      <c r="I1717" s="25">
        <v>0</v>
      </c>
      <c r="M1717" s="2">
        <v>500</v>
      </c>
    </row>
    <row r="1718" spans="8:13" ht="12.75" hidden="1">
      <c r="H1718" s="6">
        <v>0</v>
      </c>
      <c r="I1718" s="25">
        <v>0</v>
      </c>
      <c r="M1718" s="2">
        <v>500</v>
      </c>
    </row>
    <row r="1719" spans="8:13" ht="12.75" hidden="1">
      <c r="H1719" s="6">
        <v>0</v>
      </c>
      <c r="I1719" s="25">
        <v>0</v>
      </c>
      <c r="M1719" s="2">
        <v>500</v>
      </c>
    </row>
    <row r="1720" spans="8:13" ht="12.75" hidden="1">
      <c r="H1720" s="6">
        <v>0</v>
      </c>
      <c r="I1720" s="25">
        <v>0</v>
      </c>
      <c r="M1720" s="2">
        <v>500</v>
      </c>
    </row>
    <row r="1721" spans="2:13" ht="12.75" hidden="1">
      <c r="B1721" s="8"/>
      <c r="H1721" s="6">
        <v>0</v>
      </c>
      <c r="I1721" s="25">
        <v>0</v>
      </c>
      <c r="M1721" s="2">
        <v>500</v>
      </c>
    </row>
    <row r="1722" spans="3:13" ht="12.75" hidden="1">
      <c r="C1722" s="3"/>
      <c r="H1722" s="6">
        <v>0</v>
      </c>
      <c r="I1722" s="25">
        <v>0</v>
      </c>
      <c r="M1722" s="2">
        <v>500</v>
      </c>
    </row>
    <row r="1723" spans="8:13" ht="12.75" hidden="1">
      <c r="H1723" s="6">
        <v>0</v>
      </c>
      <c r="I1723" s="25">
        <v>0</v>
      </c>
      <c r="M1723" s="2">
        <v>500</v>
      </c>
    </row>
    <row r="1724" spans="2:13" ht="12.75" hidden="1">
      <c r="B1724" s="9"/>
      <c r="H1724" s="6">
        <v>0</v>
      </c>
      <c r="I1724" s="25">
        <v>0</v>
      </c>
      <c r="M1724" s="2">
        <v>500</v>
      </c>
    </row>
    <row r="1725" spans="8:13" ht="12.75" hidden="1">
      <c r="H1725" s="6">
        <v>0</v>
      </c>
      <c r="I1725" s="25">
        <v>0</v>
      </c>
      <c r="M1725" s="2">
        <v>500</v>
      </c>
    </row>
    <row r="1726" spans="8:13" ht="12.75" hidden="1">
      <c r="H1726" s="6">
        <v>0</v>
      </c>
      <c r="I1726" s="25">
        <v>0</v>
      </c>
      <c r="M1726" s="2">
        <v>500</v>
      </c>
    </row>
    <row r="1727" spans="8:13" ht="12.75" hidden="1">
      <c r="H1727" s="6">
        <v>0</v>
      </c>
      <c r="I1727" s="25">
        <v>0</v>
      </c>
      <c r="M1727" s="2">
        <v>500</v>
      </c>
    </row>
    <row r="1728" spans="8:13" ht="12.75" hidden="1">
      <c r="H1728" s="6">
        <v>0</v>
      </c>
      <c r="I1728" s="25">
        <v>0</v>
      </c>
      <c r="M1728" s="2">
        <v>500</v>
      </c>
    </row>
    <row r="1729" spans="8:13" ht="12.75" hidden="1">
      <c r="H1729" s="6">
        <v>0</v>
      </c>
      <c r="I1729" s="25">
        <v>0</v>
      </c>
      <c r="M1729" s="2">
        <v>500</v>
      </c>
    </row>
    <row r="1730" spans="8:13" ht="12.75" hidden="1">
      <c r="H1730" s="6">
        <v>0</v>
      </c>
      <c r="I1730" s="25">
        <v>0</v>
      </c>
      <c r="M1730" s="2">
        <v>500</v>
      </c>
    </row>
    <row r="1731" spans="8:13" ht="12.75" hidden="1">
      <c r="H1731" s="6">
        <v>0</v>
      </c>
      <c r="I1731" s="25">
        <v>0</v>
      </c>
      <c r="M1731" s="2">
        <v>500</v>
      </c>
    </row>
    <row r="1732" spans="8:13" ht="12.75" hidden="1">
      <c r="H1732" s="6">
        <v>0</v>
      </c>
      <c r="I1732" s="25">
        <v>0</v>
      </c>
      <c r="M1732" s="2">
        <v>500</v>
      </c>
    </row>
    <row r="1733" ht="12.75" hidden="1">
      <c r="H1733" s="6">
        <v>0</v>
      </c>
    </row>
    <row r="1734" ht="12.75" hidden="1">
      <c r="H1734" s="6">
        <v>0</v>
      </c>
    </row>
    <row r="1735" ht="12.75" hidden="1">
      <c r="H1735" s="6">
        <v>0</v>
      </c>
    </row>
    <row r="1736" ht="12.75" hidden="1">
      <c r="H1736" s="6">
        <v>0</v>
      </c>
    </row>
    <row r="1737" ht="12.75" hidden="1">
      <c r="H1737" s="6">
        <v>0</v>
      </c>
    </row>
    <row r="1738" ht="12.75" hidden="1">
      <c r="H1738" s="6">
        <v>0</v>
      </c>
    </row>
    <row r="1739" ht="12.75" hidden="1">
      <c r="H1739" s="6">
        <v>0</v>
      </c>
    </row>
    <row r="1740" ht="12.75" hidden="1">
      <c r="H1740" s="6">
        <v>0</v>
      </c>
    </row>
    <row r="1741" ht="12.75" hidden="1">
      <c r="H1741" s="6">
        <v>0</v>
      </c>
    </row>
    <row r="1742" ht="12.75" hidden="1">
      <c r="H1742" s="6">
        <v>0</v>
      </c>
    </row>
    <row r="1743" ht="12.75" hidden="1">
      <c r="H1743" s="6">
        <v>0</v>
      </c>
    </row>
    <row r="1744" ht="12.75" hidden="1">
      <c r="H1744" s="6">
        <v>0</v>
      </c>
    </row>
    <row r="1745" ht="12.75" hidden="1">
      <c r="H1745" s="6">
        <v>0</v>
      </c>
    </row>
    <row r="1746" ht="12.75" hidden="1">
      <c r="H1746" s="6">
        <v>0</v>
      </c>
    </row>
    <row r="1747" ht="12.75" hidden="1">
      <c r="H1747" s="6">
        <v>0</v>
      </c>
    </row>
    <row r="1748" ht="12.75" hidden="1">
      <c r="H1748" s="6">
        <v>0</v>
      </c>
    </row>
    <row r="1749" ht="12.75" hidden="1">
      <c r="H1749" s="6">
        <v>0</v>
      </c>
    </row>
    <row r="1750" ht="12.75" hidden="1">
      <c r="H1750" s="6">
        <v>0</v>
      </c>
    </row>
    <row r="1751" ht="12.75" hidden="1">
      <c r="H1751" s="6">
        <v>0</v>
      </c>
    </row>
    <row r="1752" ht="12.75" hidden="1">
      <c r="H1752" s="6">
        <v>0</v>
      </c>
    </row>
    <row r="1753" ht="12.75" hidden="1">
      <c r="H1753" s="6">
        <v>0</v>
      </c>
    </row>
    <row r="1754" ht="12.75" hidden="1">
      <c r="H1754" s="6">
        <v>0</v>
      </c>
    </row>
    <row r="1755" ht="12.75" hidden="1">
      <c r="H1755" s="6">
        <v>0</v>
      </c>
    </row>
    <row r="1756" ht="12.75" hidden="1">
      <c r="H1756" s="6">
        <v>0</v>
      </c>
    </row>
    <row r="1757" ht="12.75" hidden="1">
      <c r="H1757" s="6">
        <v>0</v>
      </c>
    </row>
    <row r="1758" ht="12.75" hidden="1">
      <c r="H1758" s="6">
        <v>0</v>
      </c>
    </row>
    <row r="1759" ht="12.75" hidden="1">
      <c r="H1759" s="6">
        <v>0</v>
      </c>
    </row>
    <row r="1760" ht="12.75" hidden="1">
      <c r="H1760" s="6">
        <v>0</v>
      </c>
    </row>
    <row r="1761" ht="12.75" hidden="1">
      <c r="H1761" s="6">
        <v>0</v>
      </c>
    </row>
    <row r="1762" ht="12.75" hidden="1">
      <c r="H1762" s="6">
        <v>0</v>
      </c>
    </row>
    <row r="1763" ht="12.75" hidden="1">
      <c r="H1763" s="6">
        <v>0</v>
      </c>
    </row>
    <row r="1764" ht="12.75" hidden="1">
      <c r="H1764" s="6">
        <v>0</v>
      </c>
    </row>
    <row r="1765" ht="12.75" hidden="1">
      <c r="H1765" s="6">
        <v>0</v>
      </c>
    </row>
    <row r="1766" ht="12.75" hidden="1">
      <c r="H1766" s="6">
        <v>0</v>
      </c>
    </row>
    <row r="1767" ht="12.75" hidden="1">
      <c r="H1767" s="6">
        <v>0</v>
      </c>
    </row>
    <row r="1768" ht="12.75" hidden="1">
      <c r="H1768" s="6">
        <v>0</v>
      </c>
    </row>
    <row r="1769" ht="12.75" hidden="1">
      <c r="H1769" s="6">
        <v>0</v>
      </c>
    </row>
    <row r="1770" ht="12.75" hidden="1">
      <c r="H1770" s="6">
        <v>0</v>
      </c>
    </row>
    <row r="1771" ht="12.75" hidden="1">
      <c r="H1771" s="6">
        <v>0</v>
      </c>
    </row>
    <row r="1772" ht="12.75" hidden="1">
      <c r="H1772" s="6">
        <v>0</v>
      </c>
    </row>
    <row r="1773" ht="12.75" hidden="1">
      <c r="H1773" s="6">
        <v>0</v>
      </c>
    </row>
    <row r="1774" ht="12.75" hidden="1">
      <c r="H1774" s="6">
        <v>0</v>
      </c>
    </row>
    <row r="1775" ht="12.75" hidden="1">
      <c r="H1775" s="6">
        <v>0</v>
      </c>
    </row>
    <row r="1776" ht="12.75" hidden="1">
      <c r="H1776" s="6">
        <v>0</v>
      </c>
    </row>
    <row r="1777" ht="12.75" hidden="1">
      <c r="H1777" s="6">
        <v>0</v>
      </c>
    </row>
    <row r="1778" ht="12.75" hidden="1">
      <c r="H1778" s="6">
        <v>0</v>
      </c>
    </row>
    <row r="1779" ht="12.75" hidden="1">
      <c r="H1779" s="6">
        <v>0</v>
      </c>
    </row>
    <row r="1780" ht="12.75" hidden="1">
      <c r="H1780" s="6">
        <v>0</v>
      </c>
    </row>
    <row r="1781" ht="12.75" hidden="1">
      <c r="H1781" s="6">
        <v>0</v>
      </c>
    </row>
    <row r="1782" ht="12.75" hidden="1">
      <c r="H1782" s="6">
        <v>0</v>
      </c>
    </row>
    <row r="1783" ht="12.75" hidden="1">
      <c r="H1783" s="6">
        <v>0</v>
      </c>
    </row>
    <row r="1784" ht="12.75" hidden="1">
      <c r="H1784" s="6">
        <v>0</v>
      </c>
    </row>
    <row r="1785" ht="12.75" hidden="1">
      <c r="H1785" s="6">
        <v>0</v>
      </c>
    </row>
    <row r="1786" ht="12.75" hidden="1">
      <c r="H1786" s="6">
        <v>0</v>
      </c>
    </row>
    <row r="1787" ht="12.75" hidden="1">
      <c r="H1787" s="6">
        <v>0</v>
      </c>
    </row>
    <row r="1788" ht="12.75" hidden="1">
      <c r="H1788" s="6">
        <v>0</v>
      </c>
    </row>
    <row r="1789" ht="12.75" hidden="1">
      <c r="H1789" s="6">
        <v>0</v>
      </c>
    </row>
    <row r="1790" ht="12.75" hidden="1">
      <c r="H1790" s="6">
        <v>0</v>
      </c>
    </row>
    <row r="1791" ht="12.75" hidden="1">
      <c r="H1791" s="6">
        <v>0</v>
      </c>
    </row>
    <row r="1792" ht="12.75" hidden="1">
      <c r="H1792" s="6">
        <v>0</v>
      </c>
    </row>
    <row r="1793" ht="12.75" hidden="1">
      <c r="H1793" s="6">
        <v>0</v>
      </c>
    </row>
    <row r="1794" ht="12.75" hidden="1">
      <c r="H1794" s="6">
        <v>0</v>
      </c>
    </row>
    <row r="1795" ht="12.75" hidden="1">
      <c r="H1795" s="6">
        <v>0</v>
      </c>
    </row>
    <row r="1796" ht="12.75" hidden="1">
      <c r="H1796" s="6">
        <v>0</v>
      </c>
    </row>
    <row r="1797" ht="12.75" hidden="1">
      <c r="H1797" s="6">
        <v>0</v>
      </c>
    </row>
    <row r="1798" ht="12.75" hidden="1">
      <c r="H1798" s="6">
        <v>0</v>
      </c>
    </row>
    <row r="1799" ht="12.75" hidden="1">
      <c r="H1799" s="6">
        <v>0</v>
      </c>
    </row>
    <row r="1800" ht="12.75" hidden="1">
      <c r="H1800" s="6">
        <v>0</v>
      </c>
    </row>
    <row r="1801" ht="12.75" hidden="1">
      <c r="H1801" s="6">
        <v>0</v>
      </c>
    </row>
    <row r="1802" ht="12.75" hidden="1">
      <c r="H1802" s="6">
        <v>0</v>
      </c>
    </row>
    <row r="1803" ht="12.75" hidden="1">
      <c r="H1803" s="6">
        <v>0</v>
      </c>
    </row>
    <row r="1804" ht="12.75" hidden="1">
      <c r="H1804" s="6">
        <v>0</v>
      </c>
    </row>
    <row r="1805" ht="12.75" hidden="1">
      <c r="H1805" s="6">
        <v>0</v>
      </c>
    </row>
    <row r="1806" ht="12.75" hidden="1">
      <c r="H1806" s="6">
        <v>0</v>
      </c>
    </row>
    <row r="1807" ht="12.75" hidden="1">
      <c r="H1807" s="6">
        <v>0</v>
      </c>
    </row>
    <row r="1808" ht="12.75" hidden="1">
      <c r="H1808" s="6">
        <v>0</v>
      </c>
    </row>
    <row r="1809" ht="12.75" hidden="1">
      <c r="H1809" s="6">
        <v>0</v>
      </c>
    </row>
    <row r="1810" ht="12.75" hidden="1">
      <c r="H1810" s="6">
        <v>0</v>
      </c>
    </row>
    <row r="1811" ht="12.75" hidden="1">
      <c r="H1811" s="6">
        <v>0</v>
      </c>
    </row>
    <row r="1812" ht="12.75" hidden="1">
      <c r="H1812" s="6">
        <v>0</v>
      </c>
    </row>
    <row r="1813" ht="12.75" hidden="1">
      <c r="H1813" s="6">
        <v>0</v>
      </c>
    </row>
    <row r="1814" ht="12.75" hidden="1">
      <c r="H1814" s="6">
        <v>0</v>
      </c>
    </row>
    <row r="1815" ht="12.75" hidden="1">
      <c r="H1815" s="6">
        <v>0</v>
      </c>
    </row>
    <row r="1816" ht="12.75" hidden="1">
      <c r="H1816" s="6">
        <v>0</v>
      </c>
    </row>
    <row r="1817" ht="12.75" hidden="1">
      <c r="H1817" s="6">
        <v>0</v>
      </c>
    </row>
    <row r="1818" ht="12.75" hidden="1">
      <c r="H1818" s="6">
        <v>0</v>
      </c>
    </row>
    <row r="1819" ht="12.75" hidden="1">
      <c r="H1819" s="6">
        <v>0</v>
      </c>
    </row>
    <row r="1820" ht="12.75" hidden="1">
      <c r="H1820" s="6">
        <v>0</v>
      </c>
    </row>
    <row r="1821" ht="12.75" hidden="1">
      <c r="H1821" s="6">
        <v>0</v>
      </c>
    </row>
    <row r="1822" ht="12.75" hidden="1">
      <c r="H1822" s="6">
        <v>0</v>
      </c>
    </row>
    <row r="1823" ht="12.75" hidden="1">
      <c r="H1823" s="6">
        <v>0</v>
      </c>
    </row>
    <row r="1824" ht="12.75" hidden="1">
      <c r="H1824" s="6">
        <v>0</v>
      </c>
    </row>
    <row r="1825" ht="12.75" hidden="1">
      <c r="H1825" s="6">
        <v>0</v>
      </c>
    </row>
    <row r="1826" ht="12.75" hidden="1">
      <c r="H1826" s="6">
        <v>0</v>
      </c>
    </row>
    <row r="1827" ht="12.75" hidden="1">
      <c r="H1827" s="6">
        <v>0</v>
      </c>
    </row>
    <row r="1828" ht="12.75" hidden="1">
      <c r="H1828" s="6">
        <v>0</v>
      </c>
    </row>
    <row r="1829" ht="12.75" hidden="1">
      <c r="H1829" s="6">
        <v>0</v>
      </c>
    </row>
    <row r="1830" ht="12.75" hidden="1">
      <c r="H1830" s="6">
        <v>0</v>
      </c>
    </row>
    <row r="1831" ht="12.75" hidden="1">
      <c r="H1831" s="6">
        <v>0</v>
      </c>
    </row>
    <row r="1832" ht="12.75" hidden="1">
      <c r="H1832" s="6">
        <v>0</v>
      </c>
    </row>
    <row r="1833" ht="12.75" hidden="1">
      <c r="H1833" s="6">
        <v>0</v>
      </c>
    </row>
    <row r="1834" ht="12.75" hidden="1">
      <c r="H1834" s="6">
        <v>0</v>
      </c>
    </row>
    <row r="1835" ht="12.75" hidden="1">
      <c r="H1835" s="6">
        <v>0</v>
      </c>
    </row>
    <row r="1836" ht="12.75" hidden="1">
      <c r="H1836" s="6">
        <v>0</v>
      </c>
    </row>
    <row r="1837" ht="12.75" hidden="1">
      <c r="H1837" s="6">
        <v>0</v>
      </c>
    </row>
    <row r="1838" ht="12.75" hidden="1">
      <c r="H1838" s="6">
        <v>0</v>
      </c>
    </row>
    <row r="1839" ht="12.75" hidden="1">
      <c r="H1839" s="6">
        <v>0</v>
      </c>
    </row>
    <row r="1840" ht="12.75" hidden="1">
      <c r="H1840" s="6">
        <v>0</v>
      </c>
    </row>
    <row r="1841" ht="12.75" hidden="1">
      <c r="H1841" s="6">
        <v>0</v>
      </c>
    </row>
    <row r="1842" ht="12.75" hidden="1">
      <c r="H1842" s="6">
        <v>0</v>
      </c>
    </row>
    <row r="1843" ht="12.75" hidden="1">
      <c r="H1843" s="6">
        <v>0</v>
      </c>
    </row>
    <row r="1844" ht="12.75" hidden="1">
      <c r="H1844" s="6">
        <v>0</v>
      </c>
    </row>
    <row r="1845" ht="12.75" hidden="1">
      <c r="H1845" s="6">
        <v>0</v>
      </c>
    </row>
    <row r="1846" ht="12.75" hidden="1">
      <c r="H1846" s="6">
        <v>0</v>
      </c>
    </row>
    <row r="1847" ht="12.75" hidden="1">
      <c r="H1847" s="6">
        <v>0</v>
      </c>
    </row>
    <row r="1848" ht="12.75" hidden="1">
      <c r="H1848" s="6">
        <v>0</v>
      </c>
    </row>
    <row r="1849" ht="12.75" hidden="1">
      <c r="H1849" s="6">
        <v>0</v>
      </c>
    </row>
    <row r="1850" ht="12.75" hidden="1">
      <c r="H1850" s="6">
        <v>0</v>
      </c>
    </row>
    <row r="1851" ht="12.75" hidden="1">
      <c r="H1851" s="6">
        <v>0</v>
      </c>
    </row>
    <row r="1852" ht="12.75" hidden="1">
      <c r="H1852" s="6">
        <v>0</v>
      </c>
    </row>
    <row r="1853" ht="12.75" hidden="1">
      <c r="H1853" s="6">
        <v>0</v>
      </c>
    </row>
    <row r="1854" ht="12.75" hidden="1">
      <c r="H1854" s="6">
        <v>0</v>
      </c>
    </row>
    <row r="1855" ht="12.75" hidden="1">
      <c r="H1855" s="6">
        <v>0</v>
      </c>
    </row>
    <row r="1856" ht="12.75" hidden="1">
      <c r="H1856" s="6">
        <v>0</v>
      </c>
    </row>
    <row r="1857" ht="12.75" hidden="1">
      <c r="H1857" s="6">
        <v>0</v>
      </c>
    </row>
    <row r="1858" ht="12.75" hidden="1">
      <c r="H1858" s="6">
        <v>0</v>
      </c>
    </row>
    <row r="1859" ht="12.75" hidden="1">
      <c r="H1859" s="6">
        <v>0</v>
      </c>
    </row>
    <row r="1860" ht="12.75" hidden="1">
      <c r="H1860" s="6">
        <v>0</v>
      </c>
    </row>
    <row r="1861" ht="12.75" hidden="1">
      <c r="H1861" s="6">
        <v>0</v>
      </c>
    </row>
    <row r="1862" ht="12.75" hidden="1">
      <c r="H1862" s="6">
        <v>0</v>
      </c>
    </row>
    <row r="1863" ht="12.75" hidden="1">
      <c r="H1863" s="6">
        <v>0</v>
      </c>
    </row>
    <row r="1864" ht="12.75" hidden="1">
      <c r="H1864" s="6">
        <v>0</v>
      </c>
    </row>
    <row r="1865" ht="12.75" hidden="1">
      <c r="H1865" s="6">
        <v>0</v>
      </c>
    </row>
    <row r="1866" ht="12.75" hidden="1">
      <c r="H1866" s="6">
        <v>0</v>
      </c>
    </row>
    <row r="1867" ht="12.75" hidden="1">
      <c r="H1867" s="6">
        <v>0</v>
      </c>
    </row>
    <row r="1868" ht="12.75" hidden="1">
      <c r="H1868" s="6">
        <v>0</v>
      </c>
    </row>
    <row r="1869" ht="12.75" hidden="1">
      <c r="H1869" s="6">
        <v>0</v>
      </c>
    </row>
    <row r="1870" ht="12.75" hidden="1">
      <c r="H1870" s="6">
        <v>0</v>
      </c>
    </row>
    <row r="1871" ht="12.75" hidden="1">
      <c r="H1871" s="6">
        <v>0</v>
      </c>
    </row>
    <row r="1872" ht="12.75" hidden="1">
      <c r="H1872" s="6">
        <v>0</v>
      </c>
    </row>
    <row r="1873" ht="12.75" hidden="1">
      <c r="H1873" s="6">
        <v>0</v>
      </c>
    </row>
    <row r="1874" ht="12.75" hidden="1">
      <c r="H1874" s="6">
        <v>0</v>
      </c>
    </row>
    <row r="1875" ht="12.75" hidden="1">
      <c r="H1875" s="6">
        <v>0</v>
      </c>
    </row>
    <row r="1876" ht="12.75" hidden="1">
      <c r="H1876" s="6">
        <v>0</v>
      </c>
    </row>
    <row r="1877" ht="12.75" hidden="1">
      <c r="H1877" s="6">
        <v>0</v>
      </c>
    </row>
    <row r="1878" ht="12.75" hidden="1">
      <c r="H1878" s="6">
        <v>0</v>
      </c>
    </row>
    <row r="1879" ht="12.75" hidden="1">
      <c r="H1879" s="6">
        <v>0</v>
      </c>
    </row>
    <row r="1880" ht="12.75" hidden="1">
      <c r="H1880" s="6">
        <v>0</v>
      </c>
    </row>
    <row r="1881" ht="12.75" hidden="1">
      <c r="H1881" s="6">
        <v>0</v>
      </c>
    </row>
    <row r="1882" ht="12.75" hidden="1">
      <c r="H1882" s="6">
        <v>0</v>
      </c>
    </row>
    <row r="1883" ht="12.75" hidden="1">
      <c r="H1883" s="6">
        <v>0</v>
      </c>
    </row>
    <row r="1884" ht="12.75" hidden="1">
      <c r="H1884" s="6">
        <v>0</v>
      </c>
    </row>
    <row r="1885" ht="12.75" hidden="1">
      <c r="H1885" s="6">
        <v>0</v>
      </c>
    </row>
    <row r="1886" ht="12.75" hidden="1">
      <c r="H1886" s="6">
        <v>0</v>
      </c>
    </row>
    <row r="1887" ht="12.75" hidden="1">
      <c r="H1887" s="6">
        <v>0</v>
      </c>
    </row>
    <row r="1888" ht="12.75" hidden="1">
      <c r="H1888" s="6">
        <v>0</v>
      </c>
    </row>
    <row r="1889" ht="12.75" hidden="1">
      <c r="H1889" s="6">
        <v>0</v>
      </c>
    </row>
    <row r="1890" ht="12.75" hidden="1">
      <c r="H1890" s="6">
        <v>0</v>
      </c>
    </row>
    <row r="1891" ht="12.75" hidden="1">
      <c r="H1891" s="6">
        <v>0</v>
      </c>
    </row>
    <row r="1892" ht="12.75" hidden="1">
      <c r="H1892" s="6">
        <v>0</v>
      </c>
    </row>
    <row r="1893" ht="12.75" hidden="1">
      <c r="H1893" s="6">
        <v>0</v>
      </c>
    </row>
    <row r="1894" ht="12.75" hidden="1">
      <c r="H1894" s="6">
        <v>0</v>
      </c>
    </row>
    <row r="1895" ht="12.75" hidden="1">
      <c r="H1895" s="6">
        <v>0</v>
      </c>
    </row>
    <row r="1896" ht="12.75" hidden="1">
      <c r="H1896" s="6">
        <v>0</v>
      </c>
    </row>
    <row r="1897" ht="12.75" hidden="1">
      <c r="H1897" s="6">
        <v>0</v>
      </c>
    </row>
    <row r="1898" ht="12.75" hidden="1">
      <c r="H1898" s="6">
        <v>0</v>
      </c>
    </row>
    <row r="1899" ht="12.75" hidden="1">
      <c r="H1899" s="6">
        <v>0</v>
      </c>
    </row>
    <row r="1900" ht="12.75" hidden="1">
      <c r="H1900" s="6">
        <v>0</v>
      </c>
    </row>
    <row r="1901" ht="12.75" hidden="1">
      <c r="H1901" s="6">
        <v>0</v>
      </c>
    </row>
    <row r="1902" ht="12.75" hidden="1">
      <c r="H1902" s="6">
        <v>0</v>
      </c>
    </row>
    <row r="1903" ht="12.75" hidden="1">
      <c r="H1903" s="6">
        <v>0</v>
      </c>
    </row>
    <row r="1904" ht="12.75" hidden="1">
      <c r="H1904" s="6">
        <v>0</v>
      </c>
    </row>
    <row r="1905" ht="12.75" hidden="1">
      <c r="H1905" s="6">
        <v>0</v>
      </c>
    </row>
    <row r="1906" ht="12.75" hidden="1">
      <c r="H1906" s="6">
        <v>0</v>
      </c>
    </row>
    <row r="1907" ht="12.75" hidden="1">
      <c r="H1907" s="6">
        <v>0</v>
      </c>
    </row>
    <row r="1908" ht="12.75" hidden="1">
      <c r="H1908" s="6">
        <v>0</v>
      </c>
    </row>
    <row r="1909" ht="12.75" hidden="1">
      <c r="H1909" s="6">
        <v>0</v>
      </c>
    </row>
    <row r="1910" ht="12.75" hidden="1">
      <c r="H1910" s="6">
        <v>0</v>
      </c>
    </row>
    <row r="1911" ht="12.75" hidden="1">
      <c r="H1911" s="6">
        <v>0</v>
      </c>
    </row>
    <row r="1912" ht="12.75" hidden="1">
      <c r="H1912" s="6">
        <v>0</v>
      </c>
    </row>
    <row r="1913" ht="12.75" hidden="1">
      <c r="H1913" s="6">
        <v>0</v>
      </c>
    </row>
    <row r="1914" ht="12.75" hidden="1">
      <c r="H1914" s="6">
        <v>0</v>
      </c>
    </row>
    <row r="1915" ht="12.75" hidden="1">
      <c r="H1915" s="6">
        <v>0</v>
      </c>
    </row>
    <row r="1916" ht="12.75" hidden="1">
      <c r="H1916" s="6">
        <v>0</v>
      </c>
    </row>
    <row r="1917" ht="12.75" hidden="1">
      <c r="H1917" s="6">
        <v>0</v>
      </c>
    </row>
    <row r="1918" ht="12.75" hidden="1">
      <c r="H1918" s="6">
        <v>0</v>
      </c>
    </row>
    <row r="1919" ht="12.75" hidden="1">
      <c r="H1919" s="6">
        <v>0</v>
      </c>
    </row>
    <row r="1920" ht="12.75" hidden="1">
      <c r="H1920" s="6">
        <v>0</v>
      </c>
    </row>
    <row r="1921" ht="12.75" hidden="1">
      <c r="H1921" s="6">
        <v>0</v>
      </c>
    </row>
    <row r="1922" ht="12.75" hidden="1">
      <c r="H1922" s="6">
        <v>0</v>
      </c>
    </row>
    <row r="1923" ht="12.75" hidden="1">
      <c r="H1923" s="6">
        <v>0</v>
      </c>
    </row>
    <row r="1924" ht="12.75" hidden="1">
      <c r="H1924" s="6">
        <v>0</v>
      </c>
    </row>
    <row r="1925" ht="12.75" hidden="1">
      <c r="H1925" s="6">
        <v>0</v>
      </c>
    </row>
    <row r="1926" ht="12.75" hidden="1">
      <c r="H1926" s="6">
        <v>0</v>
      </c>
    </row>
    <row r="1927" ht="12.75" hidden="1">
      <c r="H1927" s="6">
        <v>0</v>
      </c>
    </row>
    <row r="1928" ht="12.75" hidden="1">
      <c r="H1928" s="6">
        <v>0</v>
      </c>
    </row>
    <row r="1929" ht="12.75" hidden="1">
      <c r="H1929" s="6">
        <v>0</v>
      </c>
    </row>
    <row r="1930" ht="12.75" hidden="1">
      <c r="H1930" s="6">
        <v>0</v>
      </c>
    </row>
    <row r="1931" ht="12.75" hidden="1">
      <c r="H1931" s="6">
        <v>0</v>
      </c>
    </row>
    <row r="1932" ht="12.75" hidden="1">
      <c r="H1932" s="6">
        <v>0</v>
      </c>
    </row>
    <row r="1933" ht="12.75" hidden="1">
      <c r="H1933" s="6">
        <v>0</v>
      </c>
    </row>
    <row r="1934" ht="12.75" hidden="1">
      <c r="H1934" s="6">
        <v>0</v>
      </c>
    </row>
    <row r="1935" ht="12.75" hidden="1">
      <c r="H1935" s="6">
        <v>0</v>
      </c>
    </row>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sheetData>
  <sheetProtection/>
  <mergeCells count="1">
    <mergeCell ref="B2:H2"/>
  </mergeCells>
  <printOptions/>
  <pageMargins left="0.75" right="0.75" top="1" bottom="1" header="0.5" footer="0.5"/>
  <pageSetup horizontalDpi="300" verticalDpi="300" orientation="portrait" paperSize="9" r:id="rId1"/>
  <headerFooter alignWithMargins="0">
    <oddHeader>&amp;L&amp;A&amp;C&amp;"Arial,Bold"&amp;9LAGA&amp;RPage &amp;P</oddHeader>
    <oddFooter>&amp;C&amp;F</oddFooter>
  </headerFooter>
</worksheet>
</file>

<file path=xl/worksheets/sheet2.xml><?xml version="1.0" encoding="utf-8"?>
<worksheet xmlns="http://schemas.openxmlformats.org/spreadsheetml/2006/main" xmlns:r="http://schemas.openxmlformats.org/officeDocument/2006/relationships">
  <dimension ref="A1:IV4203"/>
  <sheetViews>
    <sheetView tabSelected="1" workbookViewId="0" topLeftCell="A1">
      <pane ySplit="5" topLeftCell="BM3145" activePane="bottomLeft" state="frozen"/>
      <selection pane="topLeft" activeCell="A1" sqref="A1"/>
      <selection pane="bottomLeft" activeCell="J3152" sqref="J3152"/>
    </sheetView>
  </sheetViews>
  <sheetFormatPr defaultColWidth="0" defaultRowHeight="12.75" zeroHeight="1"/>
  <cols>
    <col min="1" max="1" width="5.140625" style="1" customWidth="1"/>
    <col min="2" max="2" width="11.8515625" style="6" customWidth="1"/>
    <col min="3" max="3" width="14.00390625" style="1" customWidth="1"/>
    <col min="4" max="4" width="14.57421875" style="1" customWidth="1"/>
    <col min="5" max="5" width="9.57421875" style="1" customWidth="1"/>
    <col min="6" max="6" width="9.140625" style="183" customWidth="1"/>
    <col min="7" max="7" width="6.8515625" style="30" customWidth="1"/>
    <col min="8" max="8" width="11.421875" style="6" customWidth="1"/>
    <col min="9" max="9" width="9.57421875" style="5" customWidth="1"/>
    <col min="10" max="10" width="18.28125" style="0" customWidth="1"/>
    <col min="11" max="11" width="18.28125" style="0" hidden="1" customWidth="1"/>
    <col min="12" max="12" width="18.28125" style="0" customWidth="1"/>
    <col min="13" max="13" width="9.8515625" style="18" customWidth="1"/>
  </cols>
  <sheetData>
    <row r="1" spans="1:9" ht="15.75" customHeight="1">
      <c r="A1" s="20"/>
      <c r="B1" s="11"/>
      <c r="C1" s="12"/>
      <c r="D1" s="12"/>
      <c r="E1" s="13"/>
      <c r="F1" s="188"/>
      <c r="G1" s="12"/>
      <c r="H1" s="11"/>
      <c r="I1" s="4"/>
    </row>
    <row r="2" spans="1:9" ht="17.25" customHeight="1">
      <c r="A2" s="14"/>
      <c r="B2" s="457" t="s">
        <v>470</v>
      </c>
      <c r="C2" s="457"/>
      <c r="D2" s="457"/>
      <c r="E2" s="457"/>
      <c r="F2" s="457"/>
      <c r="G2" s="457"/>
      <c r="H2" s="457"/>
      <c r="I2" s="24"/>
    </row>
    <row r="3" spans="1:9" s="18" customFormat="1" ht="18" customHeight="1">
      <c r="A3" s="15"/>
      <c r="B3" s="16"/>
      <c r="C3" s="16"/>
      <c r="D3" s="16"/>
      <c r="E3" s="16"/>
      <c r="F3" s="189"/>
      <c r="G3" s="16"/>
      <c r="H3" s="16"/>
      <c r="I3" s="17"/>
    </row>
    <row r="4" spans="1:9" ht="15" customHeight="1">
      <c r="A4" s="14"/>
      <c r="B4" s="22" t="s">
        <v>0</v>
      </c>
      <c r="C4" s="21" t="s">
        <v>6</v>
      </c>
      <c r="D4" s="21" t="s">
        <v>1</v>
      </c>
      <c r="E4" s="21" t="s">
        <v>7</v>
      </c>
      <c r="F4" s="174" t="s">
        <v>2</v>
      </c>
      <c r="G4" s="19" t="s">
        <v>4</v>
      </c>
      <c r="H4" s="22" t="s">
        <v>3</v>
      </c>
      <c r="I4" s="23" t="s">
        <v>5</v>
      </c>
    </row>
    <row r="5" spans="1:13" ht="18.75" customHeight="1">
      <c r="A5" s="26"/>
      <c r="B5" s="26" t="s">
        <v>1365</v>
      </c>
      <c r="C5" s="26"/>
      <c r="D5" s="26"/>
      <c r="E5" s="26"/>
      <c r="F5" s="190"/>
      <c r="G5" s="29"/>
      <c r="H5" s="27">
        <v>0</v>
      </c>
      <c r="I5" s="28">
        <v>480</v>
      </c>
      <c r="K5" t="s">
        <v>8</v>
      </c>
      <c r="L5" t="s">
        <v>9</v>
      </c>
      <c r="M5" s="42">
        <v>480</v>
      </c>
    </row>
    <row r="6" spans="2:13" ht="12.75">
      <c r="B6" s="31"/>
      <c r="C6" s="15"/>
      <c r="D6" s="15"/>
      <c r="E6" s="15"/>
      <c r="F6" s="173"/>
      <c r="H6" s="6">
        <f>H5-B6</f>
        <v>0</v>
      </c>
      <c r="I6" s="25">
        <f aca="true" t="shared" si="0" ref="I6:I15">+B6/M6</f>
        <v>0</v>
      </c>
      <c r="M6" s="42">
        <v>480</v>
      </c>
    </row>
    <row r="7" spans="2:13" ht="12.75">
      <c r="B7" s="31"/>
      <c r="C7" s="15"/>
      <c r="D7" s="15"/>
      <c r="E7" s="15"/>
      <c r="F7" s="173"/>
      <c r="H7" s="6">
        <f>H6-B7</f>
        <v>0</v>
      </c>
      <c r="I7" s="25">
        <f t="shared" si="0"/>
        <v>0</v>
      </c>
      <c r="M7" s="42">
        <v>480</v>
      </c>
    </row>
    <row r="8" spans="2:13" ht="12.75">
      <c r="B8" s="31"/>
      <c r="C8" s="15"/>
      <c r="D8" s="15"/>
      <c r="E8" s="15"/>
      <c r="F8" s="173"/>
      <c r="H8" s="6">
        <f>H7-B8</f>
        <v>0</v>
      </c>
      <c r="I8" s="25">
        <f t="shared" si="0"/>
        <v>0</v>
      </c>
      <c r="M8" s="42">
        <v>480</v>
      </c>
    </row>
    <row r="9" spans="1:13" s="18" customFormat="1" ht="12.75">
      <c r="A9" s="105"/>
      <c r="B9" s="106">
        <f>+B22</f>
        <v>5489995</v>
      </c>
      <c r="C9" s="107"/>
      <c r="D9" s="108" t="s">
        <v>10</v>
      </c>
      <c r="E9" s="184" t="s">
        <v>1157</v>
      </c>
      <c r="F9" s="109"/>
      <c r="G9" s="110"/>
      <c r="H9" s="111">
        <f aca="true" t="shared" si="1" ref="H9:H15">+B9</f>
        <v>5489995</v>
      </c>
      <c r="I9" s="112">
        <f t="shared" si="0"/>
        <v>11437.489583333334</v>
      </c>
      <c r="J9" s="42"/>
      <c r="K9" s="113"/>
      <c r="L9" s="42"/>
      <c r="M9" s="42">
        <v>480</v>
      </c>
    </row>
    <row r="10" spans="1:13" s="18" customFormat="1" ht="12.75">
      <c r="A10" s="105"/>
      <c r="B10" s="106">
        <f>+B1261</f>
        <v>1210300</v>
      </c>
      <c r="C10" s="107"/>
      <c r="D10" s="108" t="s">
        <v>407</v>
      </c>
      <c r="E10" s="184" t="s">
        <v>1158</v>
      </c>
      <c r="F10" s="109"/>
      <c r="G10" s="110"/>
      <c r="H10" s="111">
        <f t="shared" si="1"/>
        <v>1210300</v>
      </c>
      <c r="I10" s="112">
        <f t="shared" si="0"/>
        <v>2521.4583333333335</v>
      </c>
      <c r="J10" s="42"/>
      <c r="K10" s="113"/>
      <c r="L10" s="42"/>
      <c r="M10" s="42">
        <v>480</v>
      </c>
    </row>
    <row r="11" spans="1:13" s="18" customFormat="1" ht="12.75">
      <c r="A11" s="105"/>
      <c r="B11" s="106">
        <f>+B1460</f>
        <v>2029037.5</v>
      </c>
      <c r="C11" s="107"/>
      <c r="D11" s="108" t="s">
        <v>462</v>
      </c>
      <c r="E11" s="184" t="s">
        <v>1159</v>
      </c>
      <c r="F11" s="109"/>
      <c r="G11" s="110"/>
      <c r="H11" s="111">
        <f t="shared" si="1"/>
        <v>2029037.5</v>
      </c>
      <c r="I11" s="112">
        <f t="shared" si="0"/>
        <v>4227.161458333333</v>
      </c>
      <c r="J11" s="42"/>
      <c r="K11" s="113"/>
      <c r="L11" s="42"/>
      <c r="M11" s="42">
        <v>480</v>
      </c>
    </row>
    <row r="12" spans="1:13" s="18" customFormat="1" ht="12.75">
      <c r="A12" s="105"/>
      <c r="B12" s="106">
        <f>+B2397</f>
        <v>1845609</v>
      </c>
      <c r="C12" s="107"/>
      <c r="D12" s="108" t="s">
        <v>463</v>
      </c>
      <c r="E12" s="184" t="s">
        <v>1160</v>
      </c>
      <c r="F12" s="109"/>
      <c r="G12" s="110"/>
      <c r="H12" s="111">
        <f t="shared" si="1"/>
        <v>1845609</v>
      </c>
      <c r="I12" s="112">
        <f t="shared" si="0"/>
        <v>3845.01875</v>
      </c>
      <c r="J12" s="42"/>
      <c r="K12" s="114"/>
      <c r="L12" s="42"/>
      <c r="M12" s="42">
        <v>480</v>
      </c>
    </row>
    <row r="13" spans="1:13" s="18" customFormat="1" ht="12.75">
      <c r="A13" s="105"/>
      <c r="B13" s="106">
        <f>+B2643</f>
        <v>2692425</v>
      </c>
      <c r="C13" s="107"/>
      <c r="D13" s="115" t="s">
        <v>464</v>
      </c>
      <c r="E13" s="184" t="s">
        <v>1161</v>
      </c>
      <c r="F13" s="109"/>
      <c r="G13" s="110"/>
      <c r="H13" s="111">
        <f t="shared" si="1"/>
        <v>2692425</v>
      </c>
      <c r="I13" s="112">
        <f t="shared" si="0"/>
        <v>5609.21875</v>
      </c>
      <c r="J13" s="42"/>
      <c r="K13" s="113"/>
      <c r="L13" s="42"/>
      <c r="M13" s="42">
        <v>480</v>
      </c>
    </row>
    <row r="14" spans="1:13" s="18" customFormat="1" ht="12.75">
      <c r="A14" s="105"/>
      <c r="B14" s="106">
        <f>+B2828</f>
        <v>980500</v>
      </c>
      <c r="C14" s="107"/>
      <c r="D14" s="108" t="s">
        <v>465</v>
      </c>
      <c r="E14" s="107" t="s">
        <v>466</v>
      </c>
      <c r="F14" s="109"/>
      <c r="G14" s="110" t="s">
        <v>467</v>
      </c>
      <c r="H14" s="111">
        <f t="shared" si="1"/>
        <v>980500</v>
      </c>
      <c r="I14" s="112">
        <f t="shared" si="0"/>
        <v>2042.7083333333333</v>
      </c>
      <c r="J14" s="42"/>
      <c r="K14" s="113"/>
      <c r="L14" s="42"/>
      <c r="M14" s="42">
        <v>480</v>
      </c>
    </row>
    <row r="15" spans="1:13" s="18" customFormat="1" ht="12.75">
      <c r="A15" s="105"/>
      <c r="B15" s="106">
        <f>+B2897</f>
        <v>3198677</v>
      </c>
      <c r="C15" s="107"/>
      <c r="D15" s="108" t="s">
        <v>302</v>
      </c>
      <c r="E15" s="107"/>
      <c r="F15" s="109"/>
      <c r="G15" s="110"/>
      <c r="H15" s="111">
        <f t="shared" si="1"/>
        <v>3198677</v>
      </c>
      <c r="I15" s="112">
        <f t="shared" si="0"/>
        <v>6663.910416666667</v>
      </c>
      <c r="J15" s="42"/>
      <c r="K15" s="113"/>
      <c r="L15" s="42"/>
      <c r="M15" s="42">
        <v>480</v>
      </c>
    </row>
    <row r="16" spans="1:13" s="18" customFormat="1" ht="12.75">
      <c r="A16" s="105"/>
      <c r="B16" s="106">
        <f>+B3197</f>
        <v>409400</v>
      </c>
      <c r="C16" s="107"/>
      <c r="D16" s="108" t="s">
        <v>1080</v>
      </c>
      <c r="E16" s="107" t="s">
        <v>1106</v>
      </c>
      <c r="F16" s="109"/>
      <c r="G16" s="110"/>
      <c r="H16" s="111"/>
      <c r="I16" s="112"/>
      <c r="J16" s="42"/>
      <c r="K16" s="113"/>
      <c r="L16" s="42"/>
      <c r="M16" s="42">
        <v>480</v>
      </c>
    </row>
    <row r="17" spans="1:13" s="18" customFormat="1" ht="12.75">
      <c r="A17" s="105"/>
      <c r="B17" s="106">
        <f>SUM(B9:B16)</f>
        <v>17855943.5</v>
      </c>
      <c r="C17" s="116" t="s">
        <v>469</v>
      </c>
      <c r="D17" s="117"/>
      <c r="E17" s="107"/>
      <c r="F17" s="109"/>
      <c r="G17" s="110"/>
      <c r="H17" s="111">
        <v>0</v>
      </c>
      <c r="I17" s="112">
        <f>+B17/M17</f>
        <v>37199.88229166667</v>
      </c>
      <c r="J17" s="42"/>
      <c r="K17" s="113"/>
      <c r="L17" s="42"/>
      <c r="M17" s="42">
        <v>480</v>
      </c>
    </row>
    <row r="18" spans="1:13" s="18" customFormat="1" ht="12.75">
      <c r="A18" s="15"/>
      <c r="B18" s="34"/>
      <c r="C18" s="15"/>
      <c r="D18" s="32"/>
      <c r="E18" s="15"/>
      <c r="F18" s="118"/>
      <c r="G18" s="119"/>
      <c r="H18" s="31"/>
      <c r="I18" s="75"/>
      <c r="K18" s="120"/>
      <c r="M18" s="42">
        <v>480</v>
      </c>
    </row>
    <row r="19" spans="1:13" s="57" customFormat="1" ht="13.5" thickBot="1">
      <c r="A19" s="48"/>
      <c r="B19" s="121">
        <f>+B22+B1261+B1460+B2397+B2643+B2828+B2897+B3197</f>
        <v>17855943.5</v>
      </c>
      <c r="C19" s="122" t="s">
        <v>468</v>
      </c>
      <c r="D19" s="123"/>
      <c r="E19" s="124"/>
      <c r="F19" s="53"/>
      <c r="G19" s="125"/>
      <c r="H19" s="126"/>
      <c r="I19" s="127"/>
      <c r="K19" s="58"/>
      <c r="M19" s="42">
        <v>480</v>
      </c>
    </row>
    <row r="20" spans="2:13" ht="12.75">
      <c r="B20" s="31"/>
      <c r="D20" s="15"/>
      <c r="G20" s="33"/>
      <c r="H20" s="6">
        <v>0</v>
      </c>
      <c r="I20" s="25">
        <f aca="true" t="shared" si="2" ref="I20:I51">+B20/M20</f>
        <v>0</v>
      </c>
      <c r="M20" s="42">
        <v>480</v>
      </c>
    </row>
    <row r="21" spans="2:13" ht="12.75">
      <c r="B21" s="34"/>
      <c r="C21" s="35"/>
      <c r="D21" s="15"/>
      <c r="E21" s="35"/>
      <c r="G21" s="33"/>
      <c r="H21" s="6">
        <f>H20-B21</f>
        <v>0</v>
      </c>
      <c r="I21" s="25">
        <f t="shared" si="2"/>
        <v>0</v>
      </c>
      <c r="M21" s="42">
        <v>480</v>
      </c>
    </row>
    <row r="22" spans="1:13" s="57" customFormat="1" ht="13.5" thickBot="1">
      <c r="A22" s="48"/>
      <c r="B22" s="49">
        <f>+B25+B67+B116+B160+B207+B236+B259+B298+B356+B403+B451+B474+B505+B526+B557+B594+B646+B707+B735+B782+B817+B836+B897+B936+B949+B968+B1018+B1065+B1109+B1156+B1182+B1230+B1239+B1256</f>
        <v>5489995</v>
      </c>
      <c r="C22" s="50"/>
      <c r="D22" s="51" t="s">
        <v>10</v>
      </c>
      <c r="E22" s="52"/>
      <c r="F22" s="53"/>
      <c r="G22" s="54"/>
      <c r="H22" s="55"/>
      <c r="I22" s="56">
        <f t="shared" si="2"/>
        <v>11437.489583333334</v>
      </c>
      <c r="K22" s="58"/>
      <c r="M22" s="42">
        <v>480</v>
      </c>
    </row>
    <row r="23" spans="1:13" s="2" customFormat="1" ht="12.75">
      <c r="A23" s="97"/>
      <c r="B23" s="98"/>
      <c r="C23" s="99"/>
      <c r="D23" s="100"/>
      <c r="E23" s="101"/>
      <c r="F23" s="102"/>
      <c r="G23" s="103"/>
      <c r="H23" s="6">
        <f>H22-B23</f>
        <v>0</v>
      </c>
      <c r="I23" s="25">
        <f t="shared" si="2"/>
        <v>0</v>
      </c>
      <c r="K23" s="104"/>
      <c r="M23" s="42">
        <v>480</v>
      </c>
    </row>
    <row r="24" spans="1:13" s="18" customFormat="1" ht="12.75">
      <c r="A24" s="15"/>
      <c r="B24" s="31"/>
      <c r="C24" s="35"/>
      <c r="D24" s="15"/>
      <c r="E24" s="15"/>
      <c r="F24" s="183"/>
      <c r="G24" s="32"/>
      <c r="H24" s="6">
        <v>0</v>
      </c>
      <c r="I24" s="25">
        <f t="shared" si="2"/>
        <v>0</v>
      </c>
      <c r="K24"/>
      <c r="M24" s="42">
        <v>480</v>
      </c>
    </row>
    <row r="25" spans="1:13" s="69" customFormat="1" ht="12.75">
      <c r="A25" s="64"/>
      <c r="B25" s="436">
        <f>+B32+B41+B49+B56+B62</f>
        <v>48400</v>
      </c>
      <c r="C25" s="64" t="s">
        <v>461</v>
      </c>
      <c r="D25" s="64" t="s">
        <v>23</v>
      </c>
      <c r="E25" s="64" t="s">
        <v>24</v>
      </c>
      <c r="F25" s="74"/>
      <c r="G25" s="66" t="s">
        <v>25</v>
      </c>
      <c r="H25" s="65"/>
      <c r="I25" s="67">
        <f t="shared" si="2"/>
        <v>100.83333333333333</v>
      </c>
      <c r="J25" s="68"/>
      <c r="M25" s="42">
        <v>480</v>
      </c>
    </row>
    <row r="26" spans="2:13" ht="12.75">
      <c r="B26" s="437"/>
      <c r="C26" s="35"/>
      <c r="D26" s="15"/>
      <c r="E26" s="15"/>
      <c r="G26" s="32"/>
      <c r="H26" s="6">
        <f aca="true" t="shared" si="3" ref="H26:H31">H25-B26</f>
        <v>0</v>
      </c>
      <c r="I26" s="25">
        <f t="shared" si="2"/>
        <v>0</v>
      </c>
      <c r="M26" s="42">
        <v>480</v>
      </c>
    </row>
    <row r="27" spans="2:13" ht="12.75">
      <c r="B27" s="361">
        <v>2500</v>
      </c>
      <c r="C27" s="1" t="s">
        <v>11</v>
      </c>
      <c r="D27" s="15" t="s">
        <v>10</v>
      </c>
      <c r="E27" s="1" t="s">
        <v>12</v>
      </c>
      <c r="F27" s="183" t="s">
        <v>13</v>
      </c>
      <c r="G27" s="33" t="s">
        <v>14</v>
      </c>
      <c r="H27" s="6">
        <f t="shared" si="3"/>
        <v>-2500</v>
      </c>
      <c r="I27" s="25">
        <f t="shared" si="2"/>
        <v>5.208333333333333</v>
      </c>
      <c r="K27" t="s">
        <v>11</v>
      </c>
      <c r="L27">
        <v>1</v>
      </c>
      <c r="M27" s="42">
        <v>480</v>
      </c>
    </row>
    <row r="28" spans="2:13" ht="12.75">
      <c r="B28" s="361">
        <v>2500</v>
      </c>
      <c r="C28" s="1" t="s">
        <v>11</v>
      </c>
      <c r="D28" s="15" t="s">
        <v>10</v>
      </c>
      <c r="E28" s="40" t="s">
        <v>12</v>
      </c>
      <c r="F28" s="183" t="s">
        <v>15</v>
      </c>
      <c r="G28" s="30" t="s">
        <v>16</v>
      </c>
      <c r="H28" s="6">
        <f t="shared" si="3"/>
        <v>-5000</v>
      </c>
      <c r="I28" s="25">
        <f t="shared" si="2"/>
        <v>5.208333333333333</v>
      </c>
      <c r="K28" t="s">
        <v>11</v>
      </c>
      <c r="L28">
        <v>1</v>
      </c>
      <c r="M28" s="42">
        <v>480</v>
      </c>
    </row>
    <row r="29" spans="2:13" ht="12.75">
      <c r="B29" s="361">
        <v>2500</v>
      </c>
      <c r="C29" s="1" t="s">
        <v>11</v>
      </c>
      <c r="D29" s="15" t="s">
        <v>10</v>
      </c>
      <c r="E29" s="40" t="s">
        <v>12</v>
      </c>
      <c r="F29" s="183" t="s">
        <v>17</v>
      </c>
      <c r="G29" s="30" t="s">
        <v>18</v>
      </c>
      <c r="H29" s="6">
        <f t="shared" si="3"/>
        <v>-7500</v>
      </c>
      <c r="I29" s="25">
        <f t="shared" si="2"/>
        <v>5.208333333333333</v>
      </c>
      <c r="K29" t="s">
        <v>11</v>
      </c>
      <c r="L29">
        <v>1</v>
      </c>
      <c r="M29" s="42">
        <v>480</v>
      </c>
    </row>
    <row r="30" spans="2:14" ht="12.75">
      <c r="B30" s="361">
        <v>2500</v>
      </c>
      <c r="C30" s="1" t="s">
        <v>11</v>
      </c>
      <c r="D30" s="15" t="s">
        <v>10</v>
      </c>
      <c r="E30" s="40" t="s">
        <v>12</v>
      </c>
      <c r="F30" s="183" t="s">
        <v>19</v>
      </c>
      <c r="G30" s="30" t="s">
        <v>20</v>
      </c>
      <c r="H30" s="6">
        <f t="shared" si="3"/>
        <v>-10000</v>
      </c>
      <c r="I30" s="25">
        <f t="shared" si="2"/>
        <v>5.208333333333333</v>
      </c>
      <c r="K30" t="s">
        <v>11</v>
      </c>
      <c r="L30">
        <v>1</v>
      </c>
      <c r="M30" s="42">
        <v>480</v>
      </c>
      <c r="N30" s="41"/>
    </row>
    <row r="31" spans="2:13" ht="12.75">
      <c r="B31" s="361">
        <v>2500</v>
      </c>
      <c r="C31" s="1" t="s">
        <v>11</v>
      </c>
      <c r="D31" s="15" t="s">
        <v>10</v>
      </c>
      <c r="E31" s="40" t="s">
        <v>12</v>
      </c>
      <c r="F31" s="183" t="s">
        <v>21</v>
      </c>
      <c r="G31" s="30" t="s">
        <v>22</v>
      </c>
      <c r="H31" s="6">
        <f t="shared" si="3"/>
        <v>-12500</v>
      </c>
      <c r="I31" s="25">
        <f t="shared" si="2"/>
        <v>5.208333333333333</v>
      </c>
      <c r="K31" t="s">
        <v>11</v>
      </c>
      <c r="L31">
        <v>1</v>
      </c>
      <c r="M31" s="42">
        <v>480</v>
      </c>
    </row>
    <row r="32" spans="1:13" s="62" customFormat="1" ht="12.75">
      <c r="A32" s="14"/>
      <c r="B32" s="364">
        <f>SUM(B27:B31)</f>
        <v>12500</v>
      </c>
      <c r="C32" s="60" t="s">
        <v>11</v>
      </c>
      <c r="D32" s="14"/>
      <c r="E32" s="14"/>
      <c r="F32" s="174"/>
      <c r="G32" s="21"/>
      <c r="H32" s="59">
        <v>0</v>
      </c>
      <c r="I32" s="61">
        <f t="shared" si="2"/>
        <v>26.041666666666668</v>
      </c>
      <c r="M32" s="42">
        <v>480</v>
      </c>
    </row>
    <row r="33" spans="2:13" ht="12.75">
      <c r="B33" s="361"/>
      <c r="C33" s="35"/>
      <c r="D33" s="15"/>
      <c r="H33" s="6">
        <f aca="true" t="shared" si="4" ref="H33:H40">H32-B33</f>
        <v>0</v>
      </c>
      <c r="I33" s="25">
        <f t="shared" si="2"/>
        <v>0</v>
      </c>
      <c r="M33" s="42">
        <v>480</v>
      </c>
    </row>
    <row r="34" spans="1:13" s="18" customFormat="1" ht="12.75">
      <c r="A34" s="15"/>
      <c r="B34" s="437"/>
      <c r="C34" s="35"/>
      <c r="D34" s="15"/>
      <c r="E34" s="15"/>
      <c r="F34" s="183"/>
      <c r="G34" s="32"/>
      <c r="H34" s="6">
        <f t="shared" si="4"/>
        <v>0</v>
      </c>
      <c r="I34" s="25">
        <f t="shared" si="2"/>
        <v>0</v>
      </c>
      <c r="K34"/>
      <c r="M34" s="42">
        <v>480</v>
      </c>
    </row>
    <row r="35" spans="2:13" ht="12.75">
      <c r="B35" s="361">
        <v>4000</v>
      </c>
      <c r="C35" s="35" t="s">
        <v>1263</v>
      </c>
      <c r="D35" s="35" t="s">
        <v>10</v>
      </c>
      <c r="E35" s="70" t="s">
        <v>473</v>
      </c>
      <c r="F35" s="165" t="s">
        <v>26</v>
      </c>
      <c r="G35" s="71" t="s">
        <v>16</v>
      </c>
      <c r="H35" s="6">
        <f t="shared" si="4"/>
        <v>-4000</v>
      </c>
      <c r="I35" s="25">
        <f t="shared" si="2"/>
        <v>8.333333333333334</v>
      </c>
      <c r="K35" s="72" t="s">
        <v>12</v>
      </c>
      <c r="L35">
        <v>1</v>
      </c>
      <c r="M35" s="42">
        <v>480</v>
      </c>
    </row>
    <row r="36" spans="2:13" ht="12.75">
      <c r="B36" s="361">
        <v>3000</v>
      </c>
      <c r="C36" s="35" t="s">
        <v>27</v>
      </c>
      <c r="D36" s="35" t="s">
        <v>10</v>
      </c>
      <c r="E36" s="70" t="s">
        <v>473</v>
      </c>
      <c r="F36" s="165" t="s">
        <v>28</v>
      </c>
      <c r="G36" s="71" t="s">
        <v>18</v>
      </c>
      <c r="H36" s="6">
        <f t="shared" si="4"/>
        <v>-7000</v>
      </c>
      <c r="I36" s="25">
        <f t="shared" si="2"/>
        <v>6.25</v>
      </c>
      <c r="K36" s="72" t="s">
        <v>12</v>
      </c>
      <c r="L36">
        <v>1</v>
      </c>
      <c r="M36" s="42">
        <v>480</v>
      </c>
    </row>
    <row r="37" spans="2:13" ht="12.75">
      <c r="B37" s="361">
        <v>3000</v>
      </c>
      <c r="C37" s="35" t="s">
        <v>29</v>
      </c>
      <c r="D37" s="35" t="s">
        <v>10</v>
      </c>
      <c r="E37" s="70" t="s">
        <v>473</v>
      </c>
      <c r="F37" s="165" t="s">
        <v>28</v>
      </c>
      <c r="G37" s="71" t="s">
        <v>18</v>
      </c>
      <c r="H37" s="6">
        <f t="shared" si="4"/>
        <v>-10000</v>
      </c>
      <c r="I37" s="25">
        <f t="shared" si="2"/>
        <v>6.25</v>
      </c>
      <c r="K37" s="72" t="s">
        <v>12</v>
      </c>
      <c r="L37">
        <v>1</v>
      </c>
      <c r="M37" s="42">
        <v>480</v>
      </c>
    </row>
    <row r="38" spans="2:14" ht="12.75">
      <c r="B38" s="438">
        <v>2000</v>
      </c>
      <c r="C38" s="35" t="s">
        <v>30</v>
      </c>
      <c r="D38" s="35" t="s">
        <v>10</v>
      </c>
      <c r="E38" s="70" t="s">
        <v>473</v>
      </c>
      <c r="F38" s="165" t="s">
        <v>28</v>
      </c>
      <c r="G38" s="71" t="s">
        <v>20</v>
      </c>
      <c r="H38" s="6">
        <f t="shared" si="4"/>
        <v>-12000</v>
      </c>
      <c r="I38" s="25">
        <f t="shared" si="2"/>
        <v>4.166666666666667</v>
      </c>
      <c r="J38" s="39"/>
      <c r="K38" s="72" t="s">
        <v>12</v>
      </c>
      <c r="L38">
        <v>1</v>
      </c>
      <c r="M38" s="42">
        <v>480</v>
      </c>
      <c r="N38" s="41"/>
    </row>
    <row r="39" spans="2:13" ht="12.75">
      <c r="B39" s="361">
        <v>2000</v>
      </c>
      <c r="C39" s="35" t="s">
        <v>31</v>
      </c>
      <c r="D39" s="35" t="s">
        <v>10</v>
      </c>
      <c r="E39" s="70" t="s">
        <v>473</v>
      </c>
      <c r="F39" s="165" t="s">
        <v>28</v>
      </c>
      <c r="G39" s="71" t="s">
        <v>20</v>
      </c>
      <c r="H39" s="6">
        <f t="shared" si="4"/>
        <v>-14000</v>
      </c>
      <c r="I39" s="25">
        <f t="shared" si="2"/>
        <v>4.166666666666667</v>
      </c>
      <c r="K39" s="72" t="s">
        <v>12</v>
      </c>
      <c r="L39">
        <v>1</v>
      </c>
      <c r="M39" s="42">
        <v>480</v>
      </c>
    </row>
    <row r="40" spans="2:13" ht="12.75">
      <c r="B40" s="361">
        <v>4000</v>
      </c>
      <c r="C40" s="35" t="s">
        <v>1264</v>
      </c>
      <c r="D40" s="35" t="s">
        <v>10</v>
      </c>
      <c r="E40" s="70" t="s">
        <v>473</v>
      </c>
      <c r="F40" s="165" t="s">
        <v>32</v>
      </c>
      <c r="G40" s="71" t="s">
        <v>22</v>
      </c>
      <c r="H40" s="6">
        <f t="shared" si="4"/>
        <v>-18000</v>
      </c>
      <c r="I40" s="25">
        <f t="shared" si="2"/>
        <v>8.333333333333334</v>
      </c>
      <c r="K40" s="72" t="s">
        <v>12</v>
      </c>
      <c r="L40">
        <v>1</v>
      </c>
      <c r="M40" s="42">
        <v>480</v>
      </c>
    </row>
    <row r="41" spans="1:13" s="62" customFormat="1" ht="12.75">
      <c r="A41" s="14"/>
      <c r="B41" s="364">
        <f>SUM(B35:B40)</f>
        <v>18000</v>
      </c>
      <c r="C41" s="60" t="s">
        <v>33</v>
      </c>
      <c r="D41" s="14"/>
      <c r="E41" s="14"/>
      <c r="F41" s="140"/>
      <c r="G41" s="21"/>
      <c r="H41" s="59">
        <v>0</v>
      </c>
      <c r="I41" s="61">
        <f t="shared" si="2"/>
        <v>37.5</v>
      </c>
      <c r="M41" s="42">
        <v>480</v>
      </c>
    </row>
    <row r="42" spans="2:13" ht="12.75">
      <c r="B42" s="361"/>
      <c r="C42" s="35"/>
      <c r="D42" s="15"/>
      <c r="H42" s="6">
        <f aca="true" t="shared" si="5" ref="H42:H48">H41-B42</f>
        <v>0</v>
      </c>
      <c r="I42" s="25">
        <f t="shared" si="2"/>
        <v>0</v>
      </c>
      <c r="M42" s="42">
        <v>480</v>
      </c>
    </row>
    <row r="43" spans="2:13" ht="12.75">
      <c r="B43" s="361"/>
      <c r="C43" s="35"/>
      <c r="D43" s="15"/>
      <c r="H43" s="6">
        <f t="shared" si="5"/>
        <v>0</v>
      </c>
      <c r="I43" s="25">
        <f t="shared" si="2"/>
        <v>0</v>
      </c>
      <c r="M43" s="42">
        <v>480</v>
      </c>
    </row>
    <row r="44" spans="2:13" ht="12.75">
      <c r="B44" s="361">
        <v>1500</v>
      </c>
      <c r="C44" s="35" t="s">
        <v>34</v>
      </c>
      <c r="D44" s="35" t="s">
        <v>10</v>
      </c>
      <c r="E44" s="70" t="s">
        <v>35</v>
      </c>
      <c r="F44" s="165" t="s">
        <v>28</v>
      </c>
      <c r="G44" s="71" t="s">
        <v>14</v>
      </c>
      <c r="H44" s="6">
        <f t="shared" si="5"/>
        <v>-1500</v>
      </c>
      <c r="I44" s="25">
        <f t="shared" si="2"/>
        <v>3.125</v>
      </c>
      <c r="K44" s="72" t="s">
        <v>12</v>
      </c>
      <c r="L44">
        <v>1</v>
      </c>
      <c r="M44" s="42">
        <v>480</v>
      </c>
    </row>
    <row r="45" spans="2:13" ht="12.75">
      <c r="B45" s="361">
        <v>1500</v>
      </c>
      <c r="C45" s="35" t="s">
        <v>34</v>
      </c>
      <c r="D45" s="35" t="s">
        <v>10</v>
      </c>
      <c r="E45" s="70" t="s">
        <v>35</v>
      </c>
      <c r="F45" s="165" t="s">
        <v>28</v>
      </c>
      <c r="G45" s="71" t="s">
        <v>16</v>
      </c>
      <c r="H45" s="6">
        <f t="shared" si="5"/>
        <v>-3000</v>
      </c>
      <c r="I45" s="25">
        <f t="shared" si="2"/>
        <v>3.125</v>
      </c>
      <c r="K45" s="72" t="s">
        <v>12</v>
      </c>
      <c r="L45">
        <v>1</v>
      </c>
      <c r="M45" s="42">
        <v>480</v>
      </c>
    </row>
    <row r="46" spans="2:13" ht="12.75">
      <c r="B46" s="361">
        <v>1400</v>
      </c>
      <c r="C46" s="35" t="s">
        <v>34</v>
      </c>
      <c r="D46" s="35" t="s">
        <v>10</v>
      </c>
      <c r="E46" s="70" t="s">
        <v>35</v>
      </c>
      <c r="F46" s="165" t="s">
        <v>28</v>
      </c>
      <c r="G46" s="71" t="s">
        <v>18</v>
      </c>
      <c r="H46" s="6">
        <f t="shared" si="5"/>
        <v>-4400</v>
      </c>
      <c r="I46" s="25">
        <f t="shared" si="2"/>
        <v>2.9166666666666665</v>
      </c>
      <c r="K46" s="72" t="s">
        <v>12</v>
      </c>
      <c r="L46">
        <v>1</v>
      </c>
      <c r="M46" s="42">
        <v>480</v>
      </c>
    </row>
    <row r="47" spans="2:13" ht="12.75">
      <c r="B47" s="361">
        <v>1000</v>
      </c>
      <c r="C47" s="35" t="s">
        <v>34</v>
      </c>
      <c r="D47" s="35" t="s">
        <v>10</v>
      </c>
      <c r="E47" s="70" t="s">
        <v>35</v>
      </c>
      <c r="F47" s="165" t="s">
        <v>28</v>
      </c>
      <c r="G47" s="71" t="s">
        <v>20</v>
      </c>
      <c r="H47" s="6">
        <f t="shared" si="5"/>
        <v>-5400</v>
      </c>
      <c r="I47" s="25">
        <f t="shared" si="2"/>
        <v>2.0833333333333335</v>
      </c>
      <c r="K47" s="72" t="s">
        <v>12</v>
      </c>
      <c r="L47">
        <v>1</v>
      </c>
      <c r="M47" s="42">
        <v>480</v>
      </c>
    </row>
    <row r="48" spans="2:13" ht="12.75">
      <c r="B48" s="361">
        <v>1500</v>
      </c>
      <c r="C48" s="35" t="s">
        <v>34</v>
      </c>
      <c r="D48" s="35" t="s">
        <v>10</v>
      </c>
      <c r="E48" s="70" t="s">
        <v>35</v>
      </c>
      <c r="F48" s="165" t="s">
        <v>28</v>
      </c>
      <c r="G48" s="71" t="s">
        <v>22</v>
      </c>
      <c r="H48" s="6">
        <f t="shared" si="5"/>
        <v>-6900</v>
      </c>
      <c r="I48" s="25">
        <f t="shared" si="2"/>
        <v>3.125</v>
      </c>
      <c r="K48" s="72" t="s">
        <v>12</v>
      </c>
      <c r="L48">
        <v>1</v>
      </c>
      <c r="M48" s="42">
        <v>480</v>
      </c>
    </row>
    <row r="49" spans="1:13" s="62" customFormat="1" ht="12.75">
      <c r="A49" s="14"/>
      <c r="B49" s="364">
        <f>SUM(B44:B48)</f>
        <v>6900</v>
      </c>
      <c r="C49" s="14"/>
      <c r="D49" s="14"/>
      <c r="E49" s="14" t="s">
        <v>35</v>
      </c>
      <c r="F49" s="174"/>
      <c r="G49" s="21"/>
      <c r="H49" s="59">
        <v>0</v>
      </c>
      <c r="I49" s="61">
        <f t="shared" si="2"/>
        <v>14.375</v>
      </c>
      <c r="M49" s="42">
        <v>480</v>
      </c>
    </row>
    <row r="50" spans="2:13" ht="12.75">
      <c r="B50" s="361"/>
      <c r="D50" s="15"/>
      <c r="H50" s="6">
        <f aca="true" t="shared" si="6" ref="H50:H55">H49-B50</f>
        <v>0</v>
      </c>
      <c r="I50" s="25">
        <f t="shared" si="2"/>
        <v>0</v>
      </c>
      <c r="M50" s="42">
        <v>480</v>
      </c>
    </row>
    <row r="51" spans="2:13" ht="12.75">
      <c r="B51" s="361"/>
      <c r="D51" s="15"/>
      <c r="H51" s="6">
        <f t="shared" si="6"/>
        <v>0</v>
      </c>
      <c r="I51" s="25">
        <f t="shared" si="2"/>
        <v>0</v>
      </c>
      <c r="M51" s="42">
        <v>480</v>
      </c>
    </row>
    <row r="52" spans="2:13" ht="12.75">
      <c r="B52" s="361">
        <v>2000</v>
      </c>
      <c r="C52" s="70" t="s">
        <v>37</v>
      </c>
      <c r="D52" s="35" t="s">
        <v>10</v>
      </c>
      <c r="E52" s="70" t="s">
        <v>473</v>
      </c>
      <c r="F52" s="165" t="s">
        <v>28</v>
      </c>
      <c r="G52" s="71" t="s">
        <v>16</v>
      </c>
      <c r="H52" s="6">
        <f t="shared" si="6"/>
        <v>-2000</v>
      </c>
      <c r="I52" s="25">
        <f aca="true" t="shared" si="7" ref="I52:I69">+B52/M52</f>
        <v>4.166666666666667</v>
      </c>
      <c r="K52" s="72" t="s">
        <v>12</v>
      </c>
      <c r="L52">
        <v>1</v>
      </c>
      <c r="M52" s="42">
        <v>480</v>
      </c>
    </row>
    <row r="53" spans="2:13" ht="12.75">
      <c r="B53" s="361">
        <v>2000</v>
      </c>
      <c r="C53" s="70" t="s">
        <v>37</v>
      </c>
      <c r="D53" s="35" t="s">
        <v>10</v>
      </c>
      <c r="E53" s="70" t="s">
        <v>473</v>
      </c>
      <c r="F53" s="165" t="s">
        <v>28</v>
      </c>
      <c r="G53" s="71" t="s">
        <v>18</v>
      </c>
      <c r="H53" s="6">
        <f t="shared" si="6"/>
        <v>-4000</v>
      </c>
      <c r="I53" s="25">
        <f t="shared" si="7"/>
        <v>4.166666666666667</v>
      </c>
      <c r="K53" s="72" t="s">
        <v>12</v>
      </c>
      <c r="L53">
        <v>1</v>
      </c>
      <c r="M53" s="42">
        <v>480</v>
      </c>
    </row>
    <row r="54" spans="2:13" ht="12.75">
      <c r="B54" s="361">
        <v>2000</v>
      </c>
      <c r="C54" s="70" t="s">
        <v>37</v>
      </c>
      <c r="D54" s="35" t="s">
        <v>10</v>
      </c>
      <c r="E54" s="70" t="s">
        <v>473</v>
      </c>
      <c r="F54" s="165" t="s">
        <v>28</v>
      </c>
      <c r="G54" s="71" t="s">
        <v>20</v>
      </c>
      <c r="H54" s="6">
        <f t="shared" si="6"/>
        <v>-6000</v>
      </c>
      <c r="I54" s="25">
        <f t="shared" si="7"/>
        <v>4.166666666666667</v>
      </c>
      <c r="K54" s="72" t="s">
        <v>12</v>
      </c>
      <c r="L54">
        <v>1</v>
      </c>
      <c r="M54" s="42">
        <v>480</v>
      </c>
    </row>
    <row r="55" spans="2:13" ht="12.75">
      <c r="B55" s="361">
        <v>2000</v>
      </c>
      <c r="C55" s="70" t="s">
        <v>37</v>
      </c>
      <c r="D55" s="35" t="s">
        <v>10</v>
      </c>
      <c r="E55" s="70" t="s">
        <v>473</v>
      </c>
      <c r="F55" s="165" t="s">
        <v>28</v>
      </c>
      <c r="G55" s="71" t="s">
        <v>22</v>
      </c>
      <c r="H55" s="6">
        <f t="shared" si="6"/>
        <v>-8000</v>
      </c>
      <c r="I55" s="25">
        <f t="shared" si="7"/>
        <v>4.166666666666667</v>
      </c>
      <c r="K55" s="72" t="s">
        <v>12</v>
      </c>
      <c r="L55">
        <v>1</v>
      </c>
      <c r="M55" s="42">
        <v>480</v>
      </c>
    </row>
    <row r="56" spans="1:13" s="62" customFormat="1" ht="12.75">
      <c r="A56" s="14"/>
      <c r="B56" s="364">
        <f>SUM(B52:B55)</f>
        <v>8000</v>
      </c>
      <c r="C56" s="14" t="s">
        <v>37</v>
      </c>
      <c r="D56" s="14"/>
      <c r="E56" s="14"/>
      <c r="F56" s="174"/>
      <c r="G56" s="21"/>
      <c r="H56" s="59">
        <v>0</v>
      </c>
      <c r="I56" s="61">
        <f t="shared" si="7"/>
        <v>16.666666666666668</v>
      </c>
      <c r="M56" s="42">
        <v>480</v>
      </c>
    </row>
    <row r="57" spans="2:13" ht="12.75">
      <c r="B57" s="361"/>
      <c r="D57" s="15"/>
      <c r="H57" s="6">
        <f>H56-B57</f>
        <v>0</v>
      </c>
      <c r="I57" s="25">
        <f t="shared" si="7"/>
        <v>0</v>
      </c>
      <c r="M57" s="42">
        <v>480</v>
      </c>
    </row>
    <row r="58" spans="2:13" ht="12.75">
      <c r="B58" s="361"/>
      <c r="D58" s="15"/>
      <c r="H58" s="6">
        <f>H57-B58</f>
        <v>0</v>
      </c>
      <c r="I58" s="25">
        <f t="shared" si="7"/>
        <v>0</v>
      </c>
      <c r="M58" s="42">
        <v>480</v>
      </c>
    </row>
    <row r="59" spans="2:13" ht="12.75">
      <c r="B59" s="361">
        <v>1000</v>
      </c>
      <c r="C59" s="70" t="s">
        <v>474</v>
      </c>
      <c r="D59" s="35" t="s">
        <v>10</v>
      </c>
      <c r="E59" s="70" t="s">
        <v>195</v>
      </c>
      <c r="F59" s="165" t="s">
        <v>28</v>
      </c>
      <c r="G59" s="71" t="s">
        <v>16</v>
      </c>
      <c r="H59" s="6">
        <f>H58-B59</f>
        <v>-1000</v>
      </c>
      <c r="I59" s="25">
        <f t="shared" si="7"/>
        <v>2.0833333333333335</v>
      </c>
      <c r="K59" s="72" t="s">
        <v>12</v>
      </c>
      <c r="L59">
        <v>1</v>
      </c>
      <c r="M59" s="42">
        <v>480</v>
      </c>
    </row>
    <row r="60" spans="2:13" ht="12.75">
      <c r="B60" s="361">
        <v>1000</v>
      </c>
      <c r="C60" s="70" t="s">
        <v>474</v>
      </c>
      <c r="D60" s="35" t="s">
        <v>10</v>
      </c>
      <c r="E60" s="70" t="s">
        <v>195</v>
      </c>
      <c r="F60" s="165" t="s">
        <v>28</v>
      </c>
      <c r="G60" s="71" t="s">
        <v>18</v>
      </c>
      <c r="H60" s="6">
        <f>H59-B60</f>
        <v>-2000</v>
      </c>
      <c r="I60" s="25">
        <f t="shared" si="7"/>
        <v>2.0833333333333335</v>
      </c>
      <c r="K60" s="72" t="s">
        <v>12</v>
      </c>
      <c r="L60">
        <v>1</v>
      </c>
      <c r="M60" s="42">
        <v>480</v>
      </c>
    </row>
    <row r="61" spans="2:13" ht="12.75">
      <c r="B61" s="361">
        <v>1000</v>
      </c>
      <c r="C61" s="70" t="s">
        <v>474</v>
      </c>
      <c r="D61" s="35" t="s">
        <v>10</v>
      </c>
      <c r="E61" s="70" t="s">
        <v>195</v>
      </c>
      <c r="F61" s="165" t="s">
        <v>28</v>
      </c>
      <c r="G61" s="71" t="s">
        <v>20</v>
      </c>
      <c r="H61" s="6">
        <f>H60-B61</f>
        <v>-3000</v>
      </c>
      <c r="I61" s="25">
        <f t="shared" si="7"/>
        <v>2.0833333333333335</v>
      </c>
      <c r="K61" s="72" t="s">
        <v>12</v>
      </c>
      <c r="L61">
        <v>1</v>
      </c>
      <c r="M61" s="42">
        <v>480</v>
      </c>
    </row>
    <row r="62" spans="1:13" s="62" customFormat="1" ht="12.75">
      <c r="A62" s="14"/>
      <c r="B62" s="364">
        <f>SUM(B59:B61)</f>
        <v>3000</v>
      </c>
      <c r="C62" s="14"/>
      <c r="D62" s="14"/>
      <c r="E62" s="14" t="s">
        <v>195</v>
      </c>
      <c r="F62" s="174"/>
      <c r="G62" s="21"/>
      <c r="H62" s="59">
        <v>0</v>
      </c>
      <c r="I62" s="61">
        <f t="shared" si="7"/>
        <v>6.25</v>
      </c>
      <c r="M62" s="42">
        <v>480</v>
      </c>
    </row>
    <row r="63" spans="2:13" ht="12.75">
      <c r="B63" s="361"/>
      <c r="D63" s="15"/>
      <c r="H63" s="6">
        <f>H62-B63</f>
        <v>0</v>
      </c>
      <c r="I63" s="25">
        <f t="shared" si="7"/>
        <v>0</v>
      </c>
      <c r="M63" s="42">
        <v>480</v>
      </c>
    </row>
    <row r="64" spans="2:13" ht="12.75">
      <c r="B64" s="361"/>
      <c r="D64" s="15"/>
      <c r="H64" s="6">
        <f>H63-B64</f>
        <v>0</v>
      </c>
      <c r="I64" s="25">
        <f t="shared" si="7"/>
        <v>0</v>
      </c>
      <c r="M64" s="42">
        <v>480</v>
      </c>
    </row>
    <row r="65" spans="1:13" s="45" customFormat="1" ht="12.75">
      <c r="A65" s="44"/>
      <c r="B65" s="439"/>
      <c r="C65" s="47"/>
      <c r="D65" s="37"/>
      <c r="E65" s="44"/>
      <c r="F65" s="191"/>
      <c r="G65" s="38"/>
      <c r="H65" s="6">
        <f>H64-B65</f>
        <v>0</v>
      </c>
      <c r="I65" s="25">
        <f t="shared" si="7"/>
        <v>0</v>
      </c>
      <c r="M65" s="42">
        <v>480</v>
      </c>
    </row>
    <row r="66" spans="2:13" ht="12.75">
      <c r="B66" s="361"/>
      <c r="D66" s="15"/>
      <c r="H66" s="6">
        <f>H65-B66</f>
        <v>0</v>
      </c>
      <c r="I66" s="25">
        <f t="shared" si="7"/>
        <v>0</v>
      </c>
      <c r="M66" s="42">
        <v>480</v>
      </c>
    </row>
    <row r="67" spans="1:256" s="69" customFormat="1" ht="12.75">
      <c r="A67" s="64"/>
      <c r="B67" s="436">
        <f>+B77+B86+B93+B99+B106+B111</f>
        <v>83400</v>
      </c>
      <c r="C67" s="64" t="s">
        <v>38</v>
      </c>
      <c r="D67" s="64" t="s">
        <v>1156</v>
      </c>
      <c r="E67" s="64" t="s">
        <v>40</v>
      </c>
      <c r="F67" s="74" t="s">
        <v>41</v>
      </c>
      <c r="G67" s="74" t="s">
        <v>472</v>
      </c>
      <c r="H67" s="65"/>
      <c r="I67" s="67">
        <f t="shared" si="7"/>
        <v>173.75</v>
      </c>
      <c r="M67" s="42">
        <v>480</v>
      </c>
      <c r="IV67" s="64">
        <f>SUM(A67:IU67)</f>
        <v>84053.75</v>
      </c>
    </row>
    <row r="68" spans="2:13" ht="12.75">
      <c r="B68" s="361"/>
      <c r="D68" s="15"/>
      <c r="H68" s="6">
        <f aca="true" t="shared" si="8" ref="H68:H76">H67-B68</f>
        <v>0</v>
      </c>
      <c r="I68" s="25">
        <f t="shared" si="7"/>
        <v>0</v>
      </c>
      <c r="M68" s="42">
        <v>480</v>
      </c>
    </row>
    <row r="69" spans="2:13" ht="12.75">
      <c r="B69" s="361">
        <v>2500</v>
      </c>
      <c r="C69" s="1" t="s">
        <v>11</v>
      </c>
      <c r="D69" s="15" t="s">
        <v>10</v>
      </c>
      <c r="E69" s="40" t="s">
        <v>42</v>
      </c>
      <c r="F69" s="183" t="s">
        <v>43</v>
      </c>
      <c r="G69" s="33" t="s">
        <v>14</v>
      </c>
      <c r="H69" s="6">
        <f t="shared" si="8"/>
        <v>-2500</v>
      </c>
      <c r="I69" s="25">
        <f t="shared" si="7"/>
        <v>5.208333333333333</v>
      </c>
      <c r="J69" s="39"/>
      <c r="K69" t="s">
        <v>11</v>
      </c>
      <c r="L69" s="39">
        <v>2</v>
      </c>
      <c r="M69" s="42">
        <v>480</v>
      </c>
    </row>
    <row r="70" spans="2:13" ht="12.75">
      <c r="B70" s="361">
        <v>5000</v>
      </c>
      <c r="C70" s="1" t="s">
        <v>11</v>
      </c>
      <c r="D70" s="15" t="s">
        <v>10</v>
      </c>
      <c r="E70" s="1" t="s">
        <v>44</v>
      </c>
      <c r="F70" s="183" t="s">
        <v>45</v>
      </c>
      <c r="G70" s="30" t="s">
        <v>14</v>
      </c>
      <c r="H70" s="6">
        <f t="shared" si="8"/>
        <v>-7500</v>
      </c>
      <c r="I70" s="25">
        <v>10</v>
      </c>
      <c r="K70" t="s">
        <v>11</v>
      </c>
      <c r="L70">
        <v>2</v>
      </c>
      <c r="M70" s="42">
        <v>480</v>
      </c>
    </row>
    <row r="71" spans="2:13" ht="12.75">
      <c r="B71" s="361">
        <v>2500</v>
      </c>
      <c r="C71" s="1" t="s">
        <v>11</v>
      </c>
      <c r="D71" s="15" t="s">
        <v>10</v>
      </c>
      <c r="E71" s="40" t="s">
        <v>42</v>
      </c>
      <c r="F71" s="183" t="s">
        <v>46</v>
      </c>
      <c r="G71" s="30" t="s">
        <v>16</v>
      </c>
      <c r="H71" s="6">
        <f t="shared" si="8"/>
        <v>-10000</v>
      </c>
      <c r="I71" s="25">
        <v>5</v>
      </c>
      <c r="K71" t="s">
        <v>11</v>
      </c>
      <c r="L71" s="39">
        <v>2</v>
      </c>
      <c r="M71" s="42">
        <v>480</v>
      </c>
    </row>
    <row r="72" spans="2:13" ht="12.75">
      <c r="B72" s="361">
        <v>5000</v>
      </c>
      <c r="C72" s="1" t="s">
        <v>11</v>
      </c>
      <c r="D72" s="15" t="s">
        <v>10</v>
      </c>
      <c r="E72" s="1" t="s">
        <v>44</v>
      </c>
      <c r="F72" s="183" t="s">
        <v>47</v>
      </c>
      <c r="G72" s="30" t="s">
        <v>18</v>
      </c>
      <c r="H72" s="6">
        <f t="shared" si="8"/>
        <v>-15000</v>
      </c>
      <c r="I72" s="25">
        <v>10</v>
      </c>
      <c r="K72" t="s">
        <v>11</v>
      </c>
      <c r="L72">
        <v>2</v>
      </c>
      <c r="M72" s="42">
        <v>480</v>
      </c>
    </row>
    <row r="73" spans="2:13" ht="12.75">
      <c r="B73" s="361">
        <v>2500</v>
      </c>
      <c r="C73" s="1" t="s">
        <v>11</v>
      </c>
      <c r="D73" s="15" t="s">
        <v>10</v>
      </c>
      <c r="E73" s="40" t="s">
        <v>42</v>
      </c>
      <c r="F73" s="183" t="s">
        <v>48</v>
      </c>
      <c r="G73" s="30" t="s">
        <v>18</v>
      </c>
      <c r="H73" s="6">
        <f t="shared" si="8"/>
        <v>-17500</v>
      </c>
      <c r="I73" s="25">
        <v>5</v>
      </c>
      <c r="K73" t="s">
        <v>11</v>
      </c>
      <c r="L73" s="39">
        <v>2</v>
      </c>
      <c r="M73" s="42">
        <v>480</v>
      </c>
    </row>
    <row r="74" spans="2:13" ht="12.75">
      <c r="B74" s="361">
        <v>2500</v>
      </c>
      <c r="C74" s="1" t="s">
        <v>11</v>
      </c>
      <c r="D74" s="15" t="s">
        <v>10</v>
      </c>
      <c r="E74" s="40" t="s">
        <v>42</v>
      </c>
      <c r="F74" s="183" t="s">
        <v>49</v>
      </c>
      <c r="G74" s="30" t="s">
        <v>20</v>
      </c>
      <c r="H74" s="6">
        <f t="shared" si="8"/>
        <v>-20000</v>
      </c>
      <c r="I74" s="25">
        <v>5</v>
      </c>
      <c r="K74" t="s">
        <v>11</v>
      </c>
      <c r="L74" s="39">
        <v>2</v>
      </c>
      <c r="M74" s="42">
        <v>480</v>
      </c>
    </row>
    <row r="75" spans="2:13" ht="12.75">
      <c r="B75" s="361">
        <v>2500</v>
      </c>
      <c r="C75" s="1" t="s">
        <v>11</v>
      </c>
      <c r="D75" s="15" t="s">
        <v>10</v>
      </c>
      <c r="E75" s="40" t="s">
        <v>42</v>
      </c>
      <c r="F75" s="183" t="s">
        <v>50</v>
      </c>
      <c r="G75" s="30" t="s">
        <v>22</v>
      </c>
      <c r="H75" s="6">
        <f t="shared" si="8"/>
        <v>-22500</v>
      </c>
      <c r="I75" s="25">
        <v>5</v>
      </c>
      <c r="K75" t="s">
        <v>11</v>
      </c>
      <c r="L75">
        <v>2</v>
      </c>
      <c r="M75" s="42">
        <v>480</v>
      </c>
    </row>
    <row r="76" spans="2:13" ht="12.75">
      <c r="B76" s="361">
        <v>2500</v>
      </c>
      <c r="C76" s="1" t="s">
        <v>11</v>
      </c>
      <c r="D76" s="15" t="s">
        <v>10</v>
      </c>
      <c r="E76" s="40" t="s">
        <v>42</v>
      </c>
      <c r="F76" s="183" t="s">
        <v>51</v>
      </c>
      <c r="G76" s="30" t="s">
        <v>52</v>
      </c>
      <c r="H76" s="6">
        <f t="shared" si="8"/>
        <v>-25000</v>
      </c>
      <c r="I76" s="25">
        <v>5</v>
      </c>
      <c r="K76" t="s">
        <v>11</v>
      </c>
      <c r="L76">
        <v>2</v>
      </c>
      <c r="M76" s="42">
        <v>480</v>
      </c>
    </row>
    <row r="77" spans="1:13" s="62" customFormat="1" ht="12.75">
      <c r="A77" s="14"/>
      <c r="B77" s="364">
        <f>SUM(B69:B76)</f>
        <v>25000</v>
      </c>
      <c r="C77" s="14" t="s">
        <v>11</v>
      </c>
      <c r="D77" s="14"/>
      <c r="E77" s="14"/>
      <c r="F77" s="174"/>
      <c r="G77" s="21"/>
      <c r="H77" s="59">
        <v>0</v>
      </c>
      <c r="I77" s="61">
        <f aca="true" t="shared" si="9" ref="I77:I118">+B77/M77</f>
        <v>52.083333333333336</v>
      </c>
      <c r="M77" s="42">
        <v>480</v>
      </c>
    </row>
    <row r="78" spans="2:13" ht="12.75">
      <c r="B78" s="361"/>
      <c r="H78" s="6">
        <f aca="true" t="shared" si="10" ref="H78:H85">H77-B78</f>
        <v>0</v>
      </c>
      <c r="I78" s="25">
        <f t="shared" si="9"/>
        <v>0</v>
      </c>
      <c r="M78" s="42">
        <v>480</v>
      </c>
    </row>
    <row r="79" spans="2:13" ht="12.75">
      <c r="B79" s="361"/>
      <c r="H79" s="6">
        <f t="shared" si="10"/>
        <v>0</v>
      </c>
      <c r="I79" s="25">
        <f t="shared" si="9"/>
        <v>0</v>
      </c>
      <c r="M79" s="42">
        <v>480</v>
      </c>
    </row>
    <row r="80" spans="2:13" ht="12.75">
      <c r="B80" s="437">
        <v>5000</v>
      </c>
      <c r="C80" s="35" t="s">
        <v>1233</v>
      </c>
      <c r="D80" s="15" t="s">
        <v>58</v>
      </c>
      <c r="E80" s="35" t="s">
        <v>473</v>
      </c>
      <c r="F80" s="165" t="s">
        <v>59</v>
      </c>
      <c r="G80" s="33" t="s">
        <v>16</v>
      </c>
      <c r="H80" s="6">
        <f t="shared" si="10"/>
        <v>-5000</v>
      </c>
      <c r="I80" s="25">
        <f t="shared" si="9"/>
        <v>10.416666666666666</v>
      </c>
      <c r="K80" t="s">
        <v>42</v>
      </c>
      <c r="L80">
        <v>2</v>
      </c>
      <c r="M80" s="42">
        <v>480</v>
      </c>
    </row>
    <row r="81" spans="2:14" ht="12.75">
      <c r="B81" s="437">
        <v>5000</v>
      </c>
      <c r="C81" s="35" t="s">
        <v>60</v>
      </c>
      <c r="D81" s="15" t="s">
        <v>58</v>
      </c>
      <c r="E81" s="35" t="s">
        <v>473</v>
      </c>
      <c r="F81" s="165" t="s">
        <v>61</v>
      </c>
      <c r="G81" s="33" t="s">
        <v>16</v>
      </c>
      <c r="H81" s="6">
        <f t="shared" si="10"/>
        <v>-10000</v>
      </c>
      <c r="I81" s="25">
        <f t="shared" si="9"/>
        <v>10.416666666666666</v>
      </c>
      <c r="K81" t="s">
        <v>42</v>
      </c>
      <c r="L81" s="39">
        <v>2</v>
      </c>
      <c r="M81" s="42">
        <v>480</v>
      </c>
      <c r="N81" s="41"/>
    </row>
    <row r="82" spans="2:14" ht="12.75">
      <c r="B82" s="437">
        <v>3000</v>
      </c>
      <c r="C82" s="35" t="s">
        <v>62</v>
      </c>
      <c r="D82" s="15" t="s">
        <v>58</v>
      </c>
      <c r="E82" s="35" t="s">
        <v>473</v>
      </c>
      <c r="F82" s="165" t="s">
        <v>61</v>
      </c>
      <c r="G82" s="33" t="s">
        <v>18</v>
      </c>
      <c r="H82" s="6">
        <f t="shared" si="10"/>
        <v>-13000</v>
      </c>
      <c r="I82" s="25">
        <f t="shared" si="9"/>
        <v>6.25</v>
      </c>
      <c r="K82" t="s">
        <v>42</v>
      </c>
      <c r="L82" s="39">
        <v>2</v>
      </c>
      <c r="M82" s="42">
        <v>480</v>
      </c>
      <c r="N82" s="41"/>
    </row>
    <row r="83" spans="2:14" ht="12.75">
      <c r="B83" s="437">
        <v>3000</v>
      </c>
      <c r="C83" s="35" t="s">
        <v>63</v>
      </c>
      <c r="D83" s="15" t="s">
        <v>58</v>
      </c>
      <c r="E83" s="35" t="s">
        <v>473</v>
      </c>
      <c r="F83" s="165" t="s">
        <v>61</v>
      </c>
      <c r="G83" s="33" t="s">
        <v>18</v>
      </c>
      <c r="H83" s="6">
        <f t="shared" si="10"/>
        <v>-16000</v>
      </c>
      <c r="I83" s="25">
        <f t="shared" si="9"/>
        <v>6.25</v>
      </c>
      <c r="K83" t="s">
        <v>42</v>
      </c>
      <c r="L83" s="39">
        <v>2</v>
      </c>
      <c r="M83" s="42">
        <v>480</v>
      </c>
      <c r="N83" s="41"/>
    </row>
    <row r="84" spans="2:14" ht="12.75">
      <c r="B84" s="437">
        <v>5000</v>
      </c>
      <c r="C84" s="35" t="s">
        <v>64</v>
      </c>
      <c r="D84" s="15" t="s">
        <v>58</v>
      </c>
      <c r="E84" s="35" t="s">
        <v>473</v>
      </c>
      <c r="F84" s="165" t="s">
        <v>61</v>
      </c>
      <c r="G84" s="33" t="s">
        <v>22</v>
      </c>
      <c r="H84" s="6">
        <f t="shared" si="10"/>
        <v>-21000</v>
      </c>
      <c r="I84" s="25">
        <f t="shared" si="9"/>
        <v>10.416666666666666</v>
      </c>
      <c r="K84" t="s">
        <v>42</v>
      </c>
      <c r="L84" s="39">
        <v>2</v>
      </c>
      <c r="M84" s="42">
        <v>480</v>
      </c>
      <c r="N84" s="41"/>
    </row>
    <row r="85" spans="2:14" ht="12.75">
      <c r="B85" s="437">
        <v>6000</v>
      </c>
      <c r="C85" s="35" t="s">
        <v>596</v>
      </c>
      <c r="D85" s="15" t="s">
        <v>58</v>
      </c>
      <c r="E85" s="35" t="s">
        <v>473</v>
      </c>
      <c r="F85" s="165" t="s">
        <v>65</v>
      </c>
      <c r="G85" s="33" t="s">
        <v>22</v>
      </c>
      <c r="H85" s="6">
        <f t="shared" si="10"/>
        <v>-27000</v>
      </c>
      <c r="I85" s="25">
        <f t="shared" si="9"/>
        <v>12.5</v>
      </c>
      <c r="K85" t="s">
        <v>42</v>
      </c>
      <c r="L85" s="39">
        <v>2</v>
      </c>
      <c r="M85" s="42">
        <v>480</v>
      </c>
      <c r="N85" s="41"/>
    </row>
    <row r="86" spans="1:13" s="62" customFormat="1" ht="12.75">
      <c r="A86" s="14"/>
      <c r="B86" s="364">
        <f>SUM(B80:B85)</f>
        <v>27000</v>
      </c>
      <c r="C86" s="60" t="s">
        <v>1115</v>
      </c>
      <c r="D86" s="14"/>
      <c r="E86" s="14"/>
      <c r="F86" s="174"/>
      <c r="G86" s="21"/>
      <c r="H86" s="59">
        <v>0</v>
      </c>
      <c r="I86" s="61">
        <f t="shared" si="9"/>
        <v>56.25</v>
      </c>
      <c r="M86" s="42">
        <v>480</v>
      </c>
    </row>
    <row r="87" spans="1:13" s="18" customFormat="1" ht="12.75">
      <c r="A87" s="15"/>
      <c r="B87" s="437"/>
      <c r="C87" s="35"/>
      <c r="D87" s="15"/>
      <c r="E87" s="15"/>
      <c r="F87" s="173"/>
      <c r="G87" s="32"/>
      <c r="H87" s="6">
        <f aca="true" t="shared" si="11" ref="H87:H92">H86-B87</f>
        <v>0</v>
      </c>
      <c r="I87" s="25">
        <f t="shared" si="9"/>
        <v>0</v>
      </c>
      <c r="M87" s="42">
        <v>480</v>
      </c>
    </row>
    <row r="88" spans="1:13" s="18" customFormat="1" ht="12.75">
      <c r="A88" s="15"/>
      <c r="B88" s="437"/>
      <c r="C88" s="35"/>
      <c r="D88" s="15"/>
      <c r="E88" s="15"/>
      <c r="F88" s="173"/>
      <c r="G88" s="32"/>
      <c r="H88" s="6">
        <f t="shared" si="11"/>
        <v>0</v>
      </c>
      <c r="I88" s="25">
        <f t="shared" si="9"/>
        <v>0</v>
      </c>
      <c r="M88" s="42">
        <v>480</v>
      </c>
    </row>
    <row r="89" spans="2:13" ht="12.75">
      <c r="B89" s="361">
        <v>1400</v>
      </c>
      <c r="C89" s="1" t="s">
        <v>34</v>
      </c>
      <c r="D89" s="1" t="s">
        <v>10</v>
      </c>
      <c r="E89" s="1" t="s">
        <v>35</v>
      </c>
      <c r="F89" s="183" t="s">
        <v>61</v>
      </c>
      <c r="G89" s="71" t="s">
        <v>16</v>
      </c>
      <c r="H89" s="6">
        <f t="shared" si="11"/>
        <v>-1400</v>
      </c>
      <c r="I89" s="25">
        <f t="shared" si="9"/>
        <v>2.9166666666666665</v>
      </c>
      <c r="K89" t="s">
        <v>42</v>
      </c>
      <c r="L89">
        <v>2</v>
      </c>
      <c r="M89" s="42">
        <v>480</v>
      </c>
    </row>
    <row r="90" spans="2:13" ht="12.75">
      <c r="B90" s="361">
        <v>1500</v>
      </c>
      <c r="C90" s="35" t="s">
        <v>34</v>
      </c>
      <c r="D90" s="1" t="s">
        <v>10</v>
      </c>
      <c r="E90" s="1" t="s">
        <v>35</v>
      </c>
      <c r="F90" s="183" t="s">
        <v>61</v>
      </c>
      <c r="G90" s="71" t="s">
        <v>18</v>
      </c>
      <c r="H90" s="6">
        <f t="shared" si="11"/>
        <v>-2900</v>
      </c>
      <c r="I90" s="25">
        <f t="shared" si="9"/>
        <v>3.125</v>
      </c>
      <c r="K90" t="s">
        <v>42</v>
      </c>
      <c r="L90">
        <v>2</v>
      </c>
      <c r="M90" s="42">
        <v>480</v>
      </c>
    </row>
    <row r="91" spans="2:13" ht="12.75">
      <c r="B91" s="361">
        <v>1500</v>
      </c>
      <c r="C91" s="35" t="s">
        <v>34</v>
      </c>
      <c r="D91" s="1" t="s">
        <v>10</v>
      </c>
      <c r="E91" s="1" t="s">
        <v>35</v>
      </c>
      <c r="F91" s="183" t="s">
        <v>61</v>
      </c>
      <c r="G91" s="71" t="s">
        <v>20</v>
      </c>
      <c r="H91" s="6">
        <f t="shared" si="11"/>
        <v>-4400</v>
      </c>
      <c r="I91" s="25">
        <f t="shared" si="9"/>
        <v>3.125</v>
      </c>
      <c r="J91" s="18"/>
      <c r="K91" t="s">
        <v>42</v>
      </c>
      <c r="L91">
        <v>2</v>
      </c>
      <c r="M91" s="42">
        <v>480</v>
      </c>
    </row>
    <row r="92" spans="1:13" ht="12.75">
      <c r="A92" s="15"/>
      <c r="B92" s="361">
        <v>1000</v>
      </c>
      <c r="C92" s="35" t="s">
        <v>34</v>
      </c>
      <c r="D92" s="1" t="s">
        <v>10</v>
      </c>
      <c r="E92" s="1" t="s">
        <v>35</v>
      </c>
      <c r="F92" s="183" t="s">
        <v>61</v>
      </c>
      <c r="G92" s="71" t="s">
        <v>22</v>
      </c>
      <c r="H92" s="6">
        <f t="shared" si="11"/>
        <v>-5400</v>
      </c>
      <c r="I92" s="25">
        <f t="shared" si="9"/>
        <v>2.0833333333333335</v>
      </c>
      <c r="J92" s="18"/>
      <c r="K92" t="s">
        <v>42</v>
      </c>
      <c r="L92">
        <v>2</v>
      </c>
      <c r="M92" s="42">
        <v>480</v>
      </c>
    </row>
    <row r="93" spans="1:13" s="62" customFormat="1" ht="12.75">
      <c r="A93" s="14"/>
      <c r="B93" s="364">
        <f>SUM(B89:B92)</f>
        <v>5400</v>
      </c>
      <c r="C93" s="60"/>
      <c r="D93" s="14"/>
      <c r="E93" s="14" t="s">
        <v>35</v>
      </c>
      <c r="F93" s="174"/>
      <c r="G93" s="21"/>
      <c r="H93" s="59">
        <v>0</v>
      </c>
      <c r="I93" s="61">
        <f t="shared" si="9"/>
        <v>11.25</v>
      </c>
      <c r="M93" s="42">
        <v>480</v>
      </c>
    </row>
    <row r="94" spans="2:13" ht="12.75">
      <c r="B94" s="361"/>
      <c r="C94" s="35"/>
      <c r="D94" s="15"/>
      <c r="H94" s="6">
        <f>H93-B94</f>
        <v>0</v>
      </c>
      <c r="I94" s="25">
        <f t="shared" si="9"/>
        <v>0</v>
      </c>
      <c r="M94" s="42">
        <v>480</v>
      </c>
    </row>
    <row r="95" spans="2:13" ht="12.75">
      <c r="B95" s="361"/>
      <c r="D95" s="15"/>
      <c r="H95" s="6">
        <f>H94-B95</f>
        <v>0</v>
      </c>
      <c r="I95" s="25">
        <f t="shared" si="9"/>
        <v>0</v>
      </c>
      <c r="M95" s="42">
        <v>480</v>
      </c>
    </row>
    <row r="96" spans="2:13" ht="12.75">
      <c r="B96" s="361">
        <v>5000</v>
      </c>
      <c r="C96" s="1" t="s">
        <v>36</v>
      </c>
      <c r="D96" s="15" t="s">
        <v>10</v>
      </c>
      <c r="E96" s="1" t="s">
        <v>473</v>
      </c>
      <c r="F96" s="183" t="s">
        <v>67</v>
      </c>
      <c r="G96" s="71" t="s">
        <v>18</v>
      </c>
      <c r="H96" s="6">
        <f>H95-B96</f>
        <v>-5000</v>
      </c>
      <c r="I96" s="25">
        <f t="shared" si="9"/>
        <v>10.416666666666666</v>
      </c>
      <c r="K96" t="s">
        <v>42</v>
      </c>
      <c r="L96">
        <v>2</v>
      </c>
      <c r="M96" s="42">
        <v>480</v>
      </c>
    </row>
    <row r="97" spans="2:13" ht="12.75">
      <c r="B97" s="361">
        <v>5000</v>
      </c>
      <c r="C97" s="1" t="s">
        <v>36</v>
      </c>
      <c r="D97" s="15" t="s">
        <v>10</v>
      </c>
      <c r="E97" s="1" t="s">
        <v>473</v>
      </c>
      <c r="F97" s="183" t="s">
        <v>67</v>
      </c>
      <c r="G97" s="71" t="s">
        <v>20</v>
      </c>
      <c r="H97" s="6">
        <f>H96-B97</f>
        <v>-10000</v>
      </c>
      <c r="I97" s="25">
        <f t="shared" si="9"/>
        <v>10.416666666666666</v>
      </c>
      <c r="K97" t="s">
        <v>42</v>
      </c>
      <c r="L97">
        <v>2</v>
      </c>
      <c r="M97" s="42">
        <v>480</v>
      </c>
    </row>
    <row r="98" spans="2:13" ht="12.75">
      <c r="B98" s="361">
        <v>5000</v>
      </c>
      <c r="C98" s="1" t="s">
        <v>36</v>
      </c>
      <c r="D98" s="15" t="s">
        <v>10</v>
      </c>
      <c r="E98" s="1" t="s">
        <v>473</v>
      </c>
      <c r="F98" s="183" t="s">
        <v>67</v>
      </c>
      <c r="G98" s="71" t="s">
        <v>22</v>
      </c>
      <c r="H98" s="6">
        <f>H97-B98</f>
        <v>-15000</v>
      </c>
      <c r="I98" s="25">
        <f t="shared" si="9"/>
        <v>10.416666666666666</v>
      </c>
      <c r="K98" t="s">
        <v>42</v>
      </c>
      <c r="L98">
        <v>2</v>
      </c>
      <c r="M98" s="42">
        <v>480</v>
      </c>
    </row>
    <row r="99" spans="1:13" s="62" customFormat="1" ht="12.75">
      <c r="A99" s="14"/>
      <c r="B99" s="364">
        <f>SUM(B96:B98)</f>
        <v>15000</v>
      </c>
      <c r="C99" s="14" t="s">
        <v>36</v>
      </c>
      <c r="D99" s="14"/>
      <c r="E99" s="14"/>
      <c r="F99" s="174"/>
      <c r="G99" s="21"/>
      <c r="H99" s="59">
        <v>0</v>
      </c>
      <c r="I99" s="61">
        <f t="shared" si="9"/>
        <v>31.25</v>
      </c>
      <c r="M99" s="42">
        <v>480</v>
      </c>
    </row>
    <row r="100" spans="2:13" ht="12.75">
      <c r="B100" s="361"/>
      <c r="D100" s="15"/>
      <c r="H100" s="6">
        <f aca="true" t="shared" si="12" ref="H100:H105">H99-B100</f>
        <v>0</v>
      </c>
      <c r="I100" s="25">
        <f t="shared" si="9"/>
        <v>0</v>
      </c>
      <c r="M100" s="42">
        <v>480</v>
      </c>
    </row>
    <row r="101" spans="2:13" ht="12.75">
      <c r="B101" s="361"/>
      <c r="D101" s="15"/>
      <c r="H101" s="6">
        <f t="shared" si="12"/>
        <v>0</v>
      </c>
      <c r="I101" s="25">
        <f t="shared" si="9"/>
        <v>0</v>
      </c>
      <c r="M101" s="42">
        <v>480</v>
      </c>
    </row>
    <row r="102" spans="1:13" s="18" customFormat="1" ht="12.75">
      <c r="A102" s="15"/>
      <c r="B102" s="437">
        <v>2000</v>
      </c>
      <c r="C102" s="15" t="s">
        <v>37</v>
      </c>
      <c r="D102" s="15" t="s">
        <v>10</v>
      </c>
      <c r="E102" s="15" t="s">
        <v>473</v>
      </c>
      <c r="F102" s="165" t="s">
        <v>61</v>
      </c>
      <c r="G102" s="33" t="s">
        <v>16</v>
      </c>
      <c r="H102" s="6">
        <f t="shared" si="12"/>
        <v>-2000</v>
      </c>
      <c r="I102" s="25">
        <f t="shared" si="9"/>
        <v>4.166666666666667</v>
      </c>
      <c r="K102" s="18" t="s">
        <v>42</v>
      </c>
      <c r="L102" s="18">
        <v>2</v>
      </c>
      <c r="M102" s="42">
        <v>480</v>
      </c>
    </row>
    <row r="103" spans="1:13" s="18" customFormat="1" ht="12.75">
      <c r="A103" s="15"/>
      <c r="B103" s="437">
        <v>2000</v>
      </c>
      <c r="C103" s="15" t="s">
        <v>37</v>
      </c>
      <c r="D103" s="15" t="s">
        <v>10</v>
      </c>
      <c r="E103" s="15" t="s">
        <v>473</v>
      </c>
      <c r="F103" s="165" t="s">
        <v>61</v>
      </c>
      <c r="G103" s="33" t="s">
        <v>18</v>
      </c>
      <c r="H103" s="6">
        <f t="shared" si="12"/>
        <v>-4000</v>
      </c>
      <c r="I103" s="25">
        <f t="shared" si="9"/>
        <v>4.166666666666667</v>
      </c>
      <c r="K103" s="18" t="s">
        <v>42</v>
      </c>
      <c r="L103" s="18">
        <v>2</v>
      </c>
      <c r="M103" s="42">
        <v>480</v>
      </c>
    </row>
    <row r="104" spans="1:13" s="18" customFormat="1" ht="12.75">
      <c r="A104" s="15"/>
      <c r="B104" s="437">
        <v>2000</v>
      </c>
      <c r="C104" s="15" t="s">
        <v>37</v>
      </c>
      <c r="D104" s="15" t="s">
        <v>10</v>
      </c>
      <c r="E104" s="15" t="s">
        <v>473</v>
      </c>
      <c r="F104" s="165" t="s">
        <v>61</v>
      </c>
      <c r="G104" s="33" t="s">
        <v>20</v>
      </c>
      <c r="H104" s="6">
        <f t="shared" si="12"/>
        <v>-6000</v>
      </c>
      <c r="I104" s="25">
        <f t="shared" si="9"/>
        <v>4.166666666666667</v>
      </c>
      <c r="K104" s="18" t="s">
        <v>42</v>
      </c>
      <c r="L104" s="18">
        <v>2</v>
      </c>
      <c r="M104" s="42">
        <v>480</v>
      </c>
    </row>
    <row r="105" spans="1:13" s="18" customFormat="1" ht="12.75">
      <c r="A105" s="15"/>
      <c r="B105" s="437">
        <v>2000</v>
      </c>
      <c r="C105" s="15" t="s">
        <v>37</v>
      </c>
      <c r="D105" s="15" t="s">
        <v>10</v>
      </c>
      <c r="E105" s="15" t="s">
        <v>473</v>
      </c>
      <c r="F105" s="165" t="s">
        <v>61</v>
      </c>
      <c r="G105" s="33" t="s">
        <v>22</v>
      </c>
      <c r="H105" s="6">
        <f t="shared" si="12"/>
        <v>-8000</v>
      </c>
      <c r="I105" s="25">
        <f t="shared" si="9"/>
        <v>4.166666666666667</v>
      </c>
      <c r="K105" s="18" t="s">
        <v>42</v>
      </c>
      <c r="L105" s="18">
        <v>2</v>
      </c>
      <c r="M105" s="42">
        <v>480</v>
      </c>
    </row>
    <row r="106" spans="1:256" s="62" customFormat="1" ht="12.75">
      <c r="A106" s="14"/>
      <c r="B106" s="364">
        <f>SUM(B102:B105)</f>
        <v>8000</v>
      </c>
      <c r="C106" s="60" t="s">
        <v>37</v>
      </c>
      <c r="D106" s="14"/>
      <c r="E106" s="14"/>
      <c r="F106" s="174"/>
      <c r="G106" s="21"/>
      <c r="H106" s="59">
        <v>0</v>
      </c>
      <c r="I106" s="61">
        <f t="shared" si="9"/>
        <v>16.666666666666668</v>
      </c>
      <c r="M106" s="42">
        <v>480</v>
      </c>
      <c r="IV106" s="62">
        <f>SUM(M106:IU106)</f>
        <v>480</v>
      </c>
    </row>
    <row r="107" spans="2:13" ht="12.75">
      <c r="B107" s="361"/>
      <c r="D107" s="15"/>
      <c r="H107" s="6">
        <f>H106-B107</f>
        <v>0</v>
      </c>
      <c r="I107" s="25">
        <f t="shared" si="9"/>
        <v>0</v>
      </c>
      <c r="M107" s="42">
        <v>480</v>
      </c>
    </row>
    <row r="108" spans="2:13" ht="12.75">
      <c r="B108" s="361"/>
      <c r="D108" s="15"/>
      <c r="H108" s="6">
        <f>H107-B108</f>
        <v>0</v>
      </c>
      <c r="I108" s="25">
        <f t="shared" si="9"/>
        <v>0</v>
      </c>
      <c r="M108" s="42">
        <v>480</v>
      </c>
    </row>
    <row r="109" spans="2:256" ht="12.75">
      <c r="B109" s="361">
        <v>1500</v>
      </c>
      <c r="C109" s="1" t="s">
        <v>474</v>
      </c>
      <c r="D109" s="15" t="s">
        <v>10</v>
      </c>
      <c r="E109" s="1" t="s">
        <v>195</v>
      </c>
      <c r="F109" s="165" t="s">
        <v>61</v>
      </c>
      <c r="G109" s="71" t="s">
        <v>20</v>
      </c>
      <c r="H109" s="6">
        <f>H108-B109</f>
        <v>-1500</v>
      </c>
      <c r="I109" s="25">
        <f t="shared" si="9"/>
        <v>3.125</v>
      </c>
      <c r="K109" t="s">
        <v>42</v>
      </c>
      <c r="L109">
        <v>2</v>
      </c>
      <c r="M109" s="42">
        <v>480</v>
      </c>
      <c r="IV109" s="1">
        <f>SUM(A109:IU109)</f>
        <v>485.125</v>
      </c>
    </row>
    <row r="110" spans="2:256" ht="12.75">
      <c r="B110" s="361">
        <v>1500</v>
      </c>
      <c r="C110" s="1" t="s">
        <v>474</v>
      </c>
      <c r="D110" s="15" t="s">
        <v>10</v>
      </c>
      <c r="E110" s="1" t="s">
        <v>195</v>
      </c>
      <c r="F110" s="165" t="s">
        <v>61</v>
      </c>
      <c r="G110" s="71" t="s">
        <v>22</v>
      </c>
      <c r="H110" s="6">
        <f>H109-B110</f>
        <v>-3000</v>
      </c>
      <c r="I110" s="25">
        <f t="shared" si="9"/>
        <v>3.125</v>
      </c>
      <c r="K110" t="s">
        <v>42</v>
      </c>
      <c r="L110">
        <v>2</v>
      </c>
      <c r="M110" s="42">
        <v>480</v>
      </c>
      <c r="IV110" s="1"/>
    </row>
    <row r="111" spans="1:256" s="62" customFormat="1" ht="12.75">
      <c r="A111" s="14"/>
      <c r="B111" s="364">
        <f>SUM(B109:B110)</f>
        <v>3000</v>
      </c>
      <c r="C111" s="14"/>
      <c r="D111" s="14"/>
      <c r="E111" s="60" t="s">
        <v>195</v>
      </c>
      <c r="F111" s="174"/>
      <c r="G111" s="21"/>
      <c r="H111" s="59">
        <v>0</v>
      </c>
      <c r="I111" s="61">
        <f t="shared" si="9"/>
        <v>6.25</v>
      </c>
      <c r="M111" s="42">
        <v>480</v>
      </c>
      <c r="IV111" s="14">
        <f>SUM(A111:IU111)</f>
        <v>3486.25</v>
      </c>
    </row>
    <row r="112" spans="2:13" ht="12.75">
      <c r="B112" s="361"/>
      <c r="H112" s="6">
        <f>H111-B112</f>
        <v>0</v>
      </c>
      <c r="I112" s="25">
        <f t="shared" si="9"/>
        <v>0</v>
      </c>
      <c r="M112" s="42">
        <v>480</v>
      </c>
    </row>
    <row r="113" spans="2:13" ht="12.75">
      <c r="B113" s="361"/>
      <c r="H113" s="6">
        <f>H112-B113</f>
        <v>0</v>
      </c>
      <c r="I113" s="25">
        <f t="shared" si="9"/>
        <v>0</v>
      </c>
      <c r="M113" s="42">
        <v>480</v>
      </c>
    </row>
    <row r="114" spans="2:13" ht="12.75">
      <c r="B114" s="361"/>
      <c r="H114" s="6">
        <f>H113-B114</f>
        <v>0</v>
      </c>
      <c r="I114" s="25">
        <f t="shared" si="9"/>
        <v>0</v>
      </c>
      <c r="M114" s="42">
        <v>480</v>
      </c>
    </row>
    <row r="115" spans="2:13" ht="12.75">
      <c r="B115" s="361"/>
      <c r="H115" s="6">
        <f>H114-B115</f>
        <v>0</v>
      </c>
      <c r="I115" s="25">
        <f t="shared" si="9"/>
        <v>0</v>
      </c>
      <c r="M115" s="42">
        <v>480</v>
      </c>
    </row>
    <row r="116" spans="1:256" s="69" customFormat="1" ht="12.75">
      <c r="A116" s="64"/>
      <c r="B116" s="436">
        <f>+B122+B129+B136+B142+B149+B155</f>
        <v>46000</v>
      </c>
      <c r="C116" s="64" t="s">
        <v>68</v>
      </c>
      <c r="D116" s="64" t="s">
        <v>39</v>
      </c>
      <c r="E116" s="64" t="s">
        <v>69</v>
      </c>
      <c r="F116" s="74" t="s">
        <v>70</v>
      </c>
      <c r="G116" s="74" t="s">
        <v>472</v>
      </c>
      <c r="H116" s="59"/>
      <c r="I116" s="67">
        <f t="shared" si="9"/>
        <v>95.83333333333333</v>
      </c>
      <c r="M116" s="42">
        <v>480</v>
      </c>
      <c r="IV116" s="64">
        <f>SUM(A116:IU116)</f>
        <v>46575.833333333336</v>
      </c>
    </row>
    <row r="117" spans="2:13" ht="12.75">
      <c r="B117" s="361"/>
      <c r="H117" s="6">
        <f>H116-B117</f>
        <v>0</v>
      </c>
      <c r="I117" s="25">
        <f t="shared" si="9"/>
        <v>0</v>
      </c>
      <c r="M117" s="42">
        <v>480</v>
      </c>
    </row>
    <row r="118" spans="2:13" ht="12.75">
      <c r="B118" s="361">
        <v>2500</v>
      </c>
      <c r="C118" s="1" t="s">
        <v>11</v>
      </c>
      <c r="D118" s="15" t="s">
        <v>10</v>
      </c>
      <c r="E118" s="1" t="s">
        <v>71</v>
      </c>
      <c r="F118" s="183" t="s">
        <v>72</v>
      </c>
      <c r="G118" s="30" t="s">
        <v>16</v>
      </c>
      <c r="H118" s="6">
        <f>H117-B118</f>
        <v>-2500</v>
      </c>
      <c r="I118" s="25">
        <f t="shared" si="9"/>
        <v>5.208333333333333</v>
      </c>
      <c r="K118" t="s">
        <v>11</v>
      </c>
      <c r="L118">
        <v>3</v>
      </c>
      <c r="M118" s="42">
        <v>480</v>
      </c>
    </row>
    <row r="119" spans="2:13" ht="12.75">
      <c r="B119" s="361">
        <v>2500</v>
      </c>
      <c r="C119" s="1" t="s">
        <v>11</v>
      </c>
      <c r="D119" s="15" t="s">
        <v>10</v>
      </c>
      <c r="E119" s="1" t="s">
        <v>71</v>
      </c>
      <c r="F119" s="183" t="s">
        <v>73</v>
      </c>
      <c r="G119" s="30" t="s">
        <v>18</v>
      </c>
      <c r="H119" s="6">
        <f>H118-B119</f>
        <v>-5000</v>
      </c>
      <c r="I119" s="25">
        <v>5</v>
      </c>
      <c r="K119" t="s">
        <v>11</v>
      </c>
      <c r="L119">
        <v>3</v>
      </c>
      <c r="M119" s="42">
        <v>480</v>
      </c>
    </row>
    <row r="120" spans="2:13" ht="12.75">
      <c r="B120" s="361">
        <v>2500</v>
      </c>
      <c r="C120" s="1" t="s">
        <v>11</v>
      </c>
      <c r="D120" s="15" t="s">
        <v>10</v>
      </c>
      <c r="E120" s="1" t="s">
        <v>71</v>
      </c>
      <c r="F120" s="183" t="s">
        <v>74</v>
      </c>
      <c r="G120" s="30" t="s">
        <v>20</v>
      </c>
      <c r="H120" s="6">
        <f>H119-B120</f>
        <v>-7500</v>
      </c>
      <c r="I120" s="25">
        <v>5</v>
      </c>
      <c r="K120" t="s">
        <v>11</v>
      </c>
      <c r="L120">
        <v>3</v>
      </c>
      <c r="M120" s="42">
        <v>480</v>
      </c>
    </row>
    <row r="121" spans="2:13" ht="12.75">
      <c r="B121" s="361">
        <v>2500</v>
      </c>
      <c r="C121" s="1" t="s">
        <v>11</v>
      </c>
      <c r="D121" s="15" t="s">
        <v>10</v>
      </c>
      <c r="E121" s="1" t="s">
        <v>71</v>
      </c>
      <c r="F121" s="183" t="s">
        <v>75</v>
      </c>
      <c r="G121" s="30" t="s">
        <v>22</v>
      </c>
      <c r="H121" s="6">
        <f>H120-B121</f>
        <v>-10000</v>
      </c>
      <c r="I121" s="25">
        <v>5</v>
      </c>
      <c r="K121" t="s">
        <v>11</v>
      </c>
      <c r="L121">
        <v>3</v>
      </c>
      <c r="M121" s="42">
        <v>480</v>
      </c>
    </row>
    <row r="122" spans="1:13" s="62" customFormat="1" ht="12.75">
      <c r="A122" s="14"/>
      <c r="B122" s="440">
        <f>SUM(B118:B121)</f>
        <v>10000</v>
      </c>
      <c r="C122" s="14" t="s">
        <v>11</v>
      </c>
      <c r="D122" s="14"/>
      <c r="E122" s="14"/>
      <c r="F122" s="174"/>
      <c r="G122" s="21"/>
      <c r="H122" s="59">
        <v>0</v>
      </c>
      <c r="I122" s="61">
        <f aca="true" t="shared" si="13" ref="I122:I153">+B122/M122</f>
        <v>20.833333333333332</v>
      </c>
      <c r="M122" s="42">
        <v>480</v>
      </c>
    </row>
    <row r="123" spans="2:13" ht="12.75">
      <c r="B123" s="441"/>
      <c r="H123" s="6">
        <f aca="true" t="shared" si="14" ref="H123:H128">H122-B123</f>
        <v>0</v>
      </c>
      <c r="I123" s="25">
        <f t="shared" si="13"/>
        <v>0</v>
      </c>
      <c r="M123" s="42">
        <v>480</v>
      </c>
    </row>
    <row r="124" spans="2:13" ht="12.75">
      <c r="B124" s="361"/>
      <c r="H124" s="6">
        <f t="shared" si="14"/>
        <v>0</v>
      </c>
      <c r="I124" s="25">
        <f t="shared" si="13"/>
        <v>0</v>
      </c>
      <c r="M124" s="42">
        <v>480</v>
      </c>
    </row>
    <row r="125" spans="2:13" ht="12.75">
      <c r="B125" s="361">
        <v>2000</v>
      </c>
      <c r="C125" s="1" t="s">
        <v>1122</v>
      </c>
      <c r="D125" s="15" t="s">
        <v>10</v>
      </c>
      <c r="E125" s="1" t="s">
        <v>473</v>
      </c>
      <c r="F125" s="183" t="s">
        <v>76</v>
      </c>
      <c r="G125" s="30" t="s">
        <v>16</v>
      </c>
      <c r="H125" s="6">
        <f t="shared" si="14"/>
        <v>-2000</v>
      </c>
      <c r="I125" s="25">
        <f t="shared" si="13"/>
        <v>4.166666666666667</v>
      </c>
      <c r="K125" t="s">
        <v>71</v>
      </c>
      <c r="L125">
        <v>3</v>
      </c>
      <c r="M125" s="42">
        <v>480</v>
      </c>
    </row>
    <row r="126" spans="2:13" ht="12.75">
      <c r="B126" s="361">
        <v>500</v>
      </c>
      <c r="C126" s="1" t="s">
        <v>77</v>
      </c>
      <c r="D126" s="15" t="s">
        <v>10</v>
      </c>
      <c r="E126" s="1" t="s">
        <v>473</v>
      </c>
      <c r="F126" s="183" t="s">
        <v>78</v>
      </c>
      <c r="G126" s="30" t="s">
        <v>20</v>
      </c>
      <c r="H126" s="6">
        <f t="shared" si="14"/>
        <v>-2500</v>
      </c>
      <c r="I126" s="25">
        <f t="shared" si="13"/>
        <v>1.0416666666666667</v>
      </c>
      <c r="K126" t="s">
        <v>71</v>
      </c>
      <c r="L126">
        <v>3</v>
      </c>
      <c r="M126" s="42">
        <v>480</v>
      </c>
    </row>
    <row r="127" spans="2:13" ht="12.75">
      <c r="B127" s="361">
        <v>500</v>
      </c>
      <c r="C127" s="1" t="s">
        <v>79</v>
      </c>
      <c r="D127" s="15" t="s">
        <v>10</v>
      </c>
      <c r="E127" s="1" t="s">
        <v>473</v>
      </c>
      <c r="F127" s="183" t="s">
        <v>78</v>
      </c>
      <c r="G127" s="30" t="s">
        <v>20</v>
      </c>
      <c r="H127" s="6">
        <f t="shared" si="14"/>
        <v>-3000</v>
      </c>
      <c r="I127" s="25">
        <f t="shared" si="13"/>
        <v>1.0416666666666667</v>
      </c>
      <c r="K127" t="s">
        <v>71</v>
      </c>
      <c r="L127">
        <v>3</v>
      </c>
      <c r="M127" s="42">
        <v>480</v>
      </c>
    </row>
    <row r="128" spans="2:13" ht="12.75">
      <c r="B128" s="361">
        <v>2000</v>
      </c>
      <c r="C128" s="1" t="s">
        <v>1123</v>
      </c>
      <c r="D128" s="15" t="s">
        <v>10</v>
      </c>
      <c r="E128" s="1" t="s">
        <v>473</v>
      </c>
      <c r="F128" s="183" t="s">
        <v>78</v>
      </c>
      <c r="G128" s="30" t="s">
        <v>22</v>
      </c>
      <c r="H128" s="6">
        <f t="shared" si="14"/>
        <v>-5000</v>
      </c>
      <c r="I128" s="25">
        <f t="shared" si="13"/>
        <v>4.166666666666667</v>
      </c>
      <c r="K128" t="s">
        <v>71</v>
      </c>
      <c r="L128">
        <v>3</v>
      </c>
      <c r="M128" s="42">
        <v>480</v>
      </c>
    </row>
    <row r="129" spans="1:13" s="62" customFormat="1" ht="12.75">
      <c r="A129" s="14"/>
      <c r="B129" s="364">
        <f>SUM(B125:B128)</f>
        <v>5000</v>
      </c>
      <c r="C129" s="14" t="s">
        <v>85</v>
      </c>
      <c r="D129" s="14"/>
      <c r="E129" s="14"/>
      <c r="F129" s="174"/>
      <c r="G129" s="21"/>
      <c r="H129" s="59">
        <v>0</v>
      </c>
      <c r="I129" s="61">
        <f t="shared" si="13"/>
        <v>10.416666666666666</v>
      </c>
      <c r="M129" s="42">
        <v>480</v>
      </c>
    </row>
    <row r="130" spans="2:13" ht="12.75">
      <c r="B130" s="361"/>
      <c r="H130" s="6">
        <f aca="true" t="shared" si="15" ref="H130:H135">H129-B130</f>
        <v>0</v>
      </c>
      <c r="I130" s="25">
        <f t="shared" si="13"/>
        <v>0</v>
      </c>
      <c r="M130" s="42">
        <v>480</v>
      </c>
    </row>
    <row r="131" spans="2:13" ht="12.75">
      <c r="B131" s="361"/>
      <c r="H131" s="6">
        <f t="shared" si="15"/>
        <v>0</v>
      </c>
      <c r="I131" s="25">
        <f t="shared" si="13"/>
        <v>0</v>
      </c>
      <c r="M131" s="42">
        <v>480</v>
      </c>
    </row>
    <row r="132" spans="2:13" ht="12.75">
      <c r="B132" s="361">
        <v>1500</v>
      </c>
      <c r="C132" s="1" t="s">
        <v>34</v>
      </c>
      <c r="D132" s="15" t="s">
        <v>10</v>
      </c>
      <c r="E132" s="1" t="s">
        <v>35</v>
      </c>
      <c r="F132" s="183" t="s">
        <v>78</v>
      </c>
      <c r="G132" s="30" t="s">
        <v>16</v>
      </c>
      <c r="H132" s="6">
        <f t="shared" si="15"/>
        <v>-1500</v>
      </c>
      <c r="I132" s="25">
        <f t="shared" si="13"/>
        <v>3.125</v>
      </c>
      <c r="K132" t="s">
        <v>71</v>
      </c>
      <c r="L132">
        <v>3</v>
      </c>
      <c r="M132" s="42">
        <v>480</v>
      </c>
    </row>
    <row r="133" spans="1:13" ht="12.75">
      <c r="A133" s="15"/>
      <c r="B133" s="361">
        <v>1000</v>
      </c>
      <c r="C133" s="1" t="s">
        <v>34</v>
      </c>
      <c r="D133" s="15" t="s">
        <v>10</v>
      </c>
      <c r="E133" s="1" t="s">
        <v>35</v>
      </c>
      <c r="F133" s="183" t="s">
        <v>78</v>
      </c>
      <c r="G133" s="30" t="s">
        <v>18</v>
      </c>
      <c r="H133" s="6">
        <f t="shared" si="15"/>
        <v>-2500</v>
      </c>
      <c r="I133" s="25">
        <f t="shared" si="13"/>
        <v>2.0833333333333335</v>
      </c>
      <c r="K133" t="s">
        <v>71</v>
      </c>
      <c r="L133">
        <v>3</v>
      </c>
      <c r="M133" s="42">
        <v>480</v>
      </c>
    </row>
    <row r="134" spans="2:13" ht="12.75">
      <c r="B134" s="361">
        <v>1000</v>
      </c>
      <c r="C134" s="1" t="s">
        <v>34</v>
      </c>
      <c r="D134" s="15" t="s">
        <v>10</v>
      </c>
      <c r="E134" s="1" t="s">
        <v>35</v>
      </c>
      <c r="F134" s="183" t="s">
        <v>78</v>
      </c>
      <c r="G134" s="30" t="s">
        <v>20</v>
      </c>
      <c r="H134" s="6">
        <f t="shared" si="15"/>
        <v>-3500</v>
      </c>
      <c r="I134" s="25">
        <f t="shared" si="13"/>
        <v>2.0833333333333335</v>
      </c>
      <c r="K134" t="s">
        <v>71</v>
      </c>
      <c r="L134">
        <v>3</v>
      </c>
      <c r="M134" s="42">
        <v>480</v>
      </c>
    </row>
    <row r="135" spans="2:13" ht="12.75">
      <c r="B135" s="361">
        <v>1500</v>
      </c>
      <c r="C135" s="1" t="s">
        <v>34</v>
      </c>
      <c r="D135" s="15" t="s">
        <v>10</v>
      </c>
      <c r="E135" s="1" t="s">
        <v>35</v>
      </c>
      <c r="F135" s="183" t="s">
        <v>78</v>
      </c>
      <c r="G135" s="30" t="s">
        <v>22</v>
      </c>
      <c r="H135" s="6">
        <f t="shared" si="15"/>
        <v>-5000</v>
      </c>
      <c r="I135" s="25">
        <f t="shared" si="13"/>
        <v>3.125</v>
      </c>
      <c r="K135" t="s">
        <v>71</v>
      </c>
      <c r="L135">
        <v>3</v>
      </c>
      <c r="M135" s="42">
        <v>480</v>
      </c>
    </row>
    <row r="136" spans="1:13" s="62" customFormat="1" ht="12.75">
      <c r="A136" s="14"/>
      <c r="B136" s="364">
        <f>SUM(B132:B135)</f>
        <v>5000</v>
      </c>
      <c r="C136" s="14"/>
      <c r="D136" s="14"/>
      <c r="E136" s="14" t="s">
        <v>35</v>
      </c>
      <c r="F136" s="174"/>
      <c r="G136" s="21"/>
      <c r="H136" s="59">
        <v>0</v>
      </c>
      <c r="I136" s="61">
        <f t="shared" si="13"/>
        <v>10.416666666666666</v>
      </c>
      <c r="M136" s="42">
        <v>480</v>
      </c>
    </row>
    <row r="137" spans="2:13" ht="12.75">
      <c r="B137" s="361"/>
      <c r="H137" s="6">
        <f>H136-B137</f>
        <v>0</v>
      </c>
      <c r="I137" s="25">
        <f t="shared" si="13"/>
        <v>0</v>
      </c>
      <c r="M137" s="42">
        <v>480</v>
      </c>
    </row>
    <row r="138" spans="2:13" ht="12.75">
      <c r="B138" s="361"/>
      <c r="H138" s="6">
        <f>H137-B138</f>
        <v>0</v>
      </c>
      <c r="I138" s="25">
        <f t="shared" si="13"/>
        <v>0</v>
      </c>
      <c r="M138" s="42">
        <v>480</v>
      </c>
    </row>
    <row r="139" spans="2:13" ht="12.75">
      <c r="B139" s="361">
        <v>5000</v>
      </c>
      <c r="C139" s="1" t="s">
        <v>36</v>
      </c>
      <c r="D139" s="15" t="s">
        <v>10</v>
      </c>
      <c r="E139" s="1" t="s">
        <v>473</v>
      </c>
      <c r="F139" s="183" t="s">
        <v>80</v>
      </c>
      <c r="G139" s="30" t="s">
        <v>18</v>
      </c>
      <c r="H139" s="6">
        <f>H138-B139</f>
        <v>-5000</v>
      </c>
      <c r="I139" s="25">
        <f t="shared" si="13"/>
        <v>10.416666666666666</v>
      </c>
      <c r="K139" t="s">
        <v>71</v>
      </c>
      <c r="L139">
        <v>3</v>
      </c>
      <c r="M139" s="42">
        <v>480</v>
      </c>
    </row>
    <row r="140" spans="2:13" ht="12.75">
      <c r="B140" s="361">
        <v>5000</v>
      </c>
      <c r="C140" s="1" t="s">
        <v>36</v>
      </c>
      <c r="D140" s="15" t="s">
        <v>10</v>
      </c>
      <c r="E140" s="1" t="s">
        <v>473</v>
      </c>
      <c r="F140" s="183" t="s">
        <v>80</v>
      </c>
      <c r="G140" s="30" t="s">
        <v>20</v>
      </c>
      <c r="H140" s="6">
        <f>H139-B140</f>
        <v>-10000</v>
      </c>
      <c r="I140" s="25">
        <f t="shared" si="13"/>
        <v>10.416666666666666</v>
      </c>
      <c r="K140" t="s">
        <v>71</v>
      </c>
      <c r="L140">
        <v>3</v>
      </c>
      <c r="M140" s="42">
        <v>480</v>
      </c>
    </row>
    <row r="141" spans="2:13" ht="12.75">
      <c r="B141" s="361">
        <v>5000</v>
      </c>
      <c r="C141" s="1" t="s">
        <v>36</v>
      </c>
      <c r="D141" s="15" t="s">
        <v>10</v>
      </c>
      <c r="E141" s="1" t="s">
        <v>473</v>
      </c>
      <c r="F141" s="183" t="s">
        <v>80</v>
      </c>
      <c r="G141" s="30" t="s">
        <v>22</v>
      </c>
      <c r="H141" s="6">
        <f>H140-B141</f>
        <v>-15000</v>
      </c>
      <c r="I141" s="25">
        <f t="shared" si="13"/>
        <v>10.416666666666666</v>
      </c>
      <c r="K141" t="s">
        <v>71</v>
      </c>
      <c r="L141">
        <v>3</v>
      </c>
      <c r="M141" s="42">
        <v>480</v>
      </c>
    </row>
    <row r="142" spans="1:13" s="62" customFormat="1" ht="12.75">
      <c r="A142" s="14"/>
      <c r="B142" s="364">
        <f>SUM(B139:B141)</f>
        <v>15000</v>
      </c>
      <c r="C142" s="14" t="s">
        <v>36</v>
      </c>
      <c r="D142" s="14"/>
      <c r="E142" s="14"/>
      <c r="F142" s="174"/>
      <c r="G142" s="21"/>
      <c r="H142" s="59">
        <v>0</v>
      </c>
      <c r="I142" s="61">
        <f t="shared" si="13"/>
        <v>31.25</v>
      </c>
      <c r="M142" s="42">
        <v>480</v>
      </c>
    </row>
    <row r="143" spans="2:13" ht="12.75">
      <c r="B143" s="361"/>
      <c r="D143" s="15"/>
      <c r="H143" s="6">
        <f aca="true" t="shared" si="16" ref="H143:H148">H142-B143</f>
        <v>0</v>
      </c>
      <c r="I143" s="25">
        <f t="shared" si="13"/>
        <v>0</v>
      </c>
      <c r="M143" s="42">
        <v>480</v>
      </c>
    </row>
    <row r="144" spans="2:13" ht="12.75">
      <c r="B144" s="361"/>
      <c r="D144" s="15"/>
      <c r="H144" s="6">
        <f t="shared" si="16"/>
        <v>0</v>
      </c>
      <c r="I144" s="25">
        <f t="shared" si="13"/>
        <v>0</v>
      </c>
      <c r="M144" s="42">
        <v>480</v>
      </c>
    </row>
    <row r="145" spans="2:13" ht="12.75">
      <c r="B145" s="361">
        <v>2000</v>
      </c>
      <c r="C145" s="1" t="s">
        <v>37</v>
      </c>
      <c r="D145" s="15" t="s">
        <v>10</v>
      </c>
      <c r="E145" s="1" t="s">
        <v>473</v>
      </c>
      <c r="F145" s="183" t="s">
        <v>78</v>
      </c>
      <c r="G145" s="30" t="s">
        <v>16</v>
      </c>
      <c r="H145" s="6">
        <f t="shared" si="16"/>
        <v>-2000</v>
      </c>
      <c r="I145" s="25">
        <f t="shared" si="13"/>
        <v>4.166666666666667</v>
      </c>
      <c r="K145" t="s">
        <v>71</v>
      </c>
      <c r="L145">
        <v>3</v>
      </c>
      <c r="M145" s="42">
        <v>480</v>
      </c>
    </row>
    <row r="146" spans="2:13" ht="12.75">
      <c r="B146" s="361">
        <v>2000</v>
      </c>
      <c r="C146" s="1" t="s">
        <v>37</v>
      </c>
      <c r="D146" s="15" t="s">
        <v>10</v>
      </c>
      <c r="E146" s="1" t="s">
        <v>473</v>
      </c>
      <c r="F146" s="183" t="s">
        <v>78</v>
      </c>
      <c r="G146" s="30" t="s">
        <v>18</v>
      </c>
      <c r="H146" s="6">
        <f t="shared" si="16"/>
        <v>-4000</v>
      </c>
      <c r="I146" s="25">
        <f t="shared" si="13"/>
        <v>4.166666666666667</v>
      </c>
      <c r="K146" t="s">
        <v>71</v>
      </c>
      <c r="L146">
        <v>3</v>
      </c>
      <c r="M146" s="42">
        <v>480</v>
      </c>
    </row>
    <row r="147" spans="2:13" ht="12.75">
      <c r="B147" s="361">
        <v>2000</v>
      </c>
      <c r="C147" s="1" t="s">
        <v>37</v>
      </c>
      <c r="D147" s="15" t="s">
        <v>10</v>
      </c>
      <c r="E147" s="1" t="s">
        <v>473</v>
      </c>
      <c r="F147" s="183" t="s">
        <v>78</v>
      </c>
      <c r="G147" s="30" t="s">
        <v>20</v>
      </c>
      <c r="H147" s="6">
        <f t="shared" si="16"/>
        <v>-6000</v>
      </c>
      <c r="I147" s="25">
        <f t="shared" si="13"/>
        <v>4.166666666666667</v>
      </c>
      <c r="K147" t="s">
        <v>71</v>
      </c>
      <c r="L147">
        <v>3</v>
      </c>
      <c r="M147" s="42">
        <v>480</v>
      </c>
    </row>
    <row r="148" spans="2:13" ht="12.75">
      <c r="B148" s="361">
        <v>2000</v>
      </c>
      <c r="C148" s="1" t="s">
        <v>37</v>
      </c>
      <c r="D148" s="15" t="s">
        <v>10</v>
      </c>
      <c r="E148" s="1" t="s">
        <v>473</v>
      </c>
      <c r="F148" s="183" t="s">
        <v>78</v>
      </c>
      <c r="G148" s="30" t="s">
        <v>22</v>
      </c>
      <c r="H148" s="6">
        <f t="shared" si="16"/>
        <v>-8000</v>
      </c>
      <c r="I148" s="25">
        <f t="shared" si="13"/>
        <v>4.166666666666667</v>
      </c>
      <c r="K148" t="s">
        <v>71</v>
      </c>
      <c r="L148">
        <v>3</v>
      </c>
      <c r="M148" s="42">
        <v>480</v>
      </c>
    </row>
    <row r="149" spans="1:13" s="62" customFormat="1" ht="12.75">
      <c r="A149" s="14"/>
      <c r="B149" s="364">
        <f>SUM(B145:B148)</f>
        <v>8000</v>
      </c>
      <c r="C149" s="14" t="s">
        <v>37</v>
      </c>
      <c r="D149" s="14"/>
      <c r="E149" s="14"/>
      <c r="F149" s="174"/>
      <c r="G149" s="21"/>
      <c r="H149" s="59">
        <v>0</v>
      </c>
      <c r="I149" s="61">
        <f t="shared" si="13"/>
        <v>16.666666666666668</v>
      </c>
      <c r="M149" s="42">
        <v>480</v>
      </c>
    </row>
    <row r="150" spans="2:13" ht="12.75">
      <c r="B150" s="361"/>
      <c r="D150" s="15"/>
      <c r="H150" s="6">
        <f>H149-B150</f>
        <v>0</v>
      </c>
      <c r="I150" s="25">
        <f t="shared" si="13"/>
        <v>0</v>
      </c>
      <c r="M150" s="42">
        <v>480</v>
      </c>
    </row>
    <row r="151" spans="1:13" s="18" customFormat="1" ht="12.75">
      <c r="A151" s="15"/>
      <c r="B151" s="437"/>
      <c r="C151" s="15"/>
      <c r="D151" s="15"/>
      <c r="E151" s="15"/>
      <c r="F151" s="173"/>
      <c r="G151" s="32"/>
      <c r="H151" s="31">
        <f>H150-B151</f>
        <v>0</v>
      </c>
      <c r="I151" s="75">
        <f t="shared" si="13"/>
        <v>0</v>
      </c>
      <c r="M151" s="42">
        <v>480</v>
      </c>
    </row>
    <row r="152" spans="2:13" ht="12.75">
      <c r="B152" s="361">
        <v>1000</v>
      </c>
      <c r="C152" s="70" t="s">
        <v>474</v>
      </c>
      <c r="D152" s="70" t="s">
        <v>10</v>
      </c>
      <c r="E152" s="70" t="s">
        <v>195</v>
      </c>
      <c r="F152" s="183" t="s">
        <v>78</v>
      </c>
      <c r="G152" s="30" t="s">
        <v>18</v>
      </c>
      <c r="H152" s="31">
        <f>H151-B152</f>
        <v>-1000</v>
      </c>
      <c r="I152" s="75">
        <f t="shared" si="13"/>
        <v>2.0833333333333335</v>
      </c>
      <c r="K152" t="s">
        <v>71</v>
      </c>
      <c r="L152">
        <v>3</v>
      </c>
      <c r="M152" s="42">
        <v>480</v>
      </c>
    </row>
    <row r="153" spans="2:13" ht="12.75">
      <c r="B153" s="361">
        <v>1000</v>
      </c>
      <c r="C153" s="70" t="s">
        <v>474</v>
      </c>
      <c r="D153" s="70" t="s">
        <v>10</v>
      </c>
      <c r="E153" s="70" t="s">
        <v>195</v>
      </c>
      <c r="F153" s="183" t="s">
        <v>78</v>
      </c>
      <c r="G153" s="30" t="s">
        <v>20</v>
      </c>
      <c r="H153" s="31">
        <f>H152-B153</f>
        <v>-2000</v>
      </c>
      <c r="I153" s="75">
        <f t="shared" si="13"/>
        <v>2.0833333333333335</v>
      </c>
      <c r="K153" t="s">
        <v>71</v>
      </c>
      <c r="L153">
        <v>3</v>
      </c>
      <c r="M153" s="42">
        <v>480</v>
      </c>
    </row>
    <row r="154" spans="2:13" ht="12.75">
      <c r="B154" s="361">
        <v>1000</v>
      </c>
      <c r="C154" s="70" t="s">
        <v>474</v>
      </c>
      <c r="D154" s="70" t="s">
        <v>10</v>
      </c>
      <c r="E154" s="70" t="s">
        <v>195</v>
      </c>
      <c r="F154" s="183" t="s">
        <v>78</v>
      </c>
      <c r="G154" s="30" t="s">
        <v>22</v>
      </c>
      <c r="H154" s="31">
        <f>H153-B154</f>
        <v>-3000</v>
      </c>
      <c r="I154" s="75">
        <f aca="true" t="shared" si="17" ref="I154:I185">+B154/M154</f>
        <v>2.0833333333333335</v>
      </c>
      <c r="K154" t="s">
        <v>71</v>
      </c>
      <c r="L154">
        <v>3</v>
      </c>
      <c r="M154" s="42">
        <v>480</v>
      </c>
    </row>
    <row r="155" spans="1:13" s="62" customFormat="1" ht="12.75">
      <c r="A155" s="14"/>
      <c r="B155" s="364">
        <f>SUM(B152:B154)</f>
        <v>3000</v>
      </c>
      <c r="C155" s="14"/>
      <c r="D155" s="14"/>
      <c r="E155" s="14" t="s">
        <v>195</v>
      </c>
      <c r="F155" s="174"/>
      <c r="G155" s="21"/>
      <c r="H155" s="59">
        <v>0</v>
      </c>
      <c r="I155" s="61">
        <f t="shared" si="17"/>
        <v>6.25</v>
      </c>
      <c r="M155" s="42">
        <v>480</v>
      </c>
    </row>
    <row r="156" spans="1:13" s="18" customFormat="1" ht="12.75">
      <c r="A156" s="15"/>
      <c r="B156" s="437"/>
      <c r="C156" s="15"/>
      <c r="D156" s="15"/>
      <c r="E156" s="15"/>
      <c r="F156" s="173"/>
      <c r="G156" s="32"/>
      <c r="H156" s="31">
        <f>H155-B156</f>
        <v>0</v>
      </c>
      <c r="I156" s="75">
        <f t="shared" si="17"/>
        <v>0</v>
      </c>
      <c r="M156" s="42">
        <v>480</v>
      </c>
    </row>
    <row r="157" spans="1:13" s="18" customFormat="1" ht="12.75">
      <c r="A157" s="15"/>
      <c r="B157" s="437"/>
      <c r="C157" s="15"/>
      <c r="D157" s="15"/>
      <c r="E157" s="15"/>
      <c r="F157" s="173"/>
      <c r="G157" s="32"/>
      <c r="H157" s="31">
        <f>H156-B157</f>
        <v>0</v>
      </c>
      <c r="I157" s="75">
        <f t="shared" si="17"/>
        <v>0</v>
      </c>
      <c r="M157" s="42">
        <v>480</v>
      </c>
    </row>
    <row r="158" spans="2:13" ht="12.75">
      <c r="B158" s="361"/>
      <c r="H158" s="31">
        <f>H157-B158</f>
        <v>0</v>
      </c>
      <c r="I158" s="75">
        <f t="shared" si="17"/>
        <v>0</v>
      </c>
      <c r="M158" s="42">
        <v>480</v>
      </c>
    </row>
    <row r="159" spans="2:13" ht="12.75">
      <c r="B159" s="361"/>
      <c r="H159" s="31">
        <f>H158-B159</f>
        <v>0</v>
      </c>
      <c r="I159" s="75">
        <f t="shared" si="17"/>
        <v>0</v>
      </c>
      <c r="M159" s="42">
        <v>480</v>
      </c>
    </row>
    <row r="160" spans="1:13" s="69" customFormat="1" ht="12.75">
      <c r="A160" s="64"/>
      <c r="B160" s="436">
        <f>+B166+B176+B182+B188+B195+B202+B171</f>
        <v>69400</v>
      </c>
      <c r="C160" s="64" t="s">
        <v>408</v>
      </c>
      <c r="D160" s="64" t="s">
        <v>39</v>
      </c>
      <c r="E160" s="64" t="s">
        <v>174</v>
      </c>
      <c r="F160" s="74" t="s">
        <v>70</v>
      </c>
      <c r="G160" s="74" t="s">
        <v>409</v>
      </c>
      <c r="H160" s="59"/>
      <c r="I160" s="61">
        <f t="shared" si="17"/>
        <v>144.58333333333334</v>
      </c>
      <c r="M160" s="42">
        <v>480</v>
      </c>
    </row>
    <row r="161" spans="2:13" ht="12.75">
      <c r="B161" s="361"/>
      <c r="D161" s="15"/>
      <c r="H161" s="31">
        <f>H160-B161</f>
        <v>0</v>
      </c>
      <c r="I161" s="75">
        <f t="shared" si="17"/>
        <v>0</v>
      </c>
      <c r="M161" s="42">
        <v>480</v>
      </c>
    </row>
    <row r="162" spans="2:13" ht="12.75">
      <c r="B162" s="361">
        <v>5000</v>
      </c>
      <c r="C162" s="1" t="s">
        <v>11</v>
      </c>
      <c r="D162" s="15" t="s">
        <v>10</v>
      </c>
      <c r="E162" s="1" t="s">
        <v>175</v>
      </c>
      <c r="F162" s="183" t="s">
        <v>410</v>
      </c>
      <c r="G162" s="30" t="s">
        <v>16</v>
      </c>
      <c r="H162" s="31">
        <f>H161-B162</f>
        <v>-5000</v>
      </c>
      <c r="I162" s="75">
        <f t="shared" si="17"/>
        <v>10.416666666666666</v>
      </c>
      <c r="K162" t="s">
        <v>11</v>
      </c>
      <c r="L162">
        <v>4</v>
      </c>
      <c r="M162" s="42">
        <v>480</v>
      </c>
    </row>
    <row r="163" spans="2:13" ht="12.75">
      <c r="B163" s="361">
        <v>5000</v>
      </c>
      <c r="C163" s="1" t="s">
        <v>11</v>
      </c>
      <c r="D163" s="15" t="s">
        <v>10</v>
      </c>
      <c r="E163" s="1" t="s">
        <v>175</v>
      </c>
      <c r="F163" s="183" t="s">
        <v>411</v>
      </c>
      <c r="G163" s="30" t="s">
        <v>18</v>
      </c>
      <c r="H163" s="31">
        <f>H162-B163</f>
        <v>-10000</v>
      </c>
      <c r="I163" s="75">
        <f t="shared" si="17"/>
        <v>10.416666666666666</v>
      </c>
      <c r="K163" t="s">
        <v>11</v>
      </c>
      <c r="L163">
        <v>4</v>
      </c>
      <c r="M163" s="42">
        <v>480</v>
      </c>
    </row>
    <row r="164" spans="2:13" ht="12.75">
      <c r="B164" s="361">
        <v>7500</v>
      </c>
      <c r="C164" s="1" t="s">
        <v>11</v>
      </c>
      <c r="D164" s="15" t="s">
        <v>10</v>
      </c>
      <c r="E164" s="1" t="s">
        <v>175</v>
      </c>
      <c r="F164" s="183" t="s">
        <v>413</v>
      </c>
      <c r="G164" s="30" t="s">
        <v>20</v>
      </c>
      <c r="H164" s="31">
        <f>H163-B164</f>
        <v>-17500</v>
      </c>
      <c r="I164" s="75">
        <f t="shared" si="17"/>
        <v>15.625</v>
      </c>
      <c r="K164" t="s">
        <v>11</v>
      </c>
      <c r="L164">
        <v>4</v>
      </c>
      <c r="M164" s="42">
        <v>480</v>
      </c>
    </row>
    <row r="165" spans="2:13" ht="12.75">
      <c r="B165" s="361">
        <v>5000</v>
      </c>
      <c r="C165" s="1" t="s">
        <v>11</v>
      </c>
      <c r="D165" s="15" t="s">
        <v>10</v>
      </c>
      <c r="E165" s="1" t="s">
        <v>175</v>
      </c>
      <c r="F165" s="183" t="s">
        <v>414</v>
      </c>
      <c r="G165" s="30" t="s">
        <v>22</v>
      </c>
      <c r="H165" s="31">
        <f>H164-B165</f>
        <v>-22500</v>
      </c>
      <c r="I165" s="75">
        <f t="shared" si="17"/>
        <v>10.416666666666666</v>
      </c>
      <c r="K165" t="s">
        <v>11</v>
      </c>
      <c r="L165">
        <v>4</v>
      </c>
      <c r="M165" s="42">
        <v>480</v>
      </c>
    </row>
    <row r="166" spans="1:13" s="62" customFormat="1" ht="12.75">
      <c r="A166" s="14"/>
      <c r="B166" s="364">
        <f>SUM(B162:B165)</f>
        <v>22500</v>
      </c>
      <c r="C166" s="14" t="s">
        <v>11</v>
      </c>
      <c r="D166" s="14"/>
      <c r="E166" s="14"/>
      <c r="F166" s="174"/>
      <c r="G166" s="21"/>
      <c r="H166" s="59">
        <v>0</v>
      </c>
      <c r="I166" s="61">
        <f t="shared" si="17"/>
        <v>46.875</v>
      </c>
      <c r="M166" s="42">
        <v>480</v>
      </c>
    </row>
    <row r="167" spans="2:13" ht="12.75">
      <c r="B167" s="361"/>
      <c r="D167" s="15"/>
      <c r="H167" s="6">
        <f>H166-B167</f>
        <v>0</v>
      </c>
      <c r="I167" s="25">
        <f t="shared" si="17"/>
        <v>0</v>
      </c>
      <c r="M167" s="42">
        <v>480</v>
      </c>
    </row>
    <row r="168" spans="2:13" ht="12.75">
      <c r="B168" s="361"/>
      <c r="D168" s="15"/>
      <c r="H168" s="6">
        <f>H167-B168</f>
        <v>0</v>
      </c>
      <c r="I168" s="25">
        <f t="shared" si="17"/>
        <v>0</v>
      </c>
      <c r="M168" s="42">
        <v>480</v>
      </c>
    </row>
    <row r="169" spans="2:13" ht="12.75">
      <c r="B169" s="361">
        <v>800</v>
      </c>
      <c r="C169" s="70" t="s">
        <v>421</v>
      </c>
      <c r="D169" s="35" t="s">
        <v>10</v>
      </c>
      <c r="E169" s="70" t="s">
        <v>422</v>
      </c>
      <c r="F169" s="165" t="s">
        <v>419</v>
      </c>
      <c r="G169" s="71" t="s">
        <v>18</v>
      </c>
      <c r="H169" s="6">
        <f>H168-B169</f>
        <v>-800</v>
      </c>
      <c r="I169" s="25">
        <f t="shared" si="17"/>
        <v>1.6666666666666667</v>
      </c>
      <c r="K169" s="72" t="s">
        <v>175</v>
      </c>
      <c r="L169">
        <v>4</v>
      </c>
      <c r="M169" s="42">
        <v>480</v>
      </c>
    </row>
    <row r="170" spans="2:13" ht="12.75">
      <c r="B170" s="361">
        <v>1600</v>
      </c>
      <c r="C170" s="70" t="s">
        <v>423</v>
      </c>
      <c r="D170" s="35" t="s">
        <v>10</v>
      </c>
      <c r="E170" s="70" t="s">
        <v>422</v>
      </c>
      <c r="F170" s="165" t="s">
        <v>419</v>
      </c>
      <c r="G170" s="71" t="s">
        <v>20</v>
      </c>
      <c r="H170" s="6">
        <f>H169-B170</f>
        <v>-2400</v>
      </c>
      <c r="I170" s="25">
        <f t="shared" si="17"/>
        <v>3.3333333333333335</v>
      </c>
      <c r="K170" s="72" t="s">
        <v>175</v>
      </c>
      <c r="L170">
        <v>4</v>
      </c>
      <c r="M170" s="42">
        <v>480</v>
      </c>
    </row>
    <row r="171" spans="1:13" s="62" customFormat="1" ht="12.75">
      <c r="A171" s="14"/>
      <c r="B171" s="364">
        <f>SUM(B169:B170)</f>
        <v>2400</v>
      </c>
      <c r="C171" s="14"/>
      <c r="D171" s="14"/>
      <c r="E171" s="60" t="s">
        <v>422</v>
      </c>
      <c r="F171" s="174"/>
      <c r="G171" s="21"/>
      <c r="H171" s="59">
        <v>0</v>
      </c>
      <c r="I171" s="61">
        <f t="shared" si="17"/>
        <v>5</v>
      </c>
      <c r="M171" s="42">
        <v>480</v>
      </c>
    </row>
    <row r="172" spans="1:13" s="18" customFormat="1" ht="12.75">
      <c r="A172" s="15"/>
      <c r="B172" s="437"/>
      <c r="C172" s="15"/>
      <c r="D172" s="15"/>
      <c r="E172" s="35"/>
      <c r="F172" s="173"/>
      <c r="G172" s="32"/>
      <c r="H172" s="6">
        <f>H171-B172</f>
        <v>0</v>
      </c>
      <c r="I172" s="25">
        <f t="shared" si="17"/>
        <v>0</v>
      </c>
      <c r="M172" s="42">
        <v>480</v>
      </c>
    </row>
    <row r="173" spans="1:13" s="18" customFormat="1" ht="12.75">
      <c r="A173" s="15"/>
      <c r="B173" s="437"/>
      <c r="C173" s="15"/>
      <c r="D173" s="15"/>
      <c r="E173" s="35"/>
      <c r="F173" s="173"/>
      <c r="G173" s="32"/>
      <c r="H173" s="6">
        <f>H172-B173</f>
        <v>0</v>
      </c>
      <c r="I173" s="25">
        <f t="shared" si="17"/>
        <v>0</v>
      </c>
      <c r="M173" s="42">
        <v>480</v>
      </c>
    </row>
    <row r="174" spans="1:13" s="18" customFormat="1" ht="12.75">
      <c r="A174" s="15"/>
      <c r="B174" s="437">
        <v>3000</v>
      </c>
      <c r="C174" s="15" t="s">
        <v>178</v>
      </c>
      <c r="D174" s="15" t="s">
        <v>10</v>
      </c>
      <c r="E174" s="15" t="s">
        <v>473</v>
      </c>
      <c r="F174" s="173" t="s">
        <v>417</v>
      </c>
      <c r="G174" s="32" t="s">
        <v>16</v>
      </c>
      <c r="H174" s="6">
        <f>H173-B174</f>
        <v>-3000</v>
      </c>
      <c r="I174" s="25">
        <f t="shared" si="17"/>
        <v>6.25</v>
      </c>
      <c r="K174" s="18" t="s">
        <v>175</v>
      </c>
      <c r="L174" s="18">
        <v>4</v>
      </c>
      <c r="M174" s="42">
        <v>480</v>
      </c>
    </row>
    <row r="175" spans="2:13" ht="12.75">
      <c r="B175" s="361">
        <v>3000</v>
      </c>
      <c r="C175" s="15" t="s">
        <v>180</v>
      </c>
      <c r="D175" s="15" t="s">
        <v>10</v>
      </c>
      <c r="E175" s="1" t="s">
        <v>473</v>
      </c>
      <c r="F175" s="183" t="s">
        <v>418</v>
      </c>
      <c r="G175" s="30" t="s">
        <v>22</v>
      </c>
      <c r="H175" s="6">
        <f>H174-B175</f>
        <v>-6000</v>
      </c>
      <c r="I175" s="25">
        <f t="shared" si="17"/>
        <v>6.25</v>
      </c>
      <c r="M175" s="42">
        <v>480</v>
      </c>
    </row>
    <row r="176" spans="1:13" s="62" customFormat="1" ht="12.75">
      <c r="A176" s="14"/>
      <c r="B176" s="364">
        <f>SUM(B174:B175)</f>
        <v>6000</v>
      </c>
      <c r="C176" s="14" t="s">
        <v>1115</v>
      </c>
      <c r="D176" s="14"/>
      <c r="E176" s="60"/>
      <c r="F176" s="174"/>
      <c r="G176" s="21"/>
      <c r="H176" s="59">
        <v>0</v>
      </c>
      <c r="I176" s="61">
        <f t="shared" si="17"/>
        <v>12.5</v>
      </c>
      <c r="M176" s="42">
        <v>480</v>
      </c>
    </row>
    <row r="177" spans="2:13" ht="12.75">
      <c r="B177" s="361"/>
      <c r="D177" s="15"/>
      <c r="H177" s="6">
        <f>H176-B177</f>
        <v>0</v>
      </c>
      <c r="I177" s="25">
        <f t="shared" si="17"/>
        <v>0</v>
      </c>
      <c r="M177" s="42">
        <v>480</v>
      </c>
    </row>
    <row r="178" spans="2:14" ht="12.75">
      <c r="B178" s="438"/>
      <c r="C178" s="40"/>
      <c r="D178" s="15"/>
      <c r="E178" s="40"/>
      <c r="H178" s="6">
        <f>H177-B178</f>
        <v>0</v>
      </c>
      <c r="I178" s="25">
        <f t="shared" si="17"/>
        <v>0</v>
      </c>
      <c r="J178" s="39"/>
      <c r="K178" s="39"/>
      <c r="L178" s="39"/>
      <c r="M178" s="42">
        <v>480</v>
      </c>
      <c r="N178" s="41"/>
    </row>
    <row r="179" spans="2:13" ht="12.75">
      <c r="B179" s="361">
        <v>1700</v>
      </c>
      <c r="C179" s="70" t="s">
        <v>34</v>
      </c>
      <c r="D179" s="35" t="s">
        <v>10</v>
      </c>
      <c r="E179" s="70" t="s">
        <v>35</v>
      </c>
      <c r="F179" s="165" t="s">
        <v>419</v>
      </c>
      <c r="G179" s="71" t="s">
        <v>16</v>
      </c>
      <c r="H179" s="6">
        <f>H178-B179</f>
        <v>-1700</v>
      </c>
      <c r="I179" s="25">
        <f t="shared" si="17"/>
        <v>3.5416666666666665</v>
      </c>
      <c r="K179" s="72" t="s">
        <v>175</v>
      </c>
      <c r="L179">
        <v>4</v>
      </c>
      <c r="M179" s="42">
        <v>480</v>
      </c>
    </row>
    <row r="180" spans="2:13" ht="12.75">
      <c r="B180" s="361">
        <v>1400</v>
      </c>
      <c r="C180" s="70" t="s">
        <v>34</v>
      </c>
      <c r="D180" s="35" t="s">
        <v>10</v>
      </c>
      <c r="E180" s="70" t="s">
        <v>35</v>
      </c>
      <c r="F180" s="165" t="s">
        <v>419</v>
      </c>
      <c r="G180" s="71" t="s">
        <v>18</v>
      </c>
      <c r="H180" s="6">
        <f>H179-B180</f>
        <v>-3100</v>
      </c>
      <c r="I180" s="25">
        <f t="shared" si="17"/>
        <v>2.9166666666666665</v>
      </c>
      <c r="K180" s="72" t="s">
        <v>175</v>
      </c>
      <c r="L180">
        <v>4</v>
      </c>
      <c r="M180" s="42">
        <v>480</v>
      </c>
    </row>
    <row r="181" spans="2:13" ht="12.75">
      <c r="B181" s="361">
        <v>1600</v>
      </c>
      <c r="C181" s="70" t="s">
        <v>34</v>
      </c>
      <c r="D181" s="35" t="s">
        <v>10</v>
      </c>
      <c r="E181" s="70" t="s">
        <v>35</v>
      </c>
      <c r="F181" s="165" t="s">
        <v>419</v>
      </c>
      <c r="G181" s="71" t="s">
        <v>22</v>
      </c>
      <c r="H181" s="6">
        <f>H180-B181</f>
        <v>-4700</v>
      </c>
      <c r="I181" s="25">
        <f t="shared" si="17"/>
        <v>3.3333333333333335</v>
      </c>
      <c r="K181" s="72" t="s">
        <v>175</v>
      </c>
      <c r="L181">
        <v>4</v>
      </c>
      <c r="M181" s="42">
        <v>480</v>
      </c>
    </row>
    <row r="182" spans="1:13" s="62" customFormat="1" ht="12.75">
      <c r="A182" s="14"/>
      <c r="B182" s="364">
        <f>SUM(B179:B181)</f>
        <v>4700</v>
      </c>
      <c r="C182" s="14"/>
      <c r="D182" s="14"/>
      <c r="E182" s="60" t="s">
        <v>35</v>
      </c>
      <c r="F182" s="174"/>
      <c r="G182" s="21"/>
      <c r="H182" s="59">
        <v>0</v>
      </c>
      <c r="I182" s="61">
        <f t="shared" si="17"/>
        <v>9.791666666666666</v>
      </c>
      <c r="M182" s="42">
        <v>480</v>
      </c>
    </row>
    <row r="183" spans="2:13" ht="12.75">
      <c r="B183" s="361"/>
      <c r="D183" s="15"/>
      <c r="H183" s="6">
        <f>H182-B183</f>
        <v>0</v>
      </c>
      <c r="I183" s="25">
        <f t="shared" si="17"/>
        <v>0</v>
      </c>
      <c r="M183" s="42">
        <v>480</v>
      </c>
    </row>
    <row r="184" spans="2:13" ht="12.75">
      <c r="B184" s="361"/>
      <c r="D184" s="15"/>
      <c r="H184" s="6">
        <f>H183-B184</f>
        <v>0</v>
      </c>
      <c r="I184" s="25">
        <f t="shared" si="17"/>
        <v>0</v>
      </c>
      <c r="M184" s="42">
        <v>480</v>
      </c>
    </row>
    <row r="185" spans="2:13" ht="12.75">
      <c r="B185" s="361">
        <v>7000</v>
      </c>
      <c r="C185" s="70" t="s">
        <v>36</v>
      </c>
      <c r="D185" s="35" t="s">
        <v>10</v>
      </c>
      <c r="E185" s="70" t="s">
        <v>473</v>
      </c>
      <c r="F185" s="118" t="s">
        <v>420</v>
      </c>
      <c r="G185" s="71" t="s">
        <v>16</v>
      </c>
      <c r="H185" s="6">
        <f>H184-B185</f>
        <v>-7000</v>
      </c>
      <c r="I185" s="25">
        <f t="shared" si="17"/>
        <v>14.583333333333334</v>
      </c>
      <c r="K185" s="72" t="s">
        <v>175</v>
      </c>
      <c r="L185">
        <v>4</v>
      </c>
      <c r="M185" s="42">
        <v>480</v>
      </c>
    </row>
    <row r="186" spans="2:13" ht="12.75">
      <c r="B186" s="361">
        <v>7000</v>
      </c>
      <c r="C186" s="70" t="s">
        <v>36</v>
      </c>
      <c r="D186" s="35" t="s">
        <v>10</v>
      </c>
      <c r="E186" s="70" t="s">
        <v>473</v>
      </c>
      <c r="F186" s="165" t="s">
        <v>420</v>
      </c>
      <c r="G186" s="71" t="s">
        <v>18</v>
      </c>
      <c r="H186" s="6">
        <f>H185-B186</f>
        <v>-14000</v>
      </c>
      <c r="I186" s="25">
        <f aca="true" t="shared" si="18" ref="I186:I217">+B186/M186</f>
        <v>14.583333333333334</v>
      </c>
      <c r="K186" s="72" t="s">
        <v>175</v>
      </c>
      <c r="L186">
        <v>4</v>
      </c>
      <c r="M186" s="42">
        <v>480</v>
      </c>
    </row>
    <row r="187" spans="2:13" ht="12.75">
      <c r="B187" s="361">
        <v>7000</v>
      </c>
      <c r="C187" s="70" t="s">
        <v>36</v>
      </c>
      <c r="D187" s="35" t="s">
        <v>10</v>
      </c>
      <c r="E187" s="70" t="s">
        <v>473</v>
      </c>
      <c r="F187" s="165" t="s">
        <v>420</v>
      </c>
      <c r="G187" s="71" t="s">
        <v>20</v>
      </c>
      <c r="H187" s="6">
        <f>H186-B187</f>
        <v>-21000</v>
      </c>
      <c r="I187" s="25">
        <f t="shared" si="18"/>
        <v>14.583333333333334</v>
      </c>
      <c r="K187" s="72" t="s">
        <v>175</v>
      </c>
      <c r="L187">
        <v>4</v>
      </c>
      <c r="M187" s="42">
        <v>480</v>
      </c>
    </row>
    <row r="188" spans="1:13" s="62" customFormat="1" ht="12.75">
      <c r="A188" s="14"/>
      <c r="B188" s="364">
        <f>SUM(B185:B187)</f>
        <v>21000</v>
      </c>
      <c r="C188" s="14" t="s">
        <v>36</v>
      </c>
      <c r="D188" s="14"/>
      <c r="E188" s="60"/>
      <c r="F188" s="174"/>
      <c r="G188" s="21"/>
      <c r="H188" s="59">
        <v>0</v>
      </c>
      <c r="I188" s="61">
        <f t="shared" si="18"/>
        <v>43.75</v>
      </c>
      <c r="M188" s="42">
        <v>480</v>
      </c>
    </row>
    <row r="189" spans="2:13" ht="12.75">
      <c r="B189" s="361"/>
      <c r="D189" s="15"/>
      <c r="H189" s="6">
        <f aca="true" t="shared" si="19" ref="H189:H194">H188-B189</f>
        <v>0</v>
      </c>
      <c r="I189" s="25">
        <f t="shared" si="18"/>
        <v>0</v>
      </c>
      <c r="M189" s="42">
        <v>480</v>
      </c>
    </row>
    <row r="190" spans="2:13" ht="12.75">
      <c r="B190" s="361"/>
      <c r="D190" s="15"/>
      <c r="H190" s="6">
        <f t="shared" si="19"/>
        <v>0</v>
      </c>
      <c r="I190" s="25">
        <f t="shared" si="18"/>
        <v>0</v>
      </c>
      <c r="M190" s="42">
        <v>480</v>
      </c>
    </row>
    <row r="191" spans="2:13" ht="12.75">
      <c r="B191" s="361">
        <v>2000</v>
      </c>
      <c r="C191" s="70" t="s">
        <v>37</v>
      </c>
      <c r="D191" s="35" t="s">
        <v>10</v>
      </c>
      <c r="E191" s="70" t="s">
        <v>473</v>
      </c>
      <c r="F191" s="165" t="s">
        <v>419</v>
      </c>
      <c r="G191" s="71" t="s">
        <v>16</v>
      </c>
      <c r="H191" s="6">
        <f t="shared" si="19"/>
        <v>-2000</v>
      </c>
      <c r="I191" s="25">
        <f t="shared" si="18"/>
        <v>4.166666666666667</v>
      </c>
      <c r="K191" s="72" t="s">
        <v>175</v>
      </c>
      <c r="L191">
        <v>4</v>
      </c>
      <c r="M191" s="42">
        <v>480</v>
      </c>
    </row>
    <row r="192" spans="2:13" ht="12.75">
      <c r="B192" s="361">
        <v>2000</v>
      </c>
      <c r="C192" s="70" t="s">
        <v>37</v>
      </c>
      <c r="D192" s="35" t="s">
        <v>10</v>
      </c>
      <c r="E192" s="70" t="s">
        <v>473</v>
      </c>
      <c r="F192" s="165" t="s">
        <v>419</v>
      </c>
      <c r="G192" s="71" t="s">
        <v>18</v>
      </c>
      <c r="H192" s="6">
        <f t="shared" si="19"/>
        <v>-4000</v>
      </c>
      <c r="I192" s="25">
        <f t="shared" si="18"/>
        <v>4.166666666666667</v>
      </c>
      <c r="K192" s="72" t="s">
        <v>175</v>
      </c>
      <c r="L192">
        <v>4</v>
      </c>
      <c r="M192" s="42">
        <v>480</v>
      </c>
    </row>
    <row r="193" spans="2:13" ht="12.75">
      <c r="B193" s="361">
        <v>2000</v>
      </c>
      <c r="C193" s="70" t="s">
        <v>37</v>
      </c>
      <c r="D193" s="35" t="s">
        <v>10</v>
      </c>
      <c r="E193" s="70" t="s">
        <v>473</v>
      </c>
      <c r="F193" s="165" t="s">
        <v>419</v>
      </c>
      <c r="G193" s="71" t="s">
        <v>20</v>
      </c>
      <c r="H193" s="6">
        <f t="shared" si="19"/>
        <v>-6000</v>
      </c>
      <c r="I193" s="25">
        <f t="shared" si="18"/>
        <v>4.166666666666667</v>
      </c>
      <c r="K193" s="72" t="s">
        <v>175</v>
      </c>
      <c r="L193">
        <v>4</v>
      </c>
      <c r="M193" s="42">
        <v>480</v>
      </c>
    </row>
    <row r="194" spans="2:13" ht="12.75">
      <c r="B194" s="361">
        <v>2000</v>
      </c>
      <c r="C194" s="70" t="s">
        <v>37</v>
      </c>
      <c r="D194" s="35" t="s">
        <v>10</v>
      </c>
      <c r="E194" s="70" t="s">
        <v>473</v>
      </c>
      <c r="F194" s="165" t="s">
        <v>419</v>
      </c>
      <c r="G194" s="71" t="s">
        <v>22</v>
      </c>
      <c r="H194" s="6">
        <f t="shared" si="19"/>
        <v>-8000</v>
      </c>
      <c r="I194" s="25">
        <f t="shared" si="18"/>
        <v>4.166666666666667</v>
      </c>
      <c r="K194" s="72" t="s">
        <v>175</v>
      </c>
      <c r="L194">
        <v>4</v>
      </c>
      <c r="M194" s="42">
        <v>480</v>
      </c>
    </row>
    <row r="195" spans="1:13" s="62" customFormat="1" ht="12.75">
      <c r="A195" s="14"/>
      <c r="B195" s="364">
        <f>SUM(B191:B194)</f>
        <v>8000</v>
      </c>
      <c r="C195" s="14" t="s">
        <v>37</v>
      </c>
      <c r="D195" s="14"/>
      <c r="E195" s="60"/>
      <c r="F195" s="174"/>
      <c r="G195" s="21"/>
      <c r="H195" s="59">
        <v>0</v>
      </c>
      <c r="I195" s="61">
        <f t="shared" si="18"/>
        <v>16.666666666666668</v>
      </c>
      <c r="M195" s="42">
        <v>480</v>
      </c>
    </row>
    <row r="196" spans="2:13" ht="12.75">
      <c r="B196" s="361"/>
      <c r="D196" s="15"/>
      <c r="H196" s="6">
        <f aca="true" t="shared" si="20" ref="H196:H201">H195-B196</f>
        <v>0</v>
      </c>
      <c r="I196" s="25">
        <f t="shared" si="18"/>
        <v>0</v>
      </c>
      <c r="M196" s="42">
        <v>480</v>
      </c>
    </row>
    <row r="197" spans="2:13" ht="12.75">
      <c r="B197" s="361"/>
      <c r="D197" s="15"/>
      <c r="H197" s="6">
        <f t="shared" si="20"/>
        <v>0</v>
      </c>
      <c r="I197" s="25">
        <f t="shared" si="18"/>
        <v>0</v>
      </c>
      <c r="M197" s="42">
        <v>480</v>
      </c>
    </row>
    <row r="198" spans="2:13" ht="12.75">
      <c r="B198" s="361">
        <v>1200</v>
      </c>
      <c r="C198" s="70" t="s">
        <v>474</v>
      </c>
      <c r="D198" s="35" t="s">
        <v>10</v>
      </c>
      <c r="E198" s="70" t="s">
        <v>195</v>
      </c>
      <c r="F198" s="165" t="s">
        <v>419</v>
      </c>
      <c r="G198" s="71" t="s">
        <v>16</v>
      </c>
      <c r="H198" s="6">
        <f t="shared" si="20"/>
        <v>-1200</v>
      </c>
      <c r="I198" s="25">
        <f t="shared" si="18"/>
        <v>2.5</v>
      </c>
      <c r="K198" s="72" t="s">
        <v>175</v>
      </c>
      <c r="L198">
        <v>4</v>
      </c>
      <c r="M198" s="42">
        <v>480</v>
      </c>
    </row>
    <row r="199" spans="2:13" ht="12.75">
      <c r="B199" s="361">
        <v>1100</v>
      </c>
      <c r="C199" s="70" t="s">
        <v>474</v>
      </c>
      <c r="D199" s="35" t="s">
        <v>10</v>
      </c>
      <c r="E199" s="70" t="s">
        <v>195</v>
      </c>
      <c r="F199" s="165" t="s">
        <v>419</v>
      </c>
      <c r="G199" s="71" t="s">
        <v>18</v>
      </c>
      <c r="H199" s="6">
        <f t="shared" si="20"/>
        <v>-2300</v>
      </c>
      <c r="I199" s="25">
        <f t="shared" si="18"/>
        <v>2.2916666666666665</v>
      </c>
      <c r="K199" s="72" t="s">
        <v>175</v>
      </c>
      <c r="L199">
        <v>4</v>
      </c>
      <c r="M199" s="42">
        <v>480</v>
      </c>
    </row>
    <row r="200" spans="2:13" ht="12.75">
      <c r="B200" s="361">
        <v>1200</v>
      </c>
      <c r="C200" s="70" t="s">
        <v>474</v>
      </c>
      <c r="D200" s="35" t="s">
        <v>10</v>
      </c>
      <c r="E200" s="70" t="s">
        <v>195</v>
      </c>
      <c r="F200" s="165" t="s">
        <v>419</v>
      </c>
      <c r="G200" s="71" t="s">
        <v>20</v>
      </c>
      <c r="H200" s="6">
        <f t="shared" si="20"/>
        <v>-3500</v>
      </c>
      <c r="I200" s="25">
        <f t="shared" si="18"/>
        <v>2.5</v>
      </c>
      <c r="K200" s="72" t="s">
        <v>175</v>
      </c>
      <c r="L200">
        <v>4</v>
      </c>
      <c r="M200" s="42">
        <v>480</v>
      </c>
    </row>
    <row r="201" spans="2:13" ht="12.75">
      <c r="B201" s="361">
        <v>1300</v>
      </c>
      <c r="C201" s="70" t="s">
        <v>474</v>
      </c>
      <c r="D201" s="35" t="s">
        <v>10</v>
      </c>
      <c r="E201" s="70" t="s">
        <v>195</v>
      </c>
      <c r="F201" s="165" t="s">
        <v>419</v>
      </c>
      <c r="G201" s="71" t="s">
        <v>22</v>
      </c>
      <c r="H201" s="6">
        <f t="shared" si="20"/>
        <v>-4800</v>
      </c>
      <c r="I201" s="25">
        <f t="shared" si="18"/>
        <v>2.7083333333333335</v>
      </c>
      <c r="K201" s="72" t="s">
        <v>175</v>
      </c>
      <c r="L201">
        <v>4</v>
      </c>
      <c r="M201" s="42">
        <v>480</v>
      </c>
    </row>
    <row r="202" spans="1:13" s="62" customFormat="1" ht="12.75">
      <c r="A202" s="14"/>
      <c r="B202" s="364">
        <f>SUM(B198:B201)</f>
        <v>4800</v>
      </c>
      <c r="C202" s="14"/>
      <c r="D202" s="14"/>
      <c r="E202" s="60" t="s">
        <v>195</v>
      </c>
      <c r="F202" s="174"/>
      <c r="G202" s="21"/>
      <c r="H202" s="59">
        <v>0</v>
      </c>
      <c r="I202" s="61">
        <f t="shared" si="18"/>
        <v>10</v>
      </c>
      <c r="M202" s="42">
        <v>480</v>
      </c>
    </row>
    <row r="203" spans="2:13" ht="12.75">
      <c r="B203" s="361"/>
      <c r="D203" s="15"/>
      <c r="H203" s="6">
        <f>H202-B203</f>
        <v>0</v>
      </c>
      <c r="I203" s="25">
        <f t="shared" si="18"/>
        <v>0</v>
      </c>
      <c r="M203" s="42">
        <v>480</v>
      </c>
    </row>
    <row r="204" spans="1:13" s="18" customFormat="1" ht="12.75">
      <c r="A204" s="15"/>
      <c r="B204" s="437"/>
      <c r="C204" s="15"/>
      <c r="D204" s="15"/>
      <c r="E204" s="35"/>
      <c r="F204" s="173"/>
      <c r="G204" s="32"/>
      <c r="H204" s="6">
        <f>H203-B204</f>
        <v>0</v>
      </c>
      <c r="I204" s="25">
        <f t="shared" si="18"/>
        <v>0</v>
      </c>
      <c r="M204" s="42">
        <v>480</v>
      </c>
    </row>
    <row r="205" spans="2:13" ht="12.75">
      <c r="B205" s="361"/>
      <c r="H205" s="6">
        <f>H204-B205</f>
        <v>0</v>
      </c>
      <c r="I205" s="25">
        <f t="shared" si="18"/>
        <v>0</v>
      </c>
      <c r="M205" s="42">
        <v>480</v>
      </c>
    </row>
    <row r="206" spans="2:13" ht="12.75">
      <c r="B206" s="361"/>
      <c r="H206" s="6">
        <f>H205-B206</f>
        <v>0</v>
      </c>
      <c r="I206" s="25">
        <f t="shared" si="18"/>
        <v>0</v>
      </c>
      <c r="M206" s="42">
        <v>480</v>
      </c>
    </row>
    <row r="207" spans="1:256" s="69" customFormat="1" ht="12.75">
      <c r="A207" s="64"/>
      <c r="B207" s="436">
        <f>+B211+B218+B224+B231</f>
        <v>41000</v>
      </c>
      <c r="C207" s="64" t="s">
        <v>81</v>
      </c>
      <c r="D207" s="64" t="s">
        <v>39</v>
      </c>
      <c r="E207" s="64" t="s">
        <v>69</v>
      </c>
      <c r="F207" s="74" t="s">
        <v>70</v>
      </c>
      <c r="G207" s="74" t="s">
        <v>472</v>
      </c>
      <c r="H207" s="59"/>
      <c r="I207" s="67">
        <f t="shared" si="18"/>
        <v>85.41666666666667</v>
      </c>
      <c r="M207" s="42">
        <v>480</v>
      </c>
      <c r="IV207" s="64">
        <f>SUM(A207:IU207)</f>
        <v>41565.416666666664</v>
      </c>
    </row>
    <row r="208" spans="2:13" ht="12.75">
      <c r="B208" s="361"/>
      <c r="H208" s="6">
        <f>H207-B208</f>
        <v>0</v>
      </c>
      <c r="I208" s="25">
        <f t="shared" si="18"/>
        <v>0</v>
      </c>
      <c r="M208" s="42">
        <v>480</v>
      </c>
    </row>
    <row r="209" spans="2:13" ht="12.75">
      <c r="B209" s="361">
        <v>3000</v>
      </c>
      <c r="C209" s="35" t="s">
        <v>1125</v>
      </c>
      <c r="D209" s="15" t="s">
        <v>10</v>
      </c>
      <c r="E209" s="1" t="s">
        <v>473</v>
      </c>
      <c r="F209" s="192" t="s">
        <v>82</v>
      </c>
      <c r="G209" s="30" t="s">
        <v>16</v>
      </c>
      <c r="H209" s="6">
        <f>H208-B209</f>
        <v>-3000</v>
      </c>
      <c r="I209" s="25">
        <f t="shared" si="18"/>
        <v>6.25</v>
      </c>
      <c r="K209" t="s">
        <v>83</v>
      </c>
      <c r="L209">
        <v>5</v>
      </c>
      <c r="M209" s="42">
        <v>480</v>
      </c>
    </row>
    <row r="210" spans="2:13" ht="12.75">
      <c r="B210" s="361">
        <v>3500</v>
      </c>
      <c r="C210" s="35" t="s">
        <v>1126</v>
      </c>
      <c r="D210" s="15" t="s">
        <v>10</v>
      </c>
      <c r="E210" s="1" t="s">
        <v>473</v>
      </c>
      <c r="F210" s="192" t="s">
        <v>84</v>
      </c>
      <c r="G210" s="30" t="s">
        <v>22</v>
      </c>
      <c r="H210" s="6">
        <f>H209-B210</f>
        <v>-6500</v>
      </c>
      <c r="I210" s="25">
        <f t="shared" si="18"/>
        <v>7.291666666666667</v>
      </c>
      <c r="K210" t="s">
        <v>83</v>
      </c>
      <c r="L210">
        <v>5</v>
      </c>
      <c r="M210" s="42">
        <v>480</v>
      </c>
    </row>
    <row r="211" spans="1:13" s="62" customFormat="1" ht="12.75">
      <c r="A211" s="14"/>
      <c r="B211" s="364">
        <f>SUM(B209:B210)</f>
        <v>6500</v>
      </c>
      <c r="C211" s="60" t="s">
        <v>85</v>
      </c>
      <c r="D211" s="14"/>
      <c r="E211" s="14"/>
      <c r="F211" s="174"/>
      <c r="G211" s="21"/>
      <c r="H211" s="59">
        <v>0</v>
      </c>
      <c r="I211" s="61">
        <f t="shared" si="18"/>
        <v>13.541666666666666</v>
      </c>
      <c r="M211" s="42">
        <v>480</v>
      </c>
    </row>
    <row r="212" spans="2:14" ht="12.75">
      <c r="B212" s="438"/>
      <c r="C212" s="35"/>
      <c r="D212" s="15"/>
      <c r="E212" s="40"/>
      <c r="H212" s="6">
        <f aca="true" t="shared" si="21" ref="H212:H217">H211-B212</f>
        <v>0</v>
      </c>
      <c r="I212" s="25">
        <f t="shared" si="18"/>
        <v>0</v>
      </c>
      <c r="J212" s="39"/>
      <c r="L212" s="39"/>
      <c r="M212" s="42">
        <v>480</v>
      </c>
      <c r="N212" s="41"/>
    </row>
    <row r="213" spans="2:13" ht="12.75">
      <c r="B213" s="361"/>
      <c r="C213" s="35"/>
      <c r="D213" s="15"/>
      <c r="H213" s="6">
        <f t="shared" si="21"/>
        <v>0</v>
      </c>
      <c r="I213" s="25">
        <f t="shared" si="18"/>
        <v>0</v>
      </c>
      <c r="M213" s="42">
        <v>480</v>
      </c>
    </row>
    <row r="214" spans="2:13" ht="12.75">
      <c r="B214" s="361">
        <v>1500</v>
      </c>
      <c r="C214" s="35" t="s">
        <v>34</v>
      </c>
      <c r="D214" s="15" t="s">
        <v>10</v>
      </c>
      <c r="E214" s="1" t="s">
        <v>35</v>
      </c>
      <c r="F214" s="183" t="s">
        <v>86</v>
      </c>
      <c r="G214" s="30" t="s">
        <v>16</v>
      </c>
      <c r="H214" s="6">
        <f t="shared" si="21"/>
        <v>-1500</v>
      </c>
      <c r="I214" s="25">
        <f t="shared" si="18"/>
        <v>3.125</v>
      </c>
      <c r="K214" t="s">
        <v>83</v>
      </c>
      <c r="L214">
        <v>5</v>
      </c>
      <c r="M214" s="42">
        <v>480</v>
      </c>
    </row>
    <row r="215" spans="2:13" ht="12.75">
      <c r="B215" s="361">
        <v>1000</v>
      </c>
      <c r="C215" s="35" t="s">
        <v>34</v>
      </c>
      <c r="D215" s="15" t="s">
        <v>10</v>
      </c>
      <c r="E215" s="1" t="s">
        <v>35</v>
      </c>
      <c r="F215" s="183" t="s">
        <v>86</v>
      </c>
      <c r="G215" s="30" t="s">
        <v>18</v>
      </c>
      <c r="H215" s="6">
        <f t="shared" si="21"/>
        <v>-2500</v>
      </c>
      <c r="I215" s="25">
        <f t="shared" si="18"/>
        <v>2.0833333333333335</v>
      </c>
      <c r="K215" t="s">
        <v>83</v>
      </c>
      <c r="L215">
        <v>5</v>
      </c>
      <c r="M215" s="42">
        <v>480</v>
      </c>
    </row>
    <row r="216" spans="2:13" ht="12.75">
      <c r="B216" s="361">
        <v>1500</v>
      </c>
      <c r="C216" s="35" t="s">
        <v>34</v>
      </c>
      <c r="D216" s="15" t="s">
        <v>10</v>
      </c>
      <c r="E216" s="1" t="s">
        <v>35</v>
      </c>
      <c r="F216" s="183" t="s">
        <v>86</v>
      </c>
      <c r="G216" s="30" t="s">
        <v>20</v>
      </c>
      <c r="H216" s="6">
        <f t="shared" si="21"/>
        <v>-4000</v>
      </c>
      <c r="I216" s="25">
        <f t="shared" si="18"/>
        <v>3.125</v>
      </c>
      <c r="K216" t="s">
        <v>83</v>
      </c>
      <c r="L216">
        <v>5</v>
      </c>
      <c r="M216" s="42">
        <v>480</v>
      </c>
    </row>
    <row r="217" spans="2:13" ht="12.75">
      <c r="B217" s="361">
        <v>1500</v>
      </c>
      <c r="C217" s="35" t="s">
        <v>34</v>
      </c>
      <c r="D217" s="15" t="s">
        <v>10</v>
      </c>
      <c r="E217" s="1" t="s">
        <v>35</v>
      </c>
      <c r="F217" s="183" t="s">
        <v>86</v>
      </c>
      <c r="G217" s="30" t="s">
        <v>22</v>
      </c>
      <c r="H217" s="6">
        <f t="shared" si="21"/>
        <v>-5500</v>
      </c>
      <c r="I217" s="25">
        <f t="shared" si="18"/>
        <v>3.125</v>
      </c>
      <c r="K217" t="s">
        <v>83</v>
      </c>
      <c r="L217">
        <v>5</v>
      </c>
      <c r="M217" s="42">
        <v>480</v>
      </c>
    </row>
    <row r="218" spans="1:13" s="62" customFormat="1" ht="12.75">
      <c r="A218" s="14"/>
      <c r="B218" s="364">
        <f>SUM(B214:B217)</f>
        <v>5500</v>
      </c>
      <c r="C218" s="14"/>
      <c r="D218" s="14"/>
      <c r="E218" s="14" t="s">
        <v>35</v>
      </c>
      <c r="F218" s="174"/>
      <c r="G218" s="21"/>
      <c r="H218" s="59">
        <v>0</v>
      </c>
      <c r="I218" s="61">
        <f aca="true" t="shared" si="22" ref="I218:I249">+B218/M218</f>
        <v>11.458333333333334</v>
      </c>
      <c r="M218" s="42">
        <v>480</v>
      </c>
    </row>
    <row r="219" spans="2:13" ht="12.75">
      <c r="B219" s="361"/>
      <c r="D219" s="15"/>
      <c r="H219" s="6">
        <f>H218-B219</f>
        <v>0</v>
      </c>
      <c r="I219" s="25">
        <f t="shared" si="22"/>
        <v>0</v>
      </c>
      <c r="M219" s="42">
        <v>480</v>
      </c>
    </row>
    <row r="220" spans="2:13" ht="12.75">
      <c r="B220" s="361"/>
      <c r="D220" s="15"/>
      <c r="H220" s="6">
        <f>H219-B220</f>
        <v>0</v>
      </c>
      <c r="I220" s="25">
        <f t="shared" si="22"/>
        <v>0</v>
      </c>
      <c r="M220" s="42">
        <v>480</v>
      </c>
    </row>
    <row r="221" spans="2:13" ht="12.75">
      <c r="B221" s="361">
        <v>7000</v>
      </c>
      <c r="C221" s="1" t="s">
        <v>36</v>
      </c>
      <c r="D221" s="15" t="s">
        <v>10</v>
      </c>
      <c r="E221" s="1" t="s">
        <v>473</v>
      </c>
      <c r="F221" s="183" t="s">
        <v>87</v>
      </c>
      <c r="G221" s="30" t="s">
        <v>16</v>
      </c>
      <c r="H221" s="6">
        <f>H220-B221</f>
        <v>-7000</v>
      </c>
      <c r="I221" s="25">
        <f t="shared" si="22"/>
        <v>14.583333333333334</v>
      </c>
      <c r="K221" t="s">
        <v>83</v>
      </c>
      <c r="L221">
        <v>5</v>
      </c>
      <c r="M221" s="42">
        <v>480</v>
      </c>
    </row>
    <row r="222" spans="2:13" ht="12.75">
      <c r="B222" s="361">
        <v>7000</v>
      </c>
      <c r="C222" s="1" t="s">
        <v>36</v>
      </c>
      <c r="D222" s="15" t="s">
        <v>10</v>
      </c>
      <c r="E222" s="1" t="s">
        <v>473</v>
      </c>
      <c r="F222" s="183" t="s">
        <v>87</v>
      </c>
      <c r="G222" s="30" t="s">
        <v>18</v>
      </c>
      <c r="H222" s="6">
        <f>H221-B222</f>
        <v>-14000</v>
      </c>
      <c r="I222" s="25">
        <f t="shared" si="22"/>
        <v>14.583333333333334</v>
      </c>
      <c r="K222" t="s">
        <v>83</v>
      </c>
      <c r="L222">
        <v>5</v>
      </c>
      <c r="M222" s="42">
        <v>480</v>
      </c>
    </row>
    <row r="223" spans="2:13" ht="12.75">
      <c r="B223" s="361">
        <v>7000</v>
      </c>
      <c r="C223" s="1" t="s">
        <v>36</v>
      </c>
      <c r="D223" s="15" t="s">
        <v>10</v>
      </c>
      <c r="E223" s="1" t="s">
        <v>473</v>
      </c>
      <c r="F223" s="183" t="s">
        <v>87</v>
      </c>
      <c r="G223" s="30" t="s">
        <v>20</v>
      </c>
      <c r="H223" s="6">
        <f>H222-B223</f>
        <v>-21000</v>
      </c>
      <c r="I223" s="25">
        <f t="shared" si="22"/>
        <v>14.583333333333334</v>
      </c>
      <c r="K223" t="s">
        <v>83</v>
      </c>
      <c r="L223">
        <v>5</v>
      </c>
      <c r="M223" s="42">
        <v>480</v>
      </c>
    </row>
    <row r="224" spans="1:13" s="62" customFormat="1" ht="12.75">
      <c r="A224" s="14"/>
      <c r="B224" s="364">
        <f>SUM(B221:B223)</f>
        <v>21000</v>
      </c>
      <c r="C224" s="14" t="s">
        <v>36</v>
      </c>
      <c r="D224" s="14"/>
      <c r="E224" s="14"/>
      <c r="F224" s="174"/>
      <c r="G224" s="21"/>
      <c r="H224" s="59">
        <v>0</v>
      </c>
      <c r="I224" s="61">
        <f t="shared" si="22"/>
        <v>43.75</v>
      </c>
      <c r="M224" s="42">
        <v>480</v>
      </c>
    </row>
    <row r="225" spans="2:13" ht="12.75">
      <c r="B225" s="361"/>
      <c r="D225" s="15"/>
      <c r="H225" s="6">
        <f aca="true" t="shared" si="23" ref="H225:H230">H224-B225</f>
        <v>0</v>
      </c>
      <c r="I225" s="25">
        <f t="shared" si="22"/>
        <v>0</v>
      </c>
      <c r="M225" s="42">
        <v>480</v>
      </c>
    </row>
    <row r="226" spans="2:13" ht="12.75">
      <c r="B226" s="361"/>
      <c r="D226" s="15"/>
      <c r="H226" s="6">
        <f t="shared" si="23"/>
        <v>0</v>
      </c>
      <c r="I226" s="25">
        <f t="shared" si="22"/>
        <v>0</v>
      </c>
      <c r="M226" s="42">
        <v>480</v>
      </c>
    </row>
    <row r="227" spans="2:13" ht="12.75">
      <c r="B227" s="361">
        <v>2000</v>
      </c>
      <c r="C227" s="1" t="s">
        <v>37</v>
      </c>
      <c r="D227" s="15" t="s">
        <v>10</v>
      </c>
      <c r="E227" s="1" t="s">
        <v>473</v>
      </c>
      <c r="F227" s="183" t="s">
        <v>86</v>
      </c>
      <c r="G227" s="30" t="s">
        <v>16</v>
      </c>
      <c r="H227" s="6">
        <f t="shared" si="23"/>
        <v>-2000</v>
      </c>
      <c r="I227" s="25">
        <f t="shared" si="22"/>
        <v>4.166666666666667</v>
      </c>
      <c r="K227" t="s">
        <v>83</v>
      </c>
      <c r="L227">
        <v>5</v>
      </c>
      <c r="M227" s="42">
        <v>480</v>
      </c>
    </row>
    <row r="228" spans="2:13" ht="12.75">
      <c r="B228" s="361">
        <v>2000</v>
      </c>
      <c r="C228" s="1" t="s">
        <v>37</v>
      </c>
      <c r="D228" s="15" t="s">
        <v>10</v>
      </c>
      <c r="E228" s="1" t="s">
        <v>473</v>
      </c>
      <c r="F228" s="183" t="s">
        <v>86</v>
      </c>
      <c r="G228" s="30" t="s">
        <v>18</v>
      </c>
      <c r="H228" s="6">
        <f t="shared" si="23"/>
        <v>-4000</v>
      </c>
      <c r="I228" s="25">
        <f t="shared" si="22"/>
        <v>4.166666666666667</v>
      </c>
      <c r="K228" t="s">
        <v>83</v>
      </c>
      <c r="L228">
        <v>5</v>
      </c>
      <c r="M228" s="42">
        <v>480</v>
      </c>
    </row>
    <row r="229" spans="2:13" ht="12.75">
      <c r="B229" s="361">
        <v>2000</v>
      </c>
      <c r="C229" s="1" t="s">
        <v>37</v>
      </c>
      <c r="D229" s="15" t="s">
        <v>10</v>
      </c>
      <c r="E229" s="1" t="s">
        <v>473</v>
      </c>
      <c r="F229" s="183" t="s">
        <v>86</v>
      </c>
      <c r="G229" s="30" t="s">
        <v>20</v>
      </c>
      <c r="H229" s="6">
        <f t="shared" si="23"/>
        <v>-6000</v>
      </c>
      <c r="I229" s="25">
        <f t="shared" si="22"/>
        <v>4.166666666666667</v>
      </c>
      <c r="K229" t="s">
        <v>83</v>
      </c>
      <c r="L229">
        <v>5</v>
      </c>
      <c r="M229" s="42">
        <v>480</v>
      </c>
    </row>
    <row r="230" spans="2:13" ht="12.75">
      <c r="B230" s="361">
        <v>2000</v>
      </c>
      <c r="C230" s="1" t="s">
        <v>37</v>
      </c>
      <c r="D230" s="15" t="s">
        <v>10</v>
      </c>
      <c r="E230" s="1" t="s">
        <v>473</v>
      </c>
      <c r="F230" s="183" t="s">
        <v>86</v>
      </c>
      <c r="G230" s="30" t="s">
        <v>22</v>
      </c>
      <c r="H230" s="6">
        <f t="shared" si="23"/>
        <v>-8000</v>
      </c>
      <c r="I230" s="25">
        <f t="shared" si="22"/>
        <v>4.166666666666667</v>
      </c>
      <c r="K230" t="s">
        <v>83</v>
      </c>
      <c r="L230">
        <v>5</v>
      </c>
      <c r="M230" s="42">
        <v>480</v>
      </c>
    </row>
    <row r="231" spans="1:13" s="62" customFormat="1" ht="12.75">
      <c r="A231" s="14"/>
      <c r="B231" s="364">
        <f>SUM(B227:B230)</f>
        <v>8000</v>
      </c>
      <c r="C231" s="14" t="s">
        <v>37</v>
      </c>
      <c r="D231" s="14"/>
      <c r="E231" s="14"/>
      <c r="F231" s="174"/>
      <c r="G231" s="21"/>
      <c r="H231" s="59">
        <v>0</v>
      </c>
      <c r="I231" s="61">
        <f t="shared" si="22"/>
        <v>16.666666666666668</v>
      </c>
      <c r="M231" s="42">
        <v>480</v>
      </c>
    </row>
    <row r="232" spans="2:13" ht="12.75">
      <c r="B232" s="361"/>
      <c r="H232" s="6">
        <v>0</v>
      </c>
      <c r="I232" s="25">
        <f t="shared" si="22"/>
        <v>0</v>
      </c>
      <c r="M232" s="42">
        <v>480</v>
      </c>
    </row>
    <row r="233" spans="2:13" ht="12.75">
      <c r="B233" s="441"/>
      <c r="H233" s="6">
        <f>H232-B233</f>
        <v>0</v>
      </c>
      <c r="I233" s="25">
        <f t="shared" si="22"/>
        <v>0</v>
      </c>
      <c r="M233" s="42">
        <v>480</v>
      </c>
    </row>
    <row r="234" spans="2:13" ht="12.75">
      <c r="B234" s="441"/>
      <c r="H234" s="6">
        <f>H233-B234</f>
        <v>0</v>
      </c>
      <c r="I234" s="25">
        <f t="shared" si="22"/>
        <v>0</v>
      </c>
      <c r="M234" s="42">
        <v>480</v>
      </c>
    </row>
    <row r="235" spans="2:13" ht="12.75">
      <c r="B235" s="441"/>
      <c r="H235" s="6">
        <f>H234-B235</f>
        <v>0</v>
      </c>
      <c r="I235" s="25">
        <f t="shared" si="22"/>
        <v>0</v>
      </c>
      <c r="M235" s="42">
        <v>480</v>
      </c>
    </row>
    <row r="236" spans="1:256" s="69" customFormat="1" ht="12.75">
      <c r="A236" s="64"/>
      <c r="B236" s="436">
        <f>+B240+B245+B250+B254</f>
        <v>20000</v>
      </c>
      <c r="C236" s="64" t="s">
        <v>95</v>
      </c>
      <c r="D236" s="64" t="s">
        <v>89</v>
      </c>
      <c r="E236" s="64" t="s">
        <v>90</v>
      </c>
      <c r="F236" s="74" t="s">
        <v>91</v>
      </c>
      <c r="G236" s="74" t="s">
        <v>25</v>
      </c>
      <c r="H236" s="59">
        <v>0</v>
      </c>
      <c r="I236" s="67">
        <f t="shared" si="22"/>
        <v>41.666666666666664</v>
      </c>
      <c r="M236" s="42">
        <v>480</v>
      </c>
      <c r="IV236" s="64">
        <f>SUM(A236:IU236)</f>
        <v>20521.666666666668</v>
      </c>
    </row>
    <row r="237" spans="2:13" ht="12.75">
      <c r="B237" s="437"/>
      <c r="C237" s="35"/>
      <c r="D237" s="15"/>
      <c r="E237" s="15"/>
      <c r="G237" s="32"/>
      <c r="H237" s="6">
        <f>H236-B237</f>
        <v>0</v>
      </c>
      <c r="I237" s="25">
        <f t="shared" si="22"/>
        <v>0</v>
      </c>
      <c r="M237" s="42">
        <v>480</v>
      </c>
    </row>
    <row r="238" spans="2:13" ht="12.75">
      <c r="B238" s="361">
        <v>2000</v>
      </c>
      <c r="C238" s="35" t="s">
        <v>92</v>
      </c>
      <c r="D238" s="15" t="s">
        <v>10</v>
      </c>
      <c r="E238" s="1" t="s">
        <v>473</v>
      </c>
      <c r="F238" s="183" t="s">
        <v>1252</v>
      </c>
      <c r="G238" s="30" t="s">
        <v>20</v>
      </c>
      <c r="H238" s="6">
        <f>H237-B238</f>
        <v>-2000</v>
      </c>
      <c r="I238" s="25">
        <f t="shared" si="22"/>
        <v>4.166666666666667</v>
      </c>
      <c r="K238" t="s">
        <v>1251</v>
      </c>
      <c r="L238">
        <v>6</v>
      </c>
      <c r="M238" s="42">
        <v>480</v>
      </c>
    </row>
    <row r="239" spans="2:13" ht="12.75">
      <c r="B239" s="361">
        <v>2000</v>
      </c>
      <c r="C239" s="35" t="s">
        <v>93</v>
      </c>
      <c r="D239" s="15" t="s">
        <v>10</v>
      </c>
      <c r="E239" s="1" t="s">
        <v>473</v>
      </c>
      <c r="F239" s="183" t="s">
        <v>1252</v>
      </c>
      <c r="G239" s="30" t="s">
        <v>22</v>
      </c>
      <c r="H239" s="6">
        <f>H238-B239</f>
        <v>-4000</v>
      </c>
      <c r="I239" s="25">
        <f t="shared" si="22"/>
        <v>4.166666666666667</v>
      </c>
      <c r="K239" t="s">
        <v>1251</v>
      </c>
      <c r="L239">
        <v>6</v>
      </c>
      <c r="M239" s="42">
        <v>480</v>
      </c>
    </row>
    <row r="240" spans="1:13" s="62" customFormat="1" ht="12.75">
      <c r="A240" s="14"/>
      <c r="B240" s="364">
        <f>SUM(B238:B239)</f>
        <v>4000</v>
      </c>
      <c r="C240" s="60" t="s">
        <v>85</v>
      </c>
      <c r="D240" s="14"/>
      <c r="E240" s="14"/>
      <c r="F240" s="174"/>
      <c r="G240" s="21"/>
      <c r="H240" s="59">
        <v>0</v>
      </c>
      <c r="I240" s="61">
        <f t="shared" si="22"/>
        <v>8.333333333333334</v>
      </c>
      <c r="M240" s="42">
        <v>480</v>
      </c>
    </row>
    <row r="241" spans="2:14" ht="12.75">
      <c r="B241" s="438"/>
      <c r="C241" s="35"/>
      <c r="D241" s="15"/>
      <c r="E241" s="40"/>
      <c r="H241" s="6">
        <f>H240-B241</f>
        <v>0</v>
      </c>
      <c r="I241" s="25">
        <f t="shared" si="22"/>
        <v>0</v>
      </c>
      <c r="J241" s="39"/>
      <c r="L241" s="39"/>
      <c r="M241" s="42">
        <v>480</v>
      </c>
      <c r="N241" s="41"/>
    </row>
    <row r="242" spans="2:13" ht="12.75">
      <c r="B242" s="361"/>
      <c r="C242" s="35"/>
      <c r="D242" s="15"/>
      <c r="H242" s="6">
        <f>H241-B242</f>
        <v>0</v>
      </c>
      <c r="I242" s="25">
        <f t="shared" si="22"/>
        <v>0</v>
      </c>
      <c r="M242" s="42">
        <v>480</v>
      </c>
    </row>
    <row r="243" spans="2:13" ht="12.75">
      <c r="B243" s="361">
        <v>1000</v>
      </c>
      <c r="C243" s="35" t="s">
        <v>34</v>
      </c>
      <c r="D243" s="15" t="s">
        <v>10</v>
      </c>
      <c r="E243" s="1" t="s">
        <v>35</v>
      </c>
      <c r="F243" s="183" t="s">
        <v>1252</v>
      </c>
      <c r="G243" s="30" t="s">
        <v>20</v>
      </c>
      <c r="H243" s="6">
        <f>H242-B243</f>
        <v>-1000</v>
      </c>
      <c r="I243" s="25">
        <f t="shared" si="22"/>
        <v>2.0833333333333335</v>
      </c>
      <c r="K243" t="s">
        <v>1251</v>
      </c>
      <c r="L243">
        <v>6</v>
      </c>
      <c r="M243" s="42">
        <v>480</v>
      </c>
    </row>
    <row r="244" spans="2:13" ht="12.75">
      <c r="B244" s="361">
        <v>1000</v>
      </c>
      <c r="C244" s="35" t="s">
        <v>34</v>
      </c>
      <c r="D244" s="15" t="s">
        <v>10</v>
      </c>
      <c r="E244" s="1" t="s">
        <v>35</v>
      </c>
      <c r="F244" s="183" t="s">
        <v>1252</v>
      </c>
      <c r="G244" s="30" t="s">
        <v>22</v>
      </c>
      <c r="H244" s="6">
        <f>H243-B244</f>
        <v>-2000</v>
      </c>
      <c r="I244" s="25">
        <f t="shared" si="22"/>
        <v>2.0833333333333335</v>
      </c>
      <c r="K244" t="s">
        <v>1251</v>
      </c>
      <c r="L244">
        <v>6</v>
      </c>
      <c r="M244" s="42">
        <v>480</v>
      </c>
    </row>
    <row r="245" spans="1:13" s="62" customFormat="1" ht="12.75">
      <c r="A245" s="14"/>
      <c r="B245" s="364">
        <f>SUM(B243:B244)</f>
        <v>2000</v>
      </c>
      <c r="C245" s="60"/>
      <c r="D245" s="14"/>
      <c r="E245" s="14" t="s">
        <v>35</v>
      </c>
      <c r="F245" s="174"/>
      <c r="G245" s="21"/>
      <c r="H245" s="59">
        <v>0</v>
      </c>
      <c r="I245" s="61">
        <f t="shared" si="22"/>
        <v>4.166666666666667</v>
      </c>
      <c r="M245" s="42">
        <v>480</v>
      </c>
    </row>
    <row r="246" spans="2:13" ht="12.75">
      <c r="B246" s="361"/>
      <c r="C246" s="35"/>
      <c r="D246" s="15"/>
      <c r="H246" s="6">
        <f>H245-B246</f>
        <v>0</v>
      </c>
      <c r="I246" s="25">
        <f t="shared" si="22"/>
        <v>0</v>
      </c>
      <c r="M246" s="42">
        <v>480</v>
      </c>
    </row>
    <row r="247" spans="2:13" ht="12.75">
      <c r="B247" s="361"/>
      <c r="C247" s="35"/>
      <c r="D247" s="15"/>
      <c r="H247" s="6">
        <f>H246-B247</f>
        <v>0</v>
      </c>
      <c r="I247" s="25">
        <f t="shared" si="22"/>
        <v>0</v>
      </c>
      <c r="M247" s="42">
        <v>480</v>
      </c>
    </row>
    <row r="248" spans="2:13" ht="12.75">
      <c r="B248" s="361">
        <v>2000</v>
      </c>
      <c r="C248" s="1" t="s">
        <v>37</v>
      </c>
      <c r="D248" s="15" t="s">
        <v>10</v>
      </c>
      <c r="E248" s="1" t="s">
        <v>473</v>
      </c>
      <c r="F248" s="183" t="s">
        <v>1252</v>
      </c>
      <c r="G248" s="30" t="s">
        <v>20</v>
      </c>
      <c r="H248" s="6">
        <f>H247-B248</f>
        <v>-2000</v>
      </c>
      <c r="I248" s="25">
        <f t="shared" si="22"/>
        <v>4.166666666666667</v>
      </c>
      <c r="K248" t="s">
        <v>1251</v>
      </c>
      <c r="L248">
        <v>6</v>
      </c>
      <c r="M248" s="42">
        <v>480</v>
      </c>
    </row>
    <row r="249" spans="2:13" ht="12.75">
      <c r="B249" s="361">
        <v>2000</v>
      </c>
      <c r="C249" s="1" t="s">
        <v>37</v>
      </c>
      <c r="D249" s="15" t="s">
        <v>10</v>
      </c>
      <c r="E249" s="1" t="s">
        <v>473</v>
      </c>
      <c r="F249" s="183" t="s">
        <v>1252</v>
      </c>
      <c r="G249" s="30" t="s">
        <v>22</v>
      </c>
      <c r="H249" s="6">
        <f>H248-B249</f>
        <v>-4000</v>
      </c>
      <c r="I249" s="25">
        <f t="shared" si="22"/>
        <v>4.166666666666667</v>
      </c>
      <c r="K249" t="s">
        <v>1251</v>
      </c>
      <c r="L249">
        <v>6</v>
      </c>
      <c r="M249" s="42">
        <v>480</v>
      </c>
    </row>
    <row r="250" spans="1:13" s="62" customFormat="1" ht="12.75">
      <c r="A250" s="14"/>
      <c r="B250" s="364">
        <f>SUM(B248:B249)</f>
        <v>4000</v>
      </c>
      <c r="C250" s="14" t="s">
        <v>37</v>
      </c>
      <c r="D250" s="14"/>
      <c r="E250" s="14"/>
      <c r="F250" s="174"/>
      <c r="G250" s="21"/>
      <c r="H250" s="59">
        <v>0</v>
      </c>
      <c r="I250" s="61">
        <f aca="true" t="shared" si="24" ref="I250:I261">+B250/M250</f>
        <v>8.333333333333334</v>
      </c>
      <c r="M250" s="42">
        <v>480</v>
      </c>
    </row>
    <row r="251" spans="2:13" ht="12.75">
      <c r="B251" s="361"/>
      <c r="D251" s="15"/>
      <c r="H251" s="6">
        <f>H250-B251</f>
        <v>0</v>
      </c>
      <c r="I251" s="25">
        <f t="shared" si="24"/>
        <v>0</v>
      </c>
      <c r="M251" s="42">
        <v>480</v>
      </c>
    </row>
    <row r="252" spans="2:13" ht="12.75">
      <c r="B252" s="361"/>
      <c r="D252" s="15"/>
      <c r="H252" s="6">
        <f>H251-B252</f>
        <v>0</v>
      </c>
      <c r="I252" s="25">
        <f t="shared" si="24"/>
        <v>0</v>
      </c>
      <c r="M252" s="42">
        <v>480</v>
      </c>
    </row>
    <row r="253" spans="2:13" ht="12.75">
      <c r="B253" s="361">
        <v>10000</v>
      </c>
      <c r="C253" s="1" t="s">
        <v>1114</v>
      </c>
      <c r="D253" s="15" t="s">
        <v>10</v>
      </c>
      <c r="E253" s="1" t="s">
        <v>94</v>
      </c>
      <c r="F253" s="183" t="s">
        <v>1252</v>
      </c>
      <c r="G253" s="30" t="s">
        <v>20</v>
      </c>
      <c r="H253" s="6">
        <f>H252-B253</f>
        <v>-10000</v>
      </c>
      <c r="I253" s="25">
        <f t="shared" si="24"/>
        <v>20.833333333333332</v>
      </c>
      <c r="K253" t="s">
        <v>1251</v>
      </c>
      <c r="L253">
        <v>6</v>
      </c>
      <c r="M253" s="42">
        <v>480</v>
      </c>
    </row>
    <row r="254" spans="1:13" s="62" customFormat="1" ht="12.75">
      <c r="A254" s="14"/>
      <c r="B254" s="364">
        <f>SUM(B253)</f>
        <v>10000</v>
      </c>
      <c r="C254" s="14"/>
      <c r="D254" s="14"/>
      <c r="E254" s="14" t="s">
        <v>94</v>
      </c>
      <c r="F254" s="174"/>
      <c r="G254" s="21"/>
      <c r="H254" s="59">
        <v>0</v>
      </c>
      <c r="I254" s="61">
        <f t="shared" si="24"/>
        <v>20.833333333333332</v>
      </c>
      <c r="M254" s="42">
        <v>480</v>
      </c>
    </row>
    <row r="255" spans="2:13" ht="12.75">
      <c r="B255" s="441"/>
      <c r="H255" s="6">
        <f>H254-B255</f>
        <v>0</v>
      </c>
      <c r="I255" s="25">
        <f t="shared" si="24"/>
        <v>0</v>
      </c>
      <c r="M255" s="42">
        <v>480</v>
      </c>
    </row>
    <row r="256" spans="2:13" ht="12.75">
      <c r="B256" s="361"/>
      <c r="H256" s="6">
        <f>H255-B256</f>
        <v>0</v>
      </c>
      <c r="I256" s="25">
        <f t="shared" si="24"/>
        <v>0</v>
      </c>
      <c r="M256" s="42">
        <v>480</v>
      </c>
    </row>
    <row r="257" spans="2:13" ht="12.75">
      <c r="B257" s="361"/>
      <c r="H257" s="6">
        <f>H256-B257</f>
        <v>0</v>
      </c>
      <c r="I257" s="25">
        <f t="shared" si="24"/>
        <v>0</v>
      </c>
      <c r="M257" s="42">
        <v>480</v>
      </c>
    </row>
    <row r="258" spans="2:13" ht="12.75">
      <c r="B258" s="361"/>
      <c r="H258" s="6">
        <f>H257-B258</f>
        <v>0</v>
      </c>
      <c r="I258" s="25">
        <f t="shared" si="24"/>
        <v>0</v>
      </c>
      <c r="M258" s="42">
        <v>480</v>
      </c>
    </row>
    <row r="259" spans="1:256" s="69" customFormat="1" ht="12.75">
      <c r="A259" s="64"/>
      <c r="B259" s="436">
        <f>+B264+B272+B278+B283+B289+B293</f>
        <v>39500</v>
      </c>
      <c r="C259" s="64" t="s">
        <v>96</v>
      </c>
      <c r="D259" s="64" t="s">
        <v>1137</v>
      </c>
      <c r="E259" s="64" t="s">
        <v>69</v>
      </c>
      <c r="F259" s="74" t="s">
        <v>97</v>
      </c>
      <c r="G259" s="74" t="s">
        <v>472</v>
      </c>
      <c r="H259" s="59"/>
      <c r="I259" s="67">
        <f t="shared" si="24"/>
        <v>82.29166666666667</v>
      </c>
      <c r="M259" s="42">
        <v>480</v>
      </c>
      <c r="IV259" s="64">
        <f>SUM(A259:IU259)</f>
        <v>40062.291666666664</v>
      </c>
    </row>
    <row r="260" spans="2:13" ht="12.75">
      <c r="B260" s="361"/>
      <c r="H260" s="6">
        <f>H259-B260</f>
        <v>0</v>
      </c>
      <c r="I260" s="25">
        <f t="shared" si="24"/>
        <v>0</v>
      </c>
      <c r="M260" s="42">
        <v>480</v>
      </c>
    </row>
    <row r="261" spans="2:13" ht="12.75">
      <c r="B261" s="361">
        <v>2500</v>
      </c>
      <c r="C261" s="1" t="s">
        <v>11</v>
      </c>
      <c r="D261" s="1" t="s">
        <v>10</v>
      </c>
      <c r="E261" s="1" t="s">
        <v>71</v>
      </c>
      <c r="F261" s="183" t="s">
        <v>108</v>
      </c>
      <c r="G261" s="30" t="s">
        <v>109</v>
      </c>
      <c r="H261" s="6">
        <f>H260-B261</f>
        <v>-2500</v>
      </c>
      <c r="I261" s="25">
        <f t="shared" si="24"/>
        <v>5.208333333333333</v>
      </c>
      <c r="K261" t="s">
        <v>11</v>
      </c>
      <c r="L261">
        <v>7</v>
      </c>
      <c r="M261" s="42">
        <v>480</v>
      </c>
    </row>
    <row r="262" spans="2:13" ht="12.75">
      <c r="B262" s="361">
        <v>2500</v>
      </c>
      <c r="C262" s="1" t="s">
        <v>11</v>
      </c>
      <c r="D262" s="1" t="s">
        <v>10</v>
      </c>
      <c r="E262" s="1" t="s">
        <v>71</v>
      </c>
      <c r="F262" s="193" t="s">
        <v>110</v>
      </c>
      <c r="G262" s="30" t="s">
        <v>102</v>
      </c>
      <c r="H262" s="6">
        <f>H261-B262</f>
        <v>-5000</v>
      </c>
      <c r="I262" s="25">
        <v>5</v>
      </c>
      <c r="K262" t="s">
        <v>11</v>
      </c>
      <c r="L262">
        <v>7</v>
      </c>
      <c r="M262" s="42">
        <v>480</v>
      </c>
    </row>
    <row r="263" spans="2:13" ht="12.75">
      <c r="B263" s="361">
        <v>2500</v>
      </c>
      <c r="C263" s="1" t="s">
        <v>11</v>
      </c>
      <c r="D263" s="1" t="s">
        <v>10</v>
      </c>
      <c r="E263" s="1" t="s">
        <v>71</v>
      </c>
      <c r="F263" s="193" t="s">
        <v>111</v>
      </c>
      <c r="G263" s="30" t="s">
        <v>104</v>
      </c>
      <c r="H263" s="6">
        <f>H262-B263</f>
        <v>-7500</v>
      </c>
      <c r="I263" s="25">
        <v>5</v>
      </c>
      <c r="K263" t="s">
        <v>11</v>
      </c>
      <c r="L263">
        <v>7</v>
      </c>
      <c r="M263" s="42">
        <v>480</v>
      </c>
    </row>
    <row r="264" spans="1:13" s="62" customFormat="1" ht="12.75">
      <c r="A264" s="14"/>
      <c r="B264" s="364">
        <f>SUM(B261:B263)</f>
        <v>7500</v>
      </c>
      <c r="C264" s="14" t="s">
        <v>11</v>
      </c>
      <c r="D264" s="14"/>
      <c r="E264" s="14"/>
      <c r="F264" s="174"/>
      <c r="G264" s="21"/>
      <c r="H264" s="59">
        <v>0</v>
      </c>
      <c r="I264" s="61">
        <f aca="true" t="shared" si="25" ref="I264:I302">+B264/M264</f>
        <v>15.625</v>
      </c>
      <c r="M264" s="42">
        <v>480</v>
      </c>
    </row>
    <row r="265" spans="2:13" ht="12.75">
      <c r="B265" s="361"/>
      <c r="H265" s="6">
        <f aca="true" t="shared" si="26" ref="H265:H271">H264-B265</f>
        <v>0</v>
      </c>
      <c r="I265" s="25">
        <f t="shared" si="25"/>
        <v>0</v>
      </c>
      <c r="M265" s="42">
        <v>480</v>
      </c>
    </row>
    <row r="266" spans="2:13" ht="12.75">
      <c r="B266" s="361"/>
      <c r="H266" s="6">
        <f t="shared" si="26"/>
        <v>0</v>
      </c>
      <c r="I266" s="25">
        <f t="shared" si="25"/>
        <v>0</v>
      </c>
      <c r="M266" s="42">
        <v>480</v>
      </c>
    </row>
    <row r="267" spans="2:13" ht="12.75">
      <c r="B267" s="361">
        <v>1000</v>
      </c>
      <c r="C267" s="1" t="s">
        <v>1124</v>
      </c>
      <c r="D267" s="15" t="s">
        <v>10</v>
      </c>
      <c r="E267" s="1" t="s">
        <v>473</v>
      </c>
      <c r="F267" s="183" t="s">
        <v>98</v>
      </c>
      <c r="G267" s="30" t="s">
        <v>99</v>
      </c>
      <c r="H267" s="6">
        <f t="shared" si="26"/>
        <v>-1000</v>
      </c>
      <c r="I267" s="25">
        <f t="shared" si="25"/>
        <v>2.0833333333333335</v>
      </c>
      <c r="K267" t="s">
        <v>71</v>
      </c>
      <c r="L267">
        <v>7</v>
      </c>
      <c r="M267" s="42">
        <v>480</v>
      </c>
    </row>
    <row r="268" spans="2:13" ht="12.75">
      <c r="B268" s="361">
        <v>2000</v>
      </c>
      <c r="C268" s="1" t="s">
        <v>100</v>
      </c>
      <c r="D268" s="15" t="s">
        <v>10</v>
      </c>
      <c r="E268" s="1" t="s">
        <v>473</v>
      </c>
      <c r="F268" s="183" t="s">
        <v>98</v>
      </c>
      <c r="G268" s="30" t="s">
        <v>99</v>
      </c>
      <c r="H268" s="6">
        <f t="shared" si="26"/>
        <v>-3000</v>
      </c>
      <c r="I268" s="25">
        <f t="shared" si="25"/>
        <v>4.166666666666667</v>
      </c>
      <c r="K268" t="s">
        <v>71</v>
      </c>
      <c r="L268">
        <v>7</v>
      </c>
      <c r="M268" s="42">
        <v>480</v>
      </c>
    </row>
    <row r="269" spans="2:13" ht="12.75">
      <c r="B269" s="361">
        <v>2000</v>
      </c>
      <c r="C269" s="1" t="s">
        <v>101</v>
      </c>
      <c r="D269" s="15" t="s">
        <v>10</v>
      </c>
      <c r="E269" s="1" t="s">
        <v>473</v>
      </c>
      <c r="F269" s="183" t="s">
        <v>98</v>
      </c>
      <c r="G269" s="30" t="s">
        <v>99</v>
      </c>
      <c r="H269" s="6">
        <f t="shared" si="26"/>
        <v>-5000</v>
      </c>
      <c r="I269" s="25">
        <f t="shared" si="25"/>
        <v>4.166666666666667</v>
      </c>
      <c r="K269" t="s">
        <v>71</v>
      </c>
      <c r="L269">
        <v>7</v>
      </c>
      <c r="M269" s="42">
        <v>480</v>
      </c>
    </row>
    <row r="270" spans="2:13" ht="12.75">
      <c r="B270" s="361">
        <v>2000</v>
      </c>
      <c r="C270" s="1" t="s">
        <v>1138</v>
      </c>
      <c r="D270" s="15" t="s">
        <v>10</v>
      </c>
      <c r="E270" s="1" t="s">
        <v>473</v>
      </c>
      <c r="F270" s="183" t="s">
        <v>98</v>
      </c>
      <c r="G270" s="30" t="s">
        <v>102</v>
      </c>
      <c r="H270" s="6">
        <f t="shared" si="26"/>
        <v>-7000</v>
      </c>
      <c r="I270" s="25">
        <f t="shared" si="25"/>
        <v>4.166666666666667</v>
      </c>
      <c r="K270" t="s">
        <v>71</v>
      </c>
      <c r="L270">
        <v>7</v>
      </c>
      <c r="M270" s="42">
        <v>480</v>
      </c>
    </row>
    <row r="271" spans="2:13" ht="12.75">
      <c r="B271" s="361">
        <v>2500</v>
      </c>
      <c r="C271" s="1" t="s">
        <v>1139</v>
      </c>
      <c r="D271" s="15" t="s">
        <v>10</v>
      </c>
      <c r="E271" s="1" t="s">
        <v>473</v>
      </c>
      <c r="F271" s="193" t="s">
        <v>103</v>
      </c>
      <c r="G271" s="30" t="s">
        <v>104</v>
      </c>
      <c r="H271" s="6">
        <f t="shared" si="26"/>
        <v>-9500</v>
      </c>
      <c r="I271" s="25">
        <f t="shared" si="25"/>
        <v>5.208333333333333</v>
      </c>
      <c r="K271" t="s">
        <v>71</v>
      </c>
      <c r="L271">
        <v>7</v>
      </c>
      <c r="M271" s="42">
        <v>480</v>
      </c>
    </row>
    <row r="272" spans="1:13" s="62" customFormat="1" ht="12.75">
      <c r="A272" s="14"/>
      <c r="B272" s="364">
        <f>SUM(B267:B271)</f>
        <v>9500</v>
      </c>
      <c r="C272" s="14" t="s">
        <v>85</v>
      </c>
      <c r="D272" s="14"/>
      <c r="E272" s="14"/>
      <c r="F272" s="174"/>
      <c r="G272" s="21"/>
      <c r="H272" s="59">
        <v>0</v>
      </c>
      <c r="I272" s="61">
        <f t="shared" si="25"/>
        <v>19.791666666666668</v>
      </c>
      <c r="M272" s="42">
        <v>480</v>
      </c>
    </row>
    <row r="273" spans="2:13" ht="12.75">
      <c r="B273" s="361"/>
      <c r="H273" s="6">
        <f>H272-B273</f>
        <v>0</v>
      </c>
      <c r="I273" s="25">
        <f t="shared" si="25"/>
        <v>0</v>
      </c>
      <c r="M273" s="42">
        <v>480</v>
      </c>
    </row>
    <row r="274" spans="2:13" ht="12.75">
      <c r="B274" s="361"/>
      <c r="H274" s="6">
        <f>H273-B274</f>
        <v>0</v>
      </c>
      <c r="I274" s="25">
        <f t="shared" si="25"/>
        <v>0</v>
      </c>
      <c r="M274" s="42">
        <v>480</v>
      </c>
    </row>
    <row r="275" spans="2:13" ht="12.75">
      <c r="B275" s="361">
        <v>1500</v>
      </c>
      <c r="C275" s="1" t="s">
        <v>34</v>
      </c>
      <c r="D275" s="15" t="s">
        <v>10</v>
      </c>
      <c r="E275" s="1" t="s">
        <v>35</v>
      </c>
      <c r="F275" s="183" t="s">
        <v>98</v>
      </c>
      <c r="G275" s="30" t="s">
        <v>99</v>
      </c>
      <c r="H275" s="6">
        <f>H274-B275</f>
        <v>-1500</v>
      </c>
      <c r="I275" s="25">
        <f t="shared" si="25"/>
        <v>3.125</v>
      </c>
      <c r="K275" t="s">
        <v>71</v>
      </c>
      <c r="L275">
        <v>7</v>
      </c>
      <c r="M275" s="42">
        <v>480</v>
      </c>
    </row>
    <row r="276" spans="2:13" ht="12.75">
      <c r="B276" s="361">
        <v>1500</v>
      </c>
      <c r="C276" s="1" t="s">
        <v>34</v>
      </c>
      <c r="D276" s="15" t="s">
        <v>10</v>
      </c>
      <c r="E276" s="1" t="s">
        <v>35</v>
      </c>
      <c r="F276" s="183" t="s">
        <v>98</v>
      </c>
      <c r="G276" s="30" t="s">
        <v>102</v>
      </c>
      <c r="H276" s="6">
        <f>H275-B276</f>
        <v>-3000</v>
      </c>
      <c r="I276" s="25">
        <f t="shared" si="25"/>
        <v>3.125</v>
      </c>
      <c r="K276" t="s">
        <v>71</v>
      </c>
      <c r="L276">
        <v>7</v>
      </c>
      <c r="M276" s="42">
        <v>480</v>
      </c>
    </row>
    <row r="277" spans="2:13" ht="12.75">
      <c r="B277" s="361">
        <v>1500</v>
      </c>
      <c r="C277" s="1" t="s">
        <v>34</v>
      </c>
      <c r="D277" s="15" t="s">
        <v>10</v>
      </c>
      <c r="E277" s="1" t="s">
        <v>35</v>
      </c>
      <c r="F277" s="183" t="s">
        <v>98</v>
      </c>
      <c r="G277" s="30" t="s">
        <v>104</v>
      </c>
      <c r="H277" s="6">
        <f>H276-B277</f>
        <v>-4500</v>
      </c>
      <c r="I277" s="25">
        <f t="shared" si="25"/>
        <v>3.125</v>
      </c>
      <c r="K277" t="s">
        <v>71</v>
      </c>
      <c r="L277">
        <v>7</v>
      </c>
      <c r="M277" s="42">
        <v>480</v>
      </c>
    </row>
    <row r="278" spans="1:13" s="62" customFormat="1" ht="12.75">
      <c r="A278" s="14"/>
      <c r="B278" s="364">
        <f>SUM(B275:B277)</f>
        <v>4500</v>
      </c>
      <c r="C278" s="14"/>
      <c r="D278" s="14"/>
      <c r="E278" s="14" t="s">
        <v>35</v>
      </c>
      <c r="F278" s="174"/>
      <c r="G278" s="21"/>
      <c r="H278" s="59">
        <v>0</v>
      </c>
      <c r="I278" s="61">
        <f t="shared" si="25"/>
        <v>9.375</v>
      </c>
      <c r="M278" s="42">
        <v>480</v>
      </c>
    </row>
    <row r="279" spans="2:13" ht="12.75">
      <c r="B279" s="361"/>
      <c r="H279" s="6">
        <f>H278-B279</f>
        <v>0</v>
      </c>
      <c r="I279" s="25">
        <f t="shared" si="25"/>
        <v>0</v>
      </c>
      <c r="M279" s="42">
        <v>480</v>
      </c>
    </row>
    <row r="280" spans="2:13" ht="12.75">
      <c r="B280" s="361"/>
      <c r="H280" s="6">
        <f>H279-B280</f>
        <v>0</v>
      </c>
      <c r="I280" s="25">
        <f t="shared" si="25"/>
        <v>0</v>
      </c>
      <c r="M280" s="42">
        <v>480</v>
      </c>
    </row>
    <row r="281" spans="1:13" ht="12.75">
      <c r="A281" s="15"/>
      <c r="B281" s="361">
        <v>4000</v>
      </c>
      <c r="C281" s="1" t="s">
        <v>36</v>
      </c>
      <c r="D281" s="15" t="s">
        <v>10</v>
      </c>
      <c r="E281" s="1" t="s">
        <v>473</v>
      </c>
      <c r="F281" s="183" t="s">
        <v>105</v>
      </c>
      <c r="G281" s="30" t="s">
        <v>102</v>
      </c>
      <c r="H281" s="6">
        <f>H280-B281</f>
        <v>-4000</v>
      </c>
      <c r="I281" s="25">
        <f t="shared" si="25"/>
        <v>8.333333333333334</v>
      </c>
      <c r="K281" t="s">
        <v>71</v>
      </c>
      <c r="L281">
        <v>7</v>
      </c>
      <c r="M281" s="42">
        <v>480</v>
      </c>
    </row>
    <row r="282" spans="1:13" ht="12.75">
      <c r="A282" s="15"/>
      <c r="B282" s="361">
        <v>7000</v>
      </c>
      <c r="C282" s="1" t="s">
        <v>36</v>
      </c>
      <c r="D282" s="15" t="s">
        <v>10</v>
      </c>
      <c r="E282" s="1" t="s">
        <v>473</v>
      </c>
      <c r="F282" s="183" t="s">
        <v>106</v>
      </c>
      <c r="G282" s="30" t="s">
        <v>104</v>
      </c>
      <c r="H282" s="6">
        <f>H281-B282</f>
        <v>-11000</v>
      </c>
      <c r="I282" s="25">
        <f t="shared" si="25"/>
        <v>14.583333333333334</v>
      </c>
      <c r="K282" t="s">
        <v>71</v>
      </c>
      <c r="L282">
        <v>7</v>
      </c>
      <c r="M282" s="42">
        <v>480</v>
      </c>
    </row>
    <row r="283" spans="1:13" s="62" customFormat="1" ht="12.75">
      <c r="A283" s="14"/>
      <c r="B283" s="364">
        <f>SUM(B281:B282)</f>
        <v>11000</v>
      </c>
      <c r="C283" s="14" t="s">
        <v>36</v>
      </c>
      <c r="D283" s="14"/>
      <c r="E283" s="14"/>
      <c r="F283" s="174"/>
      <c r="G283" s="21"/>
      <c r="H283" s="59">
        <v>0</v>
      </c>
      <c r="I283" s="61">
        <f t="shared" si="25"/>
        <v>22.916666666666668</v>
      </c>
      <c r="M283" s="42">
        <v>480</v>
      </c>
    </row>
    <row r="284" spans="2:13" ht="12.75">
      <c r="B284" s="361"/>
      <c r="H284" s="6">
        <f>H283-B284</f>
        <v>0</v>
      </c>
      <c r="I284" s="25">
        <f t="shared" si="25"/>
        <v>0</v>
      </c>
      <c r="M284" s="42">
        <v>480</v>
      </c>
    </row>
    <row r="285" spans="2:13" ht="12.75">
      <c r="B285" s="361"/>
      <c r="H285" s="6">
        <f>H284-B285</f>
        <v>0</v>
      </c>
      <c r="I285" s="25">
        <f t="shared" si="25"/>
        <v>0</v>
      </c>
      <c r="M285" s="42">
        <v>480</v>
      </c>
    </row>
    <row r="286" spans="2:13" ht="12.75">
      <c r="B286" s="361">
        <v>2000</v>
      </c>
      <c r="C286" s="1" t="s">
        <v>37</v>
      </c>
      <c r="D286" s="15" t="s">
        <v>10</v>
      </c>
      <c r="E286" s="1" t="s">
        <v>473</v>
      </c>
      <c r="F286" s="183" t="s">
        <v>98</v>
      </c>
      <c r="G286" s="30" t="s">
        <v>99</v>
      </c>
      <c r="H286" s="6">
        <f>H285-B286</f>
        <v>-2000</v>
      </c>
      <c r="I286" s="25">
        <f t="shared" si="25"/>
        <v>4.166666666666667</v>
      </c>
      <c r="K286" t="s">
        <v>71</v>
      </c>
      <c r="L286">
        <v>7</v>
      </c>
      <c r="M286" s="42">
        <v>480</v>
      </c>
    </row>
    <row r="287" spans="2:13" ht="12.75">
      <c r="B287" s="361">
        <v>2000</v>
      </c>
      <c r="C287" s="1" t="s">
        <v>37</v>
      </c>
      <c r="D287" s="15" t="s">
        <v>10</v>
      </c>
      <c r="E287" s="1" t="s">
        <v>473</v>
      </c>
      <c r="F287" s="183" t="s">
        <v>98</v>
      </c>
      <c r="G287" s="30" t="s">
        <v>102</v>
      </c>
      <c r="H287" s="6">
        <f>H286-B287</f>
        <v>-4000</v>
      </c>
      <c r="I287" s="25">
        <f t="shared" si="25"/>
        <v>4.166666666666667</v>
      </c>
      <c r="K287" t="s">
        <v>71</v>
      </c>
      <c r="L287">
        <v>7</v>
      </c>
      <c r="M287" s="42">
        <v>480</v>
      </c>
    </row>
    <row r="288" spans="2:13" ht="12.75">
      <c r="B288" s="361">
        <v>2000</v>
      </c>
      <c r="C288" s="1" t="s">
        <v>37</v>
      </c>
      <c r="D288" s="15" t="s">
        <v>10</v>
      </c>
      <c r="E288" s="1" t="s">
        <v>473</v>
      </c>
      <c r="F288" s="183" t="s">
        <v>98</v>
      </c>
      <c r="G288" s="30" t="s">
        <v>104</v>
      </c>
      <c r="H288" s="6">
        <f>H287-B288</f>
        <v>-6000</v>
      </c>
      <c r="I288" s="25">
        <f t="shared" si="25"/>
        <v>4.166666666666667</v>
      </c>
      <c r="K288" t="s">
        <v>71</v>
      </c>
      <c r="L288">
        <v>7</v>
      </c>
      <c r="M288" s="42">
        <v>480</v>
      </c>
    </row>
    <row r="289" spans="1:13" s="62" customFormat="1" ht="12.75">
      <c r="A289" s="14"/>
      <c r="B289" s="364">
        <f>SUM(B286:B288)</f>
        <v>6000</v>
      </c>
      <c r="C289" s="14" t="s">
        <v>37</v>
      </c>
      <c r="D289" s="14"/>
      <c r="E289" s="14"/>
      <c r="F289" s="174"/>
      <c r="G289" s="21"/>
      <c r="H289" s="59">
        <v>0</v>
      </c>
      <c r="I289" s="61">
        <f t="shared" si="25"/>
        <v>12.5</v>
      </c>
      <c r="M289" s="42">
        <v>480</v>
      </c>
    </row>
    <row r="290" spans="2:13" ht="12.75">
      <c r="B290" s="361"/>
      <c r="H290" s="6">
        <f>H289-B290</f>
        <v>0</v>
      </c>
      <c r="I290" s="25">
        <f t="shared" si="25"/>
        <v>0</v>
      </c>
      <c r="M290" s="42">
        <v>480</v>
      </c>
    </row>
    <row r="291" spans="2:13" ht="12.75">
      <c r="B291" s="361"/>
      <c r="H291" s="6">
        <f>H290-B291</f>
        <v>0</v>
      </c>
      <c r="I291" s="25">
        <f t="shared" si="25"/>
        <v>0</v>
      </c>
      <c r="M291" s="42">
        <v>480</v>
      </c>
    </row>
    <row r="292" spans="2:13" ht="12.75">
      <c r="B292" s="361">
        <v>1000</v>
      </c>
      <c r="C292" s="1" t="s">
        <v>107</v>
      </c>
      <c r="D292" s="15" t="s">
        <v>10</v>
      </c>
      <c r="E292" s="1" t="s">
        <v>195</v>
      </c>
      <c r="F292" s="183" t="s">
        <v>98</v>
      </c>
      <c r="G292" s="30" t="s">
        <v>99</v>
      </c>
      <c r="H292" s="6">
        <f>H291-B292</f>
        <v>-1000</v>
      </c>
      <c r="I292" s="25">
        <f t="shared" si="25"/>
        <v>2.0833333333333335</v>
      </c>
      <c r="K292" t="s">
        <v>71</v>
      </c>
      <c r="L292">
        <v>7</v>
      </c>
      <c r="M292" s="42">
        <v>480</v>
      </c>
    </row>
    <row r="293" spans="1:13" s="62" customFormat="1" ht="12.75">
      <c r="A293" s="14"/>
      <c r="B293" s="364">
        <f>SUM(B292)</f>
        <v>1000</v>
      </c>
      <c r="C293" s="14"/>
      <c r="D293" s="14"/>
      <c r="E293" s="14" t="s">
        <v>195</v>
      </c>
      <c r="F293" s="174"/>
      <c r="G293" s="21"/>
      <c r="H293" s="59">
        <v>0</v>
      </c>
      <c r="I293" s="61">
        <f t="shared" si="25"/>
        <v>2.0833333333333335</v>
      </c>
      <c r="M293" s="42">
        <v>480</v>
      </c>
    </row>
    <row r="294" spans="2:13" ht="12.75">
      <c r="B294" s="361"/>
      <c r="H294" s="6">
        <f>H293-B294</f>
        <v>0</v>
      </c>
      <c r="I294" s="25">
        <f t="shared" si="25"/>
        <v>0</v>
      </c>
      <c r="M294" s="42">
        <v>480</v>
      </c>
    </row>
    <row r="295" spans="2:13" ht="12.75">
      <c r="B295" s="361"/>
      <c r="H295" s="6">
        <f>H294-B295</f>
        <v>0</v>
      </c>
      <c r="I295" s="25">
        <f t="shared" si="25"/>
        <v>0</v>
      </c>
      <c r="M295" s="42">
        <v>480</v>
      </c>
    </row>
    <row r="296" spans="2:13" ht="12.75">
      <c r="B296" s="361"/>
      <c r="H296" s="6">
        <f>H295-B296</f>
        <v>0</v>
      </c>
      <c r="I296" s="25">
        <f t="shared" si="25"/>
        <v>0</v>
      </c>
      <c r="M296" s="42">
        <v>480</v>
      </c>
    </row>
    <row r="297" spans="2:13" ht="12.75">
      <c r="B297" s="361"/>
      <c r="H297" s="6">
        <f>H296-B297</f>
        <v>0</v>
      </c>
      <c r="I297" s="25">
        <f t="shared" si="25"/>
        <v>0</v>
      </c>
      <c r="M297" s="42">
        <v>480</v>
      </c>
    </row>
    <row r="298" spans="1:256" s="69" customFormat="1" ht="12.75">
      <c r="A298" s="64"/>
      <c r="B298" s="436">
        <f>+B306+B322+B329+B336+B346+B351</f>
        <v>98200</v>
      </c>
      <c r="C298" s="64" t="s">
        <v>139</v>
      </c>
      <c r="D298" s="64" t="s">
        <v>1171</v>
      </c>
      <c r="E298" s="64" t="s">
        <v>118</v>
      </c>
      <c r="F298" s="74" t="s">
        <v>140</v>
      </c>
      <c r="G298" s="74" t="s">
        <v>472</v>
      </c>
      <c r="H298" s="59"/>
      <c r="I298" s="67">
        <f t="shared" si="25"/>
        <v>204.58333333333334</v>
      </c>
      <c r="M298" s="42">
        <v>480</v>
      </c>
      <c r="IV298" s="64">
        <f>SUM(A298:IU298)</f>
        <v>98884.58333333333</v>
      </c>
    </row>
    <row r="299" spans="2:13" ht="12.75">
      <c r="B299" s="361"/>
      <c r="H299" s="6">
        <f aca="true" t="shared" si="27" ref="H299:H305">H298-B299</f>
        <v>0</v>
      </c>
      <c r="I299" s="25">
        <f t="shared" si="25"/>
        <v>0</v>
      </c>
      <c r="M299" s="42">
        <v>480</v>
      </c>
    </row>
    <row r="300" spans="2:13" ht="12.75">
      <c r="B300" s="361">
        <v>2500</v>
      </c>
      <c r="C300" s="1" t="s">
        <v>11</v>
      </c>
      <c r="D300" s="15" t="s">
        <v>10</v>
      </c>
      <c r="E300" s="1" t="s">
        <v>71</v>
      </c>
      <c r="F300" s="183" t="s">
        <v>112</v>
      </c>
      <c r="G300" s="30" t="s">
        <v>52</v>
      </c>
      <c r="H300" s="6">
        <f t="shared" si="27"/>
        <v>-2500</v>
      </c>
      <c r="I300" s="25">
        <f t="shared" si="25"/>
        <v>5.208333333333333</v>
      </c>
      <c r="K300" t="s">
        <v>11</v>
      </c>
      <c r="L300">
        <v>8</v>
      </c>
      <c r="M300" s="42">
        <v>480</v>
      </c>
    </row>
    <row r="301" spans="2:13" ht="12.75">
      <c r="B301" s="361">
        <v>2500</v>
      </c>
      <c r="C301" s="1" t="s">
        <v>11</v>
      </c>
      <c r="D301" s="15" t="s">
        <v>10</v>
      </c>
      <c r="E301" s="1" t="s">
        <v>71</v>
      </c>
      <c r="F301" s="183" t="s">
        <v>113</v>
      </c>
      <c r="G301" s="30" t="s">
        <v>53</v>
      </c>
      <c r="H301" s="6">
        <f t="shared" si="27"/>
        <v>-5000</v>
      </c>
      <c r="I301" s="25">
        <f t="shared" si="25"/>
        <v>5.208333333333333</v>
      </c>
      <c r="K301" t="s">
        <v>11</v>
      </c>
      <c r="L301">
        <v>8</v>
      </c>
      <c r="M301" s="42">
        <v>480</v>
      </c>
    </row>
    <row r="302" spans="2:13" ht="12.75">
      <c r="B302" s="361">
        <v>5000</v>
      </c>
      <c r="C302" s="1" t="s">
        <v>11</v>
      </c>
      <c r="D302" s="1" t="s">
        <v>10</v>
      </c>
      <c r="E302" s="1" t="s">
        <v>71</v>
      </c>
      <c r="F302" s="183" t="s">
        <v>114</v>
      </c>
      <c r="G302" s="30" t="s">
        <v>54</v>
      </c>
      <c r="H302" s="6">
        <f t="shared" si="27"/>
        <v>-10000</v>
      </c>
      <c r="I302" s="25">
        <f t="shared" si="25"/>
        <v>10.416666666666666</v>
      </c>
      <c r="K302" t="s">
        <v>11</v>
      </c>
      <c r="L302">
        <v>8</v>
      </c>
      <c r="M302" s="42">
        <v>480</v>
      </c>
    </row>
    <row r="303" spans="2:13" ht="12.75">
      <c r="B303" s="361">
        <v>2500</v>
      </c>
      <c r="C303" s="1" t="s">
        <v>11</v>
      </c>
      <c r="D303" s="1" t="s">
        <v>10</v>
      </c>
      <c r="E303" s="1" t="s">
        <v>71</v>
      </c>
      <c r="F303" s="183" t="s">
        <v>115</v>
      </c>
      <c r="G303" s="30" t="s">
        <v>55</v>
      </c>
      <c r="H303" s="6">
        <f t="shared" si="27"/>
        <v>-12500</v>
      </c>
      <c r="I303" s="25">
        <v>5</v>
      </c>
      <c r="K303" t="s">
        <v>11</v>
      </c>
      <c r="L303">
        <v>8</v>
      </c>
      <c r="M303" s="42">
        <v>480</v>
      </c>
    </row>
    <row r="304" spans="2:13" ht="12.75">
      <c r="B304" s="361">
        <v>2500</v>
      </c>
      <c r="C304" s="1" t="s">
        <v>11</v>
      </c>
      <c r="D304" s="1" t="s">
        <v>10</v>
      </c>
      <c r="E304" s="1" t="s">
        <v>71</v>
      </c>
      <c r="F304" s="183" t="s">
        <v>116</v>
      </c>
      <c r="G304" s="30" t="s">
        <v>56</v>
      </c>
      <c r="H304" s="6">
        <f t="shared" si="27"/>
        <v>-15000</v>
      </c>
      <c r="I304" s="25">
        <v>5</v>
      </c>
      <c r="K304" t="s">
        <v>11</v>
      </c>
      <c r="L304">
        <v>8</v>
      </c>
      <c r="M304" s="42">
        <v>480</v>
      </c>
    </row>
    <row r="305" spans="2:13" ht="12.75">
      <c r="B305" s="437">
        <v>3000</v>
      </c>
      <c r="C305" s="1" t="s">
        <v>11</v>
      </c>
      <c r="D305" s="15" t="s">
        <v>10</v>
      </c>
      <c r="E305" s="15" t="s">
        <v>83</v>
      </c>
      <c r="F305" s="183" t="s">
        <v>117</v>
      </c>
      <c r="G305" s="30" t="s">
        <v>57</v>
      </c>
      <c r="H305" s="6">
        <f t="shared" si="27"/>
        <v>-18000</v>
      </c>
      <c r="I305" s="25">
        <v>6</v>
      </c>
      <c r="K305" t="s">
        <v>11</v>
      </c>
      <c r="L305" s="18">
        <v>8</v>
      </c>
      <c r="M305" s="42">
        <v>480</v>
      </c>
    </row>
    <row r="306" spans="1:13" s="62" customFormat="1" ht="12.75">
      <c r="A306" s="14"/>
      <c r="B306" s="364">
        <f>SUM(B300:B305)</f>
        <v>18000</v>
      </c>
      <c r="C306" s="14" t="s">
        <v>11</v>
      </c>
      <c r="D306" s="14"/>
      <c r="E306" s="14"/>
      <c r="F306" s="174"/>
      <c r="G306" s="21"/>
      <c r="H306" s="59">
        <v>0</v>
      </c>
      <c r="I306" s="61">
        <f aca="true" t="shared" si="28" ref="I306:I337">+B306/M306</f>
        <v>37.5</v>
      </c>
      <c r="M306" s="42">
        <v>480</v>
      </c>
    </row>
    <row r="307" spans="2:13" ht="12.75">
      <c r="B307" s="361"/>
      <c r="H307" s="6">
        <f aca="true" t="shared" si="29" ref="H307:H321">H306-B307</f>
        <v>0</v>
      </c>
      <c r="I307" s="25">
        <f t="shared" si="28"/>
        <v>0</v>
      </c>
      <c r="M307" s="42">
        <v>480</v>
      </c>
    </row>
    <row r="308" spans="2:13" ht="12.75">
      <c r="B308" s="361"/>
      <c r="H308" s="6">
        <f t="shared" si="29"/>
        <v>0</v>
      </c>
      <c r="I308" s="25">
        <f t="shared" si="28"/>
        <v>0</v>
      </c>
      <c r="M308" s="42">
        <v>480</v>
      </c>
    </row>
    <row r="309" spans="2:13" ht="12.75">
      <c r="B309" s="361">
        <v>3000</v>
      </c>
      <c r="C309" s="35" t="s">
        <v>180</v>
      </c>
      <c r="D309" s="15" t="s">
        <v>10</v>
      </c>
      <c r="E309" s="1" t="s">
        <v>473</v>
      </c>
      <c r="F309" s="183" t="s">
        <v>120</v>
      </c>
      <c r="G309" s="30" t="s">
        <v>52</v>
      </c>
      <c r="H309" s="6">
        <f t="shared" si="29"/>
        <v>-3000</v>
      </c>
      <c r="I309" s="25">
        <f t="shared" si="28"/>
        <v>6.25</v>
      </c>
      <c r="K309" t="s">
        <v>71</v>
      </c>
      <c r="L309">
        <v>8</v>
      </c>
      <c r="M309" s="42">
        <v>480</v>
      </c>
    </row>
    <row r="310" spans="2:13" ht="12.75">
      <c r="B310" s="361">
        <v>2500</v>
      </c>
      <c r="C310" s="35" t="s">
        <v>1140</v>
      </c>
      <c r="D310" s="15" t="s">
        <v>10</v>
      </c>
      <c r="E310" s="1" t="s">
        <v>473</v>
      </c>
      <c r="F310" s="183" t="s">
        <v>121</v>
      </c>
      <c r="G310" s="30" t="s">
        <v>53</v>
      </c>
      <c r="H310" s="6">
        <f t="shared" si="29"/>
        <v>-5500</v>
      </c>
      <c r="I310" s="25">
        <f t="shared" si="28"/>
        <v>5.208333333333333</v>
      </c>
      <c r="K310" t="s">
        <v>71</v>
      </c>
      <c r="L310">
        <v>8</v>
      </c>
      <c r="M310" s="42">
        <v>480</v>
      </c>
    </row>
    <row r="311" spans="2:13" ht="12.75">
      <c r="B311" s="361">
        <v>3000</v>
      </c>
      <c r="C311" s="35" t="s">
        <v>122</v>
      </c>
      <c r="D311" s="15" t="s">
        <v>10</v>
      </c>
      <c r="E311" s="1" t="s">
        <v>473</v>
      </c>
      <c r="F311" s="183" t="s">
        <v>123</v>
      </c>
      <c r="G311" s="30" t="s">
        <v>53</v>
      </c>
      <c r="H311" s="6">
        <f t="shared" si="29"/>
        <v>-8500</v>
      </c>
      <c r="I311" s="25">
        <f t="shared" si="28"/>
        <v>6.25</v>
      </c>
      <c r="K311" t="s">
        <v>71</v>
      </c>
      <c r="L311">
        <v>8</v>
      </c>
      <c r="M311" s="42">
        <v>480</v>
      </c>
    </row>
    <row r="312" spans="2:14" ht="12.75">
      <c r="B312" s="438">
        <v>1500</v>
      </c>
      <c r="C312" s="35" t="s">
        <v>124</v>
      </c>
      <c r="D312" s="15" t="s">
        <v>10</v>
      </c>
      <c r="E312" s="1" t="s">
        <v>473</v>
      </c>
      <c r="F312" s="183" t="s">
        <v>123</v>
      </c>
      <c r="G312" s="30" t="s">
        <v>54</v>
      </c>
      <c r="H312" s="6">
        <f t="shared" si="29"/>
        <v>-10000</v>
      </c>
      <c r="I312" s="25">
        <f t="shared" si="28"/>
        <v>3.125</v>
      </c>
      <c r="J312" s="39"/>
      <c r="K312" t="s">
        <v>71</v>
      </c>
      <c r="L312">
        <v>8</v>
      </c>
      <c r="M312" s="42">
        <v>480</v>
      </c>
      <c r="N312" s="41"/>
    </row>
    <row r="313" spans="2:13" ht="12.75">
      <c r="B313" s="361">
        <v>1500</v>
      </c>
      <c r="C313" s="35" t="s">
        <v>125</v>
      </c>
      <c r="D313" s="15" t="s">
        <v>10</v>
      </c>
      <c r="E313" s="1" t="s">
        <v>473</v>
      </c>
      <c r="F313" s="183" t="s">
        <v>123</v>
      </c>
      <c r="G313" s="30" t="s">
        <v>54</v>
      </c>
      <c r="H313" s="6">
        <f t="shared" si="29"/>
        <v>-11500</v>
      </c>
      <c r="I313" s="25">
        <f t="shared" si="28"/>
        <v>3.125</v>
      </c>
      <c r="K313" t="s">
        <v>71</v>
      </c>
      <c r="L313">
        <v>8</v>
      </c>
      <c r="M313" s="42">
        <v>480</v>
      </c>
    </row>
    <row r="314" spans="2:13" ht="12.75">
      <c r="B314" s="361">
        <v>2000</v>
      </c>
      <c r="C314" s="35" t="s">
        <v>126</v>
      </c>
      <c r="D314" s="15" t="s">
        <v>10</v>
      </c>
      <c r="E314" s="1" t="s">
        <v>473</v>
      </c>
      <c r="F314" s="183" t="s">
        <v>123</v>
      </c>
      <c r="G314" s="30" t="s">
        <v>54</v>
      </c>
      <c r="H314" s="6">
        <f t="shared" si="29"/>
        <v>-13500</v>
      </c>
      <c r="I314" s="25">
        <f t="shared" si="28"/>
        <v>4.166666666666667</v>
      </c>
      <c r="K314" t="s">
        <v>71</v>
      </c>
      <c r="L314">
        <v>8</v>
      </c>
      <c r="M314" s="42">
        <v>480</v>
      </c>
    </row>
    <row r="315" spans="2:13" ht="12.75">
      <c r="B315" s="361">
        <v>2000</v>
      </c>
      <c r="C315" s="35" t="s">
        <v>127</v>
      </c>
      <c r="D315" s="15" t="s">
        <v>10</v>
      </c>
      <c r="E315" s="1" t="s">
        <v>473</v>
      </c>
      <c r="F315" s="183" t="s">
        <v>123</v>
      </c>
      <c r="G315" s="30" t="s">
        <v>54</v>
      </c>
      <c r="H315" s="6">
        <f t="shared" si="29"/>
        <v>-15500</v>
      </c>
      <c r="I315" s="25">
        <f t="shared" si="28"/>
        <v>4.166666666666667</v>
      </c>
      <c r="K315" t="s">
        <v>71</v>
      </c>
      <c r="L315">
        <v>8</v>
      </c>
      <c r="M315" s="42">
        <v>480</v>
      </c>
    </row>
    <row r="316" spans="2:13" ht="12.75">
      <c r="B316" s="361">
        <v>1500</v>
      </c>
      <c r="C316" s="35" t="s">
        <v>128</v>
      </c>
      <c r="D316" s="15" t="s">
        <v>10</v>
      </c>
      <c r="E316" s="1" t="s">
        <v>473</v>
      </c>
      <c r="F316" s="183" t="s">
        <v>123</v>
      </c>
      <c r="G316" s="30" t="s">
        <v>54</v>
      </c>
      <c r="H316" s="6">
        <f t="shared" si="29"/>
        <v>-17000</v>
      </c>
      <c r="I316" s="25">
        <f t="shared" si="28"/>
        <v>3.125</v>
      </c>
      <c r="K316" t="s">
        <v>71</v>
      </c>
      <c r="L316">
        <v>8</v>
      </c>
      <c r="M316" s="42">
        <v>480</v>
      </c>
    </row>
    <row r="317" spans="2:13" ht="12.75">
      <c r="B317" s="361">
        <v>1500</v>
      </c>
      <c r="C317" s="35" t="s">
        <v>129</v>
      </c>
      <c r="D317" s="15" t="s">
        <v>10</v>
      </c>
      <c r="E317" s="1" t="s">
        <v>473</v>
      </c>
      <c r="F317" s="183" t="s">
        <v>123</v>
      </c>
      <c r="G317" s="30" t="s">
        <v>54</v>
      </c>
      <c r="H317" s="6">
        <f t="shared" si="29"/>
        <v>-18500</v>
      </c>
      <c r="I317" s="25">
        <f t="shared" si="28"/>
        <v>3.125</v>
      </c>
      <c r="K317" t="s">
        <v>71</v>
      </c>
      <c r="L317">
        <v>8</v>
      </c>
      <c r="M317" s="42">
        <v>480</v>
      </c>
    </row>
    <row r="318" spans="2:13" ht="12.75">
      <c r="B318" s="361">
        <v>10000</v>
      </c>
      <c r="C318" s="35" t="s">
        <v>130</v>
      </c>
      <c r="D318" s="15" t="s">
        <v>10</v>
      </c>
      <c r="E318" s="1" t="s">
        <v>473</v>
      </c>
      <c r="F318" s="183" t="s">
        <v>123</v>
      </c>
      <c r="G318" s="30" t="s">
        <v>54</v>
      </c>
      <c r="H318" s="6">
        <f t="shared" si="29"/>
        <v>-28500</v>
      </c>
      <c r="I318" s="25">
        <f t="shared" si="28"/>
        <v>20.833333333333332</v>
      </c>
      <c r="K318" t="s">
        <v>71</v>
      </c>
      <c r="L318">
        <v>8</v>
      </c>
      <c r="M318" s="42">
        <v>480</v>
      </c>
    </row>
    <row r="319" spans="2:13" ht="12.75">
      <c r="B319" s="361">
        <v>6000</v>
      </c>
      <c r="C319" s="15" t="s">
        <v>131</v>
      </c>
      <c r="D319" s="15" t="s">
        <v>10</v>
      </c>
      <c r="E319" s="1" t="s">
        <v>473</v>
      </c>
      <c r="F319" s="183" t="s">
        <v>123</v>
      </c>
      <c r="G319" s="30" t="s">
        <v>54</v>
      </c>
      <c r="H319" s="6">
        <f t="shared" si="29"/>
        <v>-34500</v>
      </c>
      <c r="I319" s="25">
        <f t="shared" si="28"/>
        <v>12.5</v>
      </c>
      <c r="K319" t="s">
        <v>71</v>
      </c>
      <c r="L319">
        <v>8</v>
      </c>
      <c r="M319" s="42">
        <v>480</v>
      </c>
    </row>
    <row r="320" spans="2:13" ht="12.75">
      <c r="B320" s="361">
        <v>2500</v>
      </c>
      <c r="C320" s="15" t="s">
        <v>1141</v>
      </c>
      <c r="D320" s="15" t="s">
        <v>10</v>
      </c>
      <c r="E320" s="1" t="s">
        <v>473</v>
      </c>
      <c r="F320" s="183" t="s">
        <v>123</v>
      </c>
      <c r="G320" s="30" t="s">
        <v>55</v>
      </c>
      <c r="H320" s="6">
        <f t="shared" si="29"/>
        <v>-37000</v>
      </c>
      <c r="I320" s="25">
        <f t="shared" si="28"/>
        <v>5.208333333333333</v>
      </c>
      <c r="K320" t="s">
        <v>71</v>
      </c>
      <c r="L320">
        <v>8</v>
      </c>
      <c r="M320" s="42">
        <v>480</v>
      </c>
    </row>
    <row r="321" spans="2:13" ht="12.75">
      <c r="B321" s="361">
        <v>2000</v>
      </c>
      <c r="C321" s="1" t="s">
        <v>178</v>
      </c>
      <c r="D321" s="15" t="s">
        <v>10</v>
      </c>
      <c r="E321" s="1" t="s">
        <v>473</v>
      </c>
      <c r="F321" s="183" t="s">
        <v>132</v>
      </c>
      <c r="G321" s="30" t="s">
        <v>56</v>
      </c>
      <c r="H321" s="6">
        <f t="shared" si="29"/>
        <v>-39000</v>
      </c>
      <c r="I321" s="25">
        <f t="shared" si="28"/>
        <v>4.166666666666667</v>
      </c>
      <c r="K321" t="s">
        <v>71</v>
      </c>
      <c r="L321">
        <v>8</v>
      </c>
      <c r="M321" s="42">
        <v>480</v>
      </c>
    </row>
    <row r="322" spans="1:13" s="62" customFormat="1" ht="12.75">
      <c r="A322" s="14"/>
      <c r="B322" s="364">
        <f>SUM(B309:B321)</f>
        <v>39000</v>
      </c>
      <c r="C322" s="14" t="s">
        <v>85</v>
      </c>
      <c r="D322" s="14"/>
      <c r="E322" s="14"/>
      <c r="F322" s="174"/>
      <c r="G322" s="21"/>
      <c r="H322" s="59">
        <v>0</v>
      </c>
      <c r="I322" s="61">
        <f t="shared" si="28"/>
        <v>81.25</v>
      </c>
      <c r="M322" s="42">
        <v>480</v>
      </c>
    </row>
    <row r="323" spans="2:13" ht="12.75">
      <c r="B323" s="361"/>
      <c r="D323" s="15"/>
      <c r="H323" s="6">
        <f aca="true" t="shared" si="30" ref="H323:H328">H322-B323</f>
        <v>0</v>
      </c>
      <c r="I323" s="25">
        <f t="shared" si="28"/>
        <v>0</v>
      </c>
      <c r="M323" s="42">
        <v>480</v>
      </c>
    </row>
    <row r="324" spans="2:13" ht="12.75">
      <c r="B324" s="361"/>
      <c r="D324" s="15"/>
      <c r="H324" s="6">
        <f t="shared" si="30"/>
        <v>0</v>
      </c>
      <c r="I324" s="25">
        <f t="shared" si="28"/>
        <v>0</v>
      </c>
      <c r="M324" s="42">
        <v>480</v>
      </c>
    </row>
    <row r="325" spans="2:13" ht="12.75">
      <c r="B325" s="361">
        <v>1500</v>
      </c>
      <c r="C325" s="1" t="s">
        <v>34</v>
      </c>
      <c r="D325" s="15" t="s">
        <v>10</v>
      </c>
      <c r="E325" s="1" t="s">
        <v>35</v>
      </c>
      <c r="F325" s="183" t="s">
        <v>123</v>
      </c>
      <c r="G325" s="30" t="s">
        <v>52</v>
      </c>
      <c r="H325" s="6">
        <f t="shared" si="30"/>
        <v>-1500</v>
      </c>
      <c r="I325" s="25">
        <f t="shared" si="28"/>
        <v>3.125</v>
      </c>
      <c r="K325" t="s">
        <v>71</v>
      </c>
      <c r="L325">
        <v>8</v>
      </c>
      <c r="M325" s="42">
        <v>480</v>
      </c>
    </row>
    <row r="326" spans="2:13" ht="12.75">
      <c r="B326" s="361">
        <v>1500</v>
      </c>
      <c r="C326" s="1" t="s">
        <v>34</v>
      </c>
      <c r="D326" s="15" t="s">
        <v>10</v>
      </c>
      <c r="E326" s="1" t="s">
        <v>35</v>
      </c>
      <c r="F326" s="183" t="s">
        <v>123</v>
      </c>
      <c r="G326" s="30" t="s">
        <v>53</v>
      </c>
      <c r="H326" s="6">
        <f t="shared" si="30"/>
        <v>-3000</v>
      </c>
      <c r="I326" s="25">
        <f t="shared" si="28"/>
        <v>3.125</v>
      </c>
      <c r="K326" t="s">
        <v>71</v>
      </c>
      <c r="L326">
        <v>8</v>
      </c>
      <c r="M326" s="42">
        <v>480</v>
      </c>
    </row>
    <row r="327" spans="2:13" ht="12.75">
      <c r="B327" s="361">
        <v>1500</v>
      </c>
      <c r="C327" s="1" t="s">
        <v>34</v>
      </c>
      <c r="D327" s="15" t="s">
        <v>10</v>
      </c>
      <c r="E327" s="1" t="s">
        <v>35</v>
      </c>
      <c r="F327" s="183" t="s">
        <v>123</v>
      </c>
      <c r="G327" s="30" t="s">
        <v>55</v>
      </c>
      <c r="H327" s="6">
        <f t="shared" si="30"/>
        <v>-4500</v>
      </c>
      <c r="I327" s="25">
        <f t="shared" si="28"/>
        <v>3.125</v>
      </c>
      <c r="K327" t="s">
        <v>71</v>
      </c>
      <c r="L327">
        <v>8</v>
      </c>
      <c r="M327" s="42">
        <v>480</v>
      </c>
    </row>
    <row r="328" spans="1:13" s="18" customFormat="1" ht="12.75">
      <c r="A328" s="15"/>
      <c r="B328" s="437">
        <v>1500</v>
      </c>
      <c r="C328" s="1" t="s">
        <v>34</v>
      </c>
      <c r="D328" s="15" t="s">
        <v>10</v>
      </c>
      <c r="E328" s="1" t="s">
        <v>35</v>
      </c>
      <c r="F328" s="183" t="s">
        <v>123</v>
      </c>
      <c r="G328" s="32" t="s">
        <v>56</v>
      </c>
      <c r="H328" s="31">
        <f t="shared" si="30"/>
        <v>-6000</v>
      </c>
      <c r="I328" s="75">
        <f t="shared" si="28"/>
        <v>3.125</v>
      </c>
      <c r="K328" t="s">
        <v>71</v>
      </c>
      <c r="L328">
        <v>8</v>
      </c>
      <c r="M328" s="42">
        <v>480</v>
      </c>
    </row>
    <row r="329" spans="1:13" s="62" customFormat="1" ht="12.75">
      <c r="A329" s="14"/>
      <c r="B329" s="364">
        <f>SUM(B325:B328)</f>
        <v>6000</v>
      </c>
      <c r="C329" s="14"/>
      <c r="D329" s="14"/>
      <c r="E329" s="14" t="s">
        <v>35</v>
      </c>
      <c r="F329" s="174"/>
      <c r="G329" s="21"/>
      <c r="H329" s="59">
        <v>0</v>
      </c>
      <c r="I329" s="61">
        <f t="shared" si="28"/>
        <v>12.5</v>
      </c>
      <c r="M329" s="42">
        <v>480</v>
      </c>
    </row>
    <row r="330" spans="2:13" ht="12.75">
      <c r="B330" s="361"/>
      <c r="D330" s="15"/>
      <c r="H330" s="6">
        <f aca="true" t="shared" si="31" ref="H330:H335">H329-B330</f>
        <v>0</v>
      </c>
      <c r="I330" s="25">
        <f t="shared" si="28"/>
        <v>0</v>
      </c>
      <c r="M330" s="42">
        <v>480</v>
      </c>
    </row>
    <row r="331" spans="2:13" ht="12.75">
      <c r="B331" s="361"/>
      <c r="D331" s="15"/>
      <c r="H331" s="6">
        <f t="shared" si="31"/>
        <v>0</v>
      </c>
      <c r="I331" s="25">
        <f t="shared" si="28"/>
        <v>0</v>
      </c>
      <c r="M331" s="42">
        <v>480</v>
      </c>
    </row>
    <row r="332" spans="2:13" ht="12.75">
      <c r="B332" s="361">
        <v>5000</v>
      </c>
      <c r="C332" s="1" t="s">
        <v>36</v>
      </c>
      <c r="D332" s="15" t="s">
        <v>10</v>
      </c>
      <c r="E332" s="1" t="s">
        <v>473</v>
      </c>
      <c r="F332" s="183" t="s">
        <v>133</v>
      </c>
      <c r="G332" s="30" t="s">
        <v>52</v>
      </c>
      <c r="H332" s="6">
        <f t="shared" si="31"/>
        <v>-5000</v>
      </c>
      <c r="I332" s="25">
        <f t="shared" si="28"/>
        <v>10.416666666666666</v>
      </c>
      <c r="K332" t="s">
        <v>71</v>
      </c>
      <c r="L332">
        <v>8</v>
      </c>
      <c r="M332" s="42">
        <v>480</v>
      </c>
    </row>
    <row r="333" spans="2:13" ht="12.75">
      <c r="B333" s="361">
        <v>5000</v>
      </c>
      <c r="C333" s="1" t="s">
        <v>36</v>
      </c>
      <c r="D333" s="15" t="s">
        <v>10</v>
      </c>
      <c r="E333" s="1" t="s">
        <v>473</v>
      </c>
      <c r="F333" s="183" t="s">
        <v>134</v>
      </c>
      <c r="G333" s="30" t="s">
        <v>53</v>
      </c>
      <c r="H333" s="6">
        <f t="shared" si="31"/>
        <v>-10000</v>
      </c>
      <c r="I333" s="25">
        <f t="shared" si="28"/>
        <v>10.416666666666666</v>
      </c>
      <c r="K333" t="s">
        <v>71</v>
      </c>
      <c r="L333">
        <v>8</v>
      </c>
      <c r="M333" s="42">
        <v>480</v>
      </c>
    </row>
    <row r="334" spans="2:13" ht="12.75">
      <c r="B334" s="361">
        <v>5000</v>
      </c>
      <c r="C334" s="1" t="s">
        <v>36</v>
      </c>
      <c r="D334" s="15" t="s">
        <v>10</v>
      </c>
      <c r="E334" s="1" t="s">
        <v>473</v>
      </c>
      <c r="F334" s="183" t="s">
        <v>135</v>
      </c>
      <c r="G334" s="30" t="s">
        <v>54</v>
      </c>
      <c r="H334" s="6">
        <f t="shared" si="31"/>
        <v>-15000</v>
      </c>
      <c r="I334" s="25">
        <f t="shared" si="28"/>
        <v>10.416666666666666</v>
      </c>
      <c r="K334" t="s">
        <v>71</v>
      </c>
      <c r="L334">
        <v>8</v>
      </c>
      <c r="M334" s="42">
        <v>480</v>
      </c>
    </row>
    <row r="335" spans="2:13" ht="12.75">
      <c r="B335" s="361">
        <v>5000</v>
      </c>
      <c r="C335" s="1" t="s">
        <v>36</v>
      </c>
      <c r="D335" s="15" t="s">
        <v>10</v>
      </c>
      <c r="E335" s="1" t="s">
        <v>473</v>
      </c>
      <c r="F335" s="183" t="s">
        <v>136</v>
      </c>
      <c r="G335" s="30" t="s">
        <v>55</v>
      </c>
      <c r="H335" s="6">
        <f t="shared" si="31"/>
        <v>-20000</v>
      </c>
      <c r="I335" s="25">
        <f t="shared" si="28"/>
        <v>10.416666666666666</v>
      </c>
      <c r="K335" t="s">
        <v>71</v>
      </c>
      <c r="L335">
        <v>8</v>
      </c>
      <c r="M335" s="42">
        <v>480</v>
      </c>
    </row>
    <row r="336" spans="1:13" s="62" customFormat="1" ht="12.75">
      <c r="A336" s="14"/>
      <c r="B336" s="364">
        <f>SUM(B332:B335)</f>
        <v>20000</v>
      </c>
      <c r="C336" s="14" t="s">
        <v>36</v>
      </c>
      <c r="D336" s="14"/>
      <c r="E336" s="14"/>
      <c r="F336" s="174"/>
      <c r="G336" s="21"/>
      <c r="H336" s="59">
        <v>0</v>
      </c>
      <c r="I336" s="61">
        <f t="shared" si="28"/>
        <v>41.666666666666664</v>
      </c>
      <c r="M336" s="42">
        <v>480</v>
      </c>
    </row>
    <row r="337" spans="2:13" ht="12.75">
      <c r="B337" s="361"/>
      <c r="D337" s="15"/>
      <c r="H337" s="6">
        <f aca="true" t="shared" si="32" ref="H337:H345">H336-B337</f>
        <v>0</v>
      </c>
      <c r="I337" s="25">
        <f t="shared" si="28"/>
        <v>0</v>
      </c>
      <c r="M337" s="42">
        <v>480</v>
      </c>
    </row>
    <row r="338" spans="2:13" ht="12.75">
      <c r="B338" s="361"/>
      <c r="D338" s="15"/>
      <c r="H338" s="6">
        <f t="shared" si="32"/>
        <v>0</v>
      </c>
      <c r="I338" s="25">
        <f aca="true" t="shared" si="33" ref="I338:I358">+B338/M338</f>
        <v>0</v>
      </c>
      <c r="M338" s="42">
        <v>480</v>
      </c>
    </row>
    <row r="339" spans="2:13" ht="12.75">
      <c r="B339" s="361">
        <v>2000</v>
      </c>
      <c r="C339" s="1" t="s">
        <v>37</v>
      </c>
      <c r="D339" s="15" t="s">
        <v>10</v>
      </c>
      <c r="E339" s="1" t="s">
        <v>473</v>
      </c>
      <c r="F339" s="183" t="s">
        <v>123</v>
      </c>
      <c r="G339" s="30" t="s">
        <v>52</v>
      </c>
      <c r="H339" s="6">
        <f t="shared" si="32"/>
        <v>-2000</v>
      </c>
      <c r="I339" s="25">
        <f t="shared" si="33"/>
        <v>4.166666666666667</v>
      </c>
      <c r="K339" t="s">
        <v>71</v>
      </c>
      <c r="L339">
        <v>8</v>
      </c>
      <c r="M339" s="42">
        <v>480</v>
      </c>
    </row>
    <row r="340" spans="2:13" ht="12.75">
      <c r="B340" s="361">
        <v>2000</v>
      </c>
      <c r="C340" s="1" t="s">
        <v>37</v>
      </c>
      <c r="D340" s="15" t="s">
        <v>10</v>
      </c>
      <c r="E340" s="1" t="s">
        <v>473</v>
      </c>
      <c r="F340" s="183" t="s">
        <v>123</v>
      </c>
      <c r="G340" s="30" t="s">
        <v>53</v>
      </c>
      <c r="H340" s="6">
        <f t="shared" si="32"/>
        <v>-4000</v>
      </c>
      <c r="I340" s="25">
        <f t="shared" si="33"/>
        <v>4.166666666666667</v>
      </c>
      <c r="K340" t="s">
        <v>71</v>
      </c>
      <c r="L340">
        <v>8</v>
      </c>
      <c r="M340" s="42">
        <v>480</v>
      </c>
    </row>
    <row r="341" spans="2:13" ht="12.75">
      <c r="B341" s="361">
        <v>500</v>
      </c>
      <c r="C341" s="1" t="s">
        <v>37</v>
      </c>
      <c r="D341" s="15" t="s">
        <v>10</v>
      </c>
      <c r="E341" s="1" t="s">
        <v>473</v>
      </c>
      <c r="F341" s="183" t="s">
        <v>123</v>
      </c>
      <c r="G341" s="30" t="s">
        <v>53</v>
      </c>
      <c r="H341" s="6">
        <f t="shared" si="32"/>
        <v>-4500</v>
      </c>
      <c r="I341" s="25">
        <f t="shared" si="33"/>
        <v>1.0416666666666667</v>
      </c>
      <c r="K341" t="s">
        <v>71</v>
      </c>
      <c r="L341">
        <v>8</v>
      </c>
      <c r="M341" s="42">
        <v>480</v>
      </c>
    </row>
    <row r="342" spans="2:13" ht="12.75">
      <c r="B342" s="361">
        <v>2000</v>
      </c>
      <c r="C342" s="1" t="s">
        <v>37</v>
      </c>
      <c r="D342" s="15" t="s">
        <v>10</v>
      </c>
      <c r="E342" s="1" t="s">
        <v>473</v>
      </c>
      <c r="F342" s="183" t="s">
        <v>123</v>
      </c>
      <c r="G342" s="30" t="s">
        <v>54</v>
      </c>
      <c r="H342" s="6">
        <f t="shared" si="32"/>
        <v>-6500</v>
      </c>
      <c r="I342" s="25">
        <f t="shared" si="33"/>
        <v>4.166666666666667</v>
      </c>
      <c r="K342" t="s">
        <v>71</v>
      </c>
      <c r="L342">
        <v>8</v>
      </c>
      <c r="M342" s="42">
        <v>480</v>
      </c>
    </row>
    <row r="343" spans="2:13" ht="12.75">
      <c r="B343" s="361">
        <v>500</v>
      </c>
      <c r="C343" s="1" t="s">
        <v>37</v>
      </c>
      <c r="D343" s="15" t="s">
        <v>10</v>
      </c>
      <c r="E343" s="1" t="s">
        <v>473</v>
      </c>
      <c r="F343" s="183" t="s">
        <v>123</v>
      </c>
      <c r="G343" s="30" t="s">
        <v>54</v>
      </c>
      <c r="H343" s="6">
        <f t="shared" si="32"/>
        <v>-7000</v>
      </c>
      <c r="I343" s="25">
        <f t="shared" si="33"/>
        <v>1.0416666666666667</v>
      </c>
      <c r="K343" t="s">
        <v>71</v>
      </c>
      <c r="L343">
        <v>8</v>
      </c>
      <c r="M343" s="42">
        <v>480</v>
      </c>
    </row>
    <row r="344" spans="2:13" ht="12.75">
      <c r="B344" s="361">
        <v>2000</v>
      </c>
      <c r="C344" s="1" t="s">
        <v>37</v>
      </c>
      <c r="D344" s="15" t="s">
        <v>10</v>
      </c>
      <c r="E344" s="1" t="s">
        <v>473</v>
      </c>
      <c r="F344" s="183" t="s">
        <v>123</v>
      </c>
      <c r="G344" s="30" t="s">
        <v>55</v>
      </c>
      <c r="H344" s="6">
        <f t="shared" si="32"/>
        <v>-9000</v>
      </c>
      <c r="I344" s="25">
        <f t="shared" si="33"/>
        <v>4.166666666666667</v>
      </c>
      <c r="K344" t="s">
        <v>71</v>
      </c>
      <c r="L344">
        <v>8</v>
      </c>
      <c r="M344" s="42">
        <v>480</v>
      </c>
    </row>
    <row r="345" spans="2:13" ht="12.75">
      <c r="B345" s="361">
        <v>2000</v>
      </c>
      <c r="C345" s="1" t="s">
        <v>37</v>
      </c>
      <c r="D345" s="15" t="s">
        <v>10</v>
      </c>
      <c r="E345" s="1" t="s">
        <v>473</v>
      </c>
      <c r="F345" s="183" t="s">
        <v>123</v>
      </c>
      <c r="G345" s="30" t="s">
        <v>56</v>
      </c>
      <c r="H345" s="6">
        <f t="shared" si="32"/>
        <v>-11000</v>
      </c>
      <c r="I345" s="25">
        <f t="shared" si="33"/>
        <v>4.166666666666667</v>
      </c>
      <c r="K345" t="s">
        <v>71</v>
      </c>
      <c r="L345">
        <v>8</v>
      </c>
      <c r="M345" s="42">
        <v>480</v>
      </c>
    </row>
    <row r="346" spans="1:13" s="62" customFormat="1" ht="12.75">
      <c r="A346" s="14"/>
      <c r="B346" s="364">
        <f>SUM(B339:B345)</f>
        <v>11000</v>
      </c>
      <c r="C346" s="14" t="s">
        <v>37</v>
      </c>
      <c r="D346" s="14"/>
      <c r="E346" s="14"/>
      <c r="F346" s="174"/>
      <c r="G346" s="21"/>
      <c r="H346" s="59">
        <v>0</v>
      </c>
      <c r="I346" s="61">
        <f t="shared" si="33"/>
        <v>22.916666666666668</v>
      </c>
      <c r="M346" s="42">
        <v>480</v>
      </c>
    </row>
    <row r="347" spans="2:13" ht="12.75">
      <c r="B347" s="361"/>
      <c r="D347" s="15"/>
      <c r="H347" s="6">
        <f>H346-B347</f>
        <v>0</v>
      </c>
      <c r="I347" s="25">
        <f t="shared" si="33"/>
        <v>0</v>
      </c>
      <c r="M347" s="42">
        <v>480</v>
      </c>
    </row>
    <row r="348" spans="2:13" ht="12.75">
      <c r="B348" s="361"/>
      <c r="D348" s="15"/>
      <c r="H348" s="6">
        <f>H347-B348</f>
        <v>0</v>
      </c>
      <c r="I348" s="25">
        <f t="shared" si="33"/>
        <v>0</v>
      </c>
      <c r="M348" s="42">
        <v>480</v>
      </c>
    </row>
    <row r="349" spans="1:13" ht="12.75">
      <c r="A349" s="15"/>
      <c r="B349" s="361">
        <v>1200</v>
      </c>
      <c r="C349" s="1" t="s">
        <v>474</v>
      </c>
      <c r="D349" s="15" t="s">
        <v>10</v>
      </c>
      <c r="E349" s="1" t="s">
        <v>195</v>
      </c>
      <c r="F349" s="183" t="s">
        <v>123</v>
      </c>
      <c r="G349" s="30" t="s">
        <v>53</v>
      </c>
      <c r="H349" s="6">
        <f>H348-B349</f>
        <v>-1200</v>
      </c>
      <c r="I349" s="25">
        <f t="shared" si="33"/>
        <v>2.5</v>
      </c>
      <c r="K349" t="s">
        <v>71</v>
      </c>
      <c r="L349">
        <v>8</v>
      </c>
      <c r="M349" s="42">
        <v>480</v>
      </c>
    </row>
    <row r="350" spans="1:13" ht="12.75">
      <c r="A350" s="15"/>
      <c r="B350" s="361">
        <v>3000</v>
      </c>
      <c r="C350" s="1" t="s">
        <v>474</v>
      </c>
      <c r="D350" s="15" t="s">
        <v>10</v>
      </c>
      <c r="E350" s="1" t="s">
        <v>195</v>
      </c>
      <c r="F350" s="183" t="s">
        <v>123</v>
      </c>
      <c r="G350" s="30" t="s">
        <v>54</v>
      </c>
      <c r="H350" s="6">
        <f>H349-B350</f>
        <v>-4200</v>
      </c>
      <c r="I350" s="25">
        <f t="shared" si="33"/>
        <v>6.25</v>
      </c>
      <c r="K350" t="s">
        <v>71</v>
      </c>
      <c r="L350">
        <v>8</v>
      </c>
      <c r="M350" s="42">
        <v>480</v>
      </c>
    </row>
    <row r="351" spans="1:13" s="62" customFormat="1" ht="12.75">
      <c r="A351" s="14"/>
      <c r="B351" s="364">
        <f>SUM(B349:B350)</f>
        <v>4200</v>
      </c>
      <c r="C351" s="14"/>
      <c r="D351" s="14"/>
      <c r="E351" s="14" t="s">
        <v>195</v>
      </c>
      <c r="F351" s="174"/>
      <c r="G351" s="21"/>
      <c r="H351" s="59">
        <v>0</v>
      </c>
      <c r="I351" s="61">
        <f t="shared" si="33"/>
        <v>8.75</v>
      </c>
      <c r="M351" s="42">
        <v>480</v>
      </c>
    </row>
    <row r="352" spans="2:13" ht="12.75">
      <c r="B352" s="361"/>
      <c r="H352" s="6">
        <f>H351-B352</f>
        <v>0</v>
      </c>
      <c r="I352" s="25">
        <f t="shared" si="33"/>
        <v>0</v>
      </c>
      <c r="M352" s="42">
        <v>480</v>
      </c>
    </row>
    <row r="353" spans="2:13" ht="12.75">
      <c r="B353" s="361"/>
      <c r="H353" s="6">
        <f>H352-B353</f>
        <v>0</v>
      </c>
      <c r="I353" s="25">
        <f t="shared" si="33"/>
        <v>0</v>
      </c>
      <c r="M353" s="42">
        <v>480</v>
      </c>
    </row>
    <row r="354" spans="2:13" ht="12.75">
      <c r="B354" s="361"/>
      <c r="H354" s="6">
        <f>H353-B354</f>
        <v>0</v>
      </c>
      <c r="I354" s="25">
        <f t="shared" si="33"/>
        <v>0</v>
      </c>
      <c r="M354" s="42">
        <v>480</v>
      </c>
    </row>
    <row r="355" spans="2:13" ht="12.75">
      <c r="B355" s="361"/>
      <c r="H355" s="6">
        <f>H354-B355</f>
        <v>0</v>
      </c>
      <c r="I355" s="25">
        <f t="shared" si="33"/>
        <v>0</v>
      </c>
      <c r="M355" s="42">
        <v>480</v>
      </c>
    </row>
    <row r="356" spans="1:256" s="69" customFormat="1" ht="12.75">
      <c r="A356" s="64"/>
      <c r="B356" s="436">
        <f>+B363+B372+B380+B386+B393+B398</f>
        <v>59200</v>
      </c>
      <c r="C356" s="64" t="s">
        <v>137</v>
      </c>
      <c r="D356" s="64" t="s">
        <v>1172</v>
      </c>
      <c r="E356" s="64" t="s">
        <v>138</v>
      </c>
      <c r="F356" s="74" t="s">
        <v>1127</v>
      </c>
      <c r="G356" s="74" t="s">
        <v>472</v>
      </c>
      <c r="H356" s="59"/>
      <c r="I356" s="67">
        <f t="shared" si="33"/>
        <v>123.33333333333333</v>
      </c>
      <c r="M356" s="42">
        <v>480</v>
      </c>
      <c r="IV356" s="64">
        <f>SUM(A356:IU356)</f>
        <v>59803.333333333336</v>
      </c>
    </row>
    <row r="357" spans="2:13" ht="12.75">
      <c r="B357" s="361"/>
      <c r="H357" s="6">
        <f aca="true" t="shared" si="34" ref="H357:H362">H356-B357</f>
        <v>0</v>
      </c>
      <c r="I357" s="25">
        <f t="shared" si="33"/>
        <v>0</v>
      </c>
      <c r="M357" s="42">
        <v>480</v>
      </c>
    </row>
    <row r="358" spans="2:13" ht="12.75">
      <c r="B358" s="361">
        <v>2500</v>
      </c>
      <c r="C358" s="1" t="s">
        <v>11</v>
      </c>
      <c r="D358" s="15" t="s">
        <v>10</v>
      </c>
      <c r="E358" s="40" t="s">
        <v>42</v>
      </c>
      <c r="F358" s="183" t="s">
        <v>475</v>
      </c>
      <c r="G358" s="30" t="s">
        <v>53</v>
      </c>
      <c r="H358" s="6">
        <f t="shared" si="34"/>
        <v>-2500</v>
      </c>
      <c r="I358" s="25">
        <f t="shared" si="33"/>
        <v>5.208333333333333</v>
      </c>
      <c r="K358" t="s">
        <v>11</v>
      </c>
      <c r="L358">
        <v>9</v>
      </c>
      <c r="M358" s="42">
        <v>480</v>
      </c>
    </row>
    <row r="359" spans="2:13" ht="12.75">
      <c r="B359" s="441">
        <v>2500</v>
      </c>
      <c r="C359" s="1" t="s">
        <v>11</v>
      </c>
      <c r="D359" s="1" t="s">
        <v>10</v>
      </c>
      <c r="E359" s="1" t="s">
        <v>42</v>
      </c>
      <c r="F359" s="183" t="s">
        <v>476</v>
      </c>
      <c r="G359" s="30" t="s">
        <v>54</v>
      </c>
      <c r="H359" s="6">
        <f t="shared" si="34"/>
        <v>-5000</v>
      </c>
      <c r="I359" s="25">
        <v>5</v>
      </c>
      <c r="K359" t="s">
        <v>11</v>
      </c>
      <c r="L359">
        <v>9</v>
      </c>
      <c r="M359" s="42">
        <v>480</v>
      </c>
    </row>
    <row r="360" spans="2:13" ht="12.75">
      <c r="B360" s="361">
        <v>2500</v>
      </c>
      <c r="C360" s="1" t="s">
        <v>11</v>
      </c>
      <c r="D360" s="1" t="s">
        <v>10</v>
      </c>
      <c r="E360" s="1" t="s">
        <v>42</v>
      </c>
      <c r="F360" s="183" t="s">
        <v>477</v>
      </c>
      <c r="G360" s="30" t="s">
        <v>55</v>
      </c>
      <c r="H360" s="6">
        <f t="shared" si="34"/>
        <v>-7500</v>
      </c>
      <c r="I360" s="25">
        <v>5</v>
      </c>
      <c r="K360" t="s">
        <v>11</v>
      </c>
      <c r="L360">
        <v>9</v>
      </c>
      <c r="M360" s="42">
        <v>480</v>
      </c>
    </row>
    <row r="361" spans="2:13" ht="12.75">
      <c r="B361" s="361">
        <v>2500</v>
      </c>
      <c r="C361" s="1" t="s">
        <v>11</v>
      </c>
      <c r="D361" s="1" t="s">
        <v>10</v>
      </c>
      <c r="E361" s="1" t="s">
        <v>42</v>
      </c>
      <c r="F361" s="183" t="s">
        <v>478</v>
      </c>
      <c r="G361" s="30" t="s">
        <v>56</v>
      </c>
      <c r="H361" s="6">
        <f t="shared" si="34"/>
        <v>-10000</v>
      </c>
      <c r="I361" s="25">
        <v>5</v>
      </c>
      <c r="K361" t="s">
        <v>11</v>
      </c>
      <c r="L361">
        <v>9</v>
      </c>
      <c r="M361" s="42">
        <v>480</v>
      </c>
    </row>
    <row r="362" spans="1:13" ht="12.75">
      <c r="A362" s="15"/>
      <c r="B362" s="361">
        <v>2500</v>
      </c>
      <c r="C362" s="1" t="s">
        <v>11</v>
      </c>
      <c r="D362" s="15" t="s">
        <v>10</v>
      </c>
      <c r="E362" s="15" t="s">
        <v>42</v>
      </c>
      <c r="F362" s="183" t="s">
        <v>479</v>
      </c>
      <c r="G362" s="30" t="s">
        <v>57</v>
      </c>
      <c r="H362" s="6">
        <f t="shared" si="34"/>
        <v>-12500</v>
      </c>
      <c r="I362" s="25">
        <v>5</v>
      </c>
      <c r="J362" s="18"/>
      <c r="K362" t="s">
        <v>11</v>
      </c>
      <c r="L362">
        <v>9</v>
      </c>
      <c r="M362" s="42">
        <v>480</v>
      </c>
    </row>
    <row r="363" spans="1:13" s="62" customFormat="1" ht="12.75">
      <c r="A363" s="14"/>
      <c r="B363" s="364">
        <f>SUM(B358:B362)</f>
        <v>12500</v>
      </c>
      <c r="C363" s="14" t="s">
        <v>11</v>
      </c>
      <c r="D363" s="14"/>
      <c r="E363" s="14"/>
      <c r="F363" s="174"/>
      <c r="G363" s="21"/>
      <c r="H363" s="59">
        <v>0</v>
      </c>
      <c r="I363" s="61">
        <f aca="true" t="shared" si="35" ref="I363:I372">+B363/M363</f>
        <v>26.041666666666668</v>
      </c>
      <c r="M363" s="42">
        <v>480</v>
      </c>
    </row>
    <row r="364" spans="2:13" ht="12.75">
      <c r="B364" s="361"/>
      <c r="H364" s="6">
        <f aca="true" t="shared" si="36" ref="H364:H371">H363-B364</f>
        <v>0</v>
      </c>
      <c r="I364" s="25">
        <f t="shared" si="35"/>
        <v>0</v>
      </c>
      <c r="M364" s="42">
        <v>480</v>
      </c>
    </row>
    <row r="365" spans="2:13" ht="12.75">
      <c r="B365" s="361"/>
      <c r="H365" s="6">
        <f t="shared" si="36"/>
        <v>0</v>
      </c>
      <c r="I365" s="25">
        <f t="shared" si="35"/>
        <v>0</v>
      </c>
      <c r="M365" s="42">
        <v>480</v>
      </c>
    </row>
    <row r="366" spans="2:13" ht="12.75">
      <c r="B366" s="437">
        <v>3000</v>
      </c>
      <c r="C366" s="35" t="s">
        <v>1142</v>
      </c>
      <c r="D366" s="15" t="s">
        <v>58</v>
      </c>
      <c r="E366" s="35" t="s">
        <v>473</v>
      </c>
      <c r="F366" s="165" t="s">
        <v>480</v>
      </c>
      <c r="G366" s="33" t="s">
        <v>53</v>
      </c>
      <c r="H366" s="6">
        <f t="shared" si="36"/>
        <v>-3000</v>
      </c>
      <c r="I366" s="128">
        <f t="shared" si="35"/>
        <v>6.25</v>
      </c>
      <c r="K366" t="s">
        <v>42</v>
      </c>
      <c r="L366">
        <v>9</v>
      </c>
      <c r="M366" s="42">
        <v>480</v>
      </c>
    </row>
    <row r="367" spans="2:14" ht="12.75">
      <c r="B367" s="437">
        <v>5000</v>
      </c>
      <c r="C367" s="35" t="s">
        <v>481</v>
      </c>
      <c r="D367" s="15" t="s">
        <v>58</v>
      </c>
      <c r="E367" s="35" t="s">
        <v>473</v>
      </c>
      <c r="F367" s="165" t="s">
        <v>146</v>
      </c>
      <c r="G367" s="33" t="s">
        <v>54</v>
      </c>
      <c r="H367" s="6">
        <f t="shared" si="36"/>
        <v>-8000</v>
      </c>
      <c r="I367" s="128">
        <f t="shared" si="35"/>
        <v>10.416666666666666</v>
      </c>
      <c r="K367" t="s">
        <v>42</v>
      </c>
      <c r="L367">
        <v>9</v>
      </c>
      <c r="M367" s="42">
        <v>480</v>
      </c>
      <c r="N367" s="41"/>
    </row>
    <row r="368" spans="2:14" ht="12.75">
      <c r="B368" s="437">
        <v>5000</v>
      </c>
      <c r="C368" s="35" t="s">
        <v>147</v>
      </c>
      <c r="D368" s="15" t="s">
        <v>58</v>
      </c>
      <c r="E368" s="35" t="s">
        <v>473</v>
      </c>
      <c r="F368" s="165" t="s">
        <v>146</v>
      </c>
      <c r="G368" s="33" t="s">
        <v>54</v>
      </c>
      <c r="H368" s="6">
        <f t="shared" si="36"/>
        <v>-13000</v>
      </c>
      <c r="I368" s="25">
        <f t="shared" si="35"/>
        <v>10.416666666666666</v>
      </c>
      <c r="K368" t="s">
        <v>42</v>
      </c>
      <c r="L368">
        <v>9</v>
      </c>
      <c r="M368" s="42">
        <v>480</v>
      </c>
      <c r="N368" s="41"/>
    </row>
    <row r="369" spans="1:14" ht="12.75">
      <c r="A369" s="15"/>
      <c r="B369" s="437">
        <v>2500</v>
      </c>
      <c r="C369" s="35" t="s">
        <v>482</v>
      </c>
      <c r="D369" s="15" t="s">
        <v>58</v>
      </c>
      <c r="E369" s="35" t="s">
        <v>473</v>
      </c>
      <c r="F369" s="165" t="s">
        <v>146</v>
      </c>
      <c r="G369" s="33" t="s">
        <v>55</v>
      </c>
      <c r="H369" s="6">
        <f t="shared" si="36"/>
        <v>-15500</v>
      </c>
      <c r="I369" s="25">
        <f t="shared" si="35"/>
        <v>5.208333333333333</v>
      </c>
      <c r="K369" t="s">
        <v>42</v>
      </c>
      <c r="L369">
        <v>9</v>
      </c>
      <c r="M369" s="42">
        <v>480</v>
      </c>
      <c r="N369" s="41"/>
    </row>
    <row r="370" spans="2:14" ht="12.75">
      <c r="B370" s="437">
        <v>2500</v>
      </c>
      <c r="C370" s="35" t="s">
        <v>483</v>
      </c>
      <c r="D370" s="15" t="s">
        <v>58</v>
      </c>
      <c r="E370" s="35" t="s">
        <v>473</v>
      </c>
      <c r="F370" s="165" t="s">
        <v>146</v>
      </c>
      <c r="G370" s="33" t="s">
        <v>55</v>
      </c>
      <c r="H370" s="6">
        <f t="shared" si="36"/>
        <v>-18000</v>
      </c>
      <c r="I370" s="25">
        <f t="shared" si="35"/>
        <v>5.208333333333333</v>
      </c>
      <c r="K370" t="s">
        <v>42</v>
      </c>
      <c r="L370">
        <v>9</v>
      </c>
      <c r="M370" s="42">
        <v>480</v>
      </c>
      <c r="N370" s="41"/>
    </row>
    <row r="371" spans="2:14" ht="12.75">
      <c r="B371" s="437">
        <v>3000</v>
      </c>
      <c r="C371" s="35" t="s">
        <v>1143</v>
      </c>
      <c r="D371" s="15" t="s">
        <v>58</v>
      </c>
      <c r="E371" s="35" t="s">
        <v>473</v>
      </c>
      <c r="F371" s="165" t="s">
        <v>146</v>
      </c>
      <c r="G371" s="33" t="s">
        <v>56</v>
      </c>
      <c r="H371" s="6">
        <f t="shared" si="36"/>
        <v>-21000</v>
      </c>
      <c r="I371" s="25">
        <f t="shared" si="35"/>
        <v>6.25</v>
      </c>
      <c r="K371" t="s">
        <v>42</v>
      </c>
      <c r="L371">
        <v>9</v>
      </c>
      <c r="M371" s="42">
        <v>480</v>
      </c>
      <c r="N371" s="41"/>
    </row>
    <row r="372" spans="1:13" s="62" customFormat="1" ht="12.75">
      <c r="A372" s="14"/>
      <c r="B372" s="364">
        <f>SUM(B366:B371)</f>
        <v>21000</v>
      </c>
      <c r="C372" s="60" t="s">
        <v>1115</v>
      </c>
      <c r="D372" s="14"/>
      <c r="E372" s="14"/>
      <c r="F372" s="174"/>
      <c r="G372" s="21"/>
      <c r="H372" s="59">
        <v>0</v>
      </c>
      <c r="I372" s="61">
        <f t="shared" si="35"/>
        <v>43.75</v>
      </c>
      <c r="M372" s="42">
        <v>480</v>
      </c>
    </row>
    <row r="373" spans="1:13" s="18" customFormat="1" ht="12.75">
      <c r="A373" s="15"/>
      <c r="B373" s="437"/>
      <c r="C373" s="35"/>
      <c r="D373" s="15"/>
      <c r="E373" s="15"/>
      <c r="F373" s="173"/>
      <c r="G373" s="32"/>
      <c r="H373" s="6">
        <f aca="true" t="shared" si="37" ref="H373:H379">H372-B373</f>
        <v>0</v>
      </c>
      <c r="I373" s="75"/>
      <c r="M373" s="42">
        <v>480</v>
      </c>
    </row>
    <row r="374" spans="1:13" s="18" customFormat="1" ht="12.75">
      <c r="A374" s="15"/>
      <c r="B374" s="437"/>
      <c r="C374" s="35"/>
      <c r="D374" s="15"/>
      <c r="E374" s="15"/>
      <c r="F374" s="173"/>
      <c r="G374" s="32"/>
      <c r="H374" s="6">
        <f t="shared" si="37"/>
        <v>0</v>
      </c>
      <c r="I374" s="75"/>
      <c r="M374" s="42">
        <v>480</v>
      </c>
    </row>
    <row r="375" spans="2:13" ht="12.75">
      <c r="B375" s="361">
        <v>1300</v>
      </c>
      <c r="C375" s="1" t="s">
        <v>34</v>
      </c>
      <c r="D375" s="1" t="s">
        <v>10</v>
      </c>
      <c r="E375" s="1" t="s">
        <v>35</v>
      </c>
      <c r="F375" s="183" t="s">
        <v>146</v>
      </c>
      <c r="G375" s="71" t="s">
        <v>52</v>
      </c>
      <c r="H375" s="6">
        <f t="shared" si="37"/>
        <v>-1300</v>
      </c>
      <c r="I375" s="25">
        <f aca="true" t="shared" si="38" ref="I375:I405">+B375/M375</f>
        <v>2.7083333333333335</v>
      </c>
      <c r="K375" t="s">
        <v>42</v>
      </c>
      <c r="L375">
        <v>9</v>
      </c>
      <c r="M375" s="42">
        <v>480</v>
      </c>
    </row>
    <row r="376" spans="2:13" ht="12.75">
      <c r="B376" s="361">
        <v>1400</v>
      </c>
      <c r="C376" s="35" t="s">
        <v>34</v>
      </c>
      <c r="D376" s="1" t="s">
        <v>10</v>
      </c>
      <c r="E376" s="1" t="s">
        <v>35</v>
      </c>
      <c r="F376" s="183" t="s">
        <v>146</v>
      </c>
      <c r="G376" s="71" t="s">
        <v>53</v>
      </c>
      <c r="H376" s="6">
        <f t="shared" si="37"/>
        <v>-2700</v>
      </c>
      <c r="I376" s="25">
        <f t="shared" si="38"/>
        <v>2.9166666666666665</v>
      </c>
      <c r="K376" t="s">
        <v>42</v>
      </c>
      <c r="L376">
        <v>9</v>
      </c>
      <c r="M376" s="42">
        <v>480</v>
      </c>
    </row>
    <row r="377" spans="2:13" ht="12.75">
      <c r="B377" s="361">
        <v>1000</v>
      </c>
      <c r="C377" s="35" t="s">
        <v>34</v>
      </c>
      <c r="D377" s="1" t="s">
        <v>10</v>
      </c>
      <c r="E377" s="1" t="s">
        <v>35</v>
      </c>
      <c r="F377" s="183" t="s">
        <v>146</v>
      </c>
      <c r="G377" s="71" t="s">
        <v>54</v>
      </c>
      <c r="H377" s="6">
        <f t="shared" si="37"/>
        <v>-3700</v>
      </c>
      <c r="I377" s="25">
        <f t="shared" si="38"/>
        <v>2.0833333333333335</v>
      </c>
      <c r="J377" s="18"/>
      <c r="K377" t="s">
        <v>42</v>
      </c>
      <c r="L377">
        <v>9</v>
      </c>
      <c r="M377" s="42">
        <v>480</v>
      </c>
    </row>
    <row r="378" spans="1:13" ht="12.75">
      <c r="A378" s="15"/>
      <c r="B378" s="361">
        <v>1000</v>
      </c>
      <c r="C378" s="35" t="s">
        <v>34</v>
      </c>
      <c r="D378" s="1" t="s">
        <v>10</v>
      </c>
      <c r="E378" s="1" t="s">
        <v>35</v>
      </c>
      <c r="F378" s="183" t="s">
        <v>146</v>
      </c>
      <c r="G378" s="71" t="s">
        <v>55</v>
      </c>
      <c r="H378" s="6">
        <f t="shared" si="37"/>
        <v>-4700</v>
      </c>
      <c r="I378" s="25">
        <f t="shared" si="38"/>
        <v>2.0833333333333335</v>
      </c>
      <c r="J378" s="18"/>
      <c r="K378" t="s">
        <v>42</v>
      </c>
      <c r="L378">
        <v>9</v>
      </c>
      <c r="M378" s="42">
        <v>480</v>
      </c>
    </row>
    <row r="379" spans="1:13" ht="12.75">
      <c r="A379" s="15"/>
      <c r="B379" s="361">
        <v>1000</v>
      </c>
      <c r="C379" s="35" t="s">
        <v>34</v>
      </c>
      <c r="D379" s="1" t="s">
        <v>10</v>
      </c>
      <c r="E379" s="1" t="s">
        <v>35</v>
      </c>
      <c r="F379" s="183" t="s">
        <v>146</v>
      </c>
      <c r="G379" s="71" t="s">
        <v>56</v>
      </c>
      <c r="H379" s="6">
        <f t="shared" si="37"/>
        <v>-5700</v>
      </c>
      <c r="I379" s="25">
        <f t="shared" si="38"/>
        <v>2.0833333333333335</v>
      </c>
      <c r="J379" s="18"/>
      <c r="K379" t="s">
        <v>42</v>
      </c>
      <c r="L379">
        <v>9</v>
      </c>
      <c r="M379" s="42">
        <v>480</v>
      </c>
    </row>
    <row r="380" spans="1:13" s="62" customFormat="1" ht="12.75">
      <c r="A380" s="14"/>
      <c r="B380" s="364">
        <f>SUM(B375:B379)</f>
        <v>5700</v>
      </c>
      <c r="C380" s="60"/>
      <c r="D380" s="14"/>
      <c r="E380" s="14" t="s">
        <v>35</v>
      </c>
      <c r="F380" s="174"/>
      <c r="G380" s="21"/>
      <c r="H380" s="59">
        <v>0</v>
      </c>
      <c r="I380" s="61">
        <f t="shared" si="38"/>
        <v>11.875</v>
      </c>
      <c r="M380" s="42">
        <v>480</v>
      </c>
    </row>
    <row r="381" spans="2:13" ht="12.75">
      <c r="B381" s="361"/>
      <c r="C381" s="35"/>
      <c r="D381" s="15"/>
      <c r="H381" s="6">
        <f>H380-B381</f>
        <v>0</v>
      </c>
      <c r="I381" s="25">
        <f t="shared" si="38"/>
        <v>0</v>
      </c>
      <c r="M381" s="42">
        <v>480</v>
      </c>
    </row>
    <row r="382" spans="2:13" ht="12.75">
      <c r="B382" s="361"/>
      <c r="D382" s="15"/>
      <c r="H382" s="6">
        <f>H381-B382</f>
        <v>0</v>
      </c>
      <c r="I382" s="25">
        <f t="shared" si="38"/>
        <v>0</v>
      </c>
      <c r="M382" s="42">
        <v>480</v>
      </c>
    </row>
    <row r="383" spans="2:13" ht="12.75">
      <c r="B383" s="361">
        <v>3000</v>
      </c>
      <c r="C383" s="1" t="s">
        <v>36</v>
      </c>
      <c r="D383" s="15" t="s">
        <v>10</v>
      </c>
      <c r="E383" s="1" t="s">
        <v>473</v>
      </c>
      <c r="F383" s="183" t="s">
        <v>484</v>
      </c>
      <c r="G383" s="71" t="s">
        <v>54</v>
      </c>
      <c r="H383" s="6">
        <f>H382-B383</f>
        <v>-3000</v>
      </c>
      <c r="I383" s="25">
        <f t="shared" si="38"/>
        <v>6.25</v>
      </c>
      <c r="K383" t="s">
        <v>42</v>
      </c>
      <c r="L383">
        <v>9</v>
      </c>
      <c r="M383" s="42">
        <v>480</v>
      </c>
    </row>
    <row r="384" spans="1:13" ht="12.75">
      <c r="A384" s="15"/>
      <c r="B384" s="361">
        <v>3000</v>
      </c>
      <c r="C384" s="1" t="s">
        <v>36</v>
      </c>
      <c r="D384" s="15" t="s">
        <v>10</v>
      </c>
      <c r="E384" s="1" t="s">
        <v>473</v>
      </c>
      <c r="F384" s="183" t="s">
        <v>484</v>
      </c>
      <c r="G384" s="71" t="s">
        <v>55</v>
      </c>
      <c r="H384" s="6">
        <f>H383-B384</f>
        <v>-6000</v>
      </c>
      <c r="I384" s="25">
        <f t="shared" si="38"/>
        <v>6.25</v>
      </c>
      <c r="K384" t="s">
        <v>42</v>
      </c>
      <c r="L384">
        <v>9</v>
      </c>
      <c r="M384" s="42">
        <v>480</v>
      </c>
    </row>
    <row r="385" spans="2:13" ht="12.75">
      <c r="B385" s="361">
        <v>3000</v>
      </c>
      <c r="C385" s="1" t="s">
        <v>36</v>
      </c>
      <c r="D385" s="15" t="s">
        <v>10</v>
      </c>
      <c r="E385" s="1" t="s">
        <v>473</v>
      </c>
      <c r="F385" s="183" t="s">
        <v>485</v>
      </c>
      <c r="G385" s="71" t="s">
        <v>56</v>
      </c>
      <c r="H385" s="6">
        <f>H384-B385</f>
        <v>-9000</v>
      </c>
      <c r="I385" s="25">
        <f t="shared" si="38"/>
        <v>6.25</v>
      </c>
      <c r="K385" t="s">
        <v>42</v>
      </c>
      <c r="L385">
        <v>9</v>
      </c>
      <c r="M385" s="42">
        <v>480</v>
      </c>
    </row>
    <row r="386" spans="1:13" s="62" customFormat="1" ht="12.75">
      <c r="A386" s="14"/>
      <c r="B386" s="364">
        <f>SUM(B383:B385)</f>
        <v>9000</v>
      </c>
      <c r="C386" s="14" t="s">
        <v>36</v>
      </c>
      <c r="D386" s="14"/>
      <c r="E386" s="14"/>
      <c r="F386" s="174"/>
      <c r="G386" s="21"/>
      <c r="H386" s="59">
        <v>0</v>
      </c>
      <c r="I386" s="61">
        <f t="shared" si="38"/>
        <v>18.75</v>
      </c>
      <c r="M386" s="42">
        <v>480</v>
      </c>
    </row>
    <row r="387" spans="2:13" ht="12.75">
      <c r="B387" s="361"/>
      <c r="D387" s="15"/>
      <c r="H387" s="6">
        <f aca="true" t="shared" si="39" ref="H387:H392">H386-B387</f>
        <v>0</v>
      </c>
      <c r="I387" s="75">
        <f t="shared" si="38"/>
        <v>0</v>
      </c>
      <c r="M387" s="42">
        <v>480</v>
      </c>
    </row>
    <row r="388" spans="2:13" ht="12.75">
      <c r="B388" s="361"/>
      <c r="D388" s="15"/>
      <c r="H388" s="6">
        <f t="shared" si="39"/>
        <v>0</v>
      </c>
      <c r="I388" s="75">
        <f t="shared" si="38"/>
        <v>0</v>
      </c>
      <c r="M388" s="42">
        <v>480</v>
      </c>
    </row>
    <row r="389" spans="1:13" s="18" customFormat="1" ht="12.75">
      <c r="A389" s="15"/>
      <c r="B389" s="437">
        <v>2000</v>
      </c>
      <c r="C389" s="15" t="s">
        <v>37</v>
      </c>
      <c r="D389" s="15" t="s">
        <v>10</v>
      </c>
      <c r="E389" s="15" t="s">
        <v>473</v>
      </c>
      <c r="F389" s="165" t="s">
        <v>146</v>
      </c>
      <c r="G389" s="33" t="s">
        <v>53</v>
      </c>
      <c r="H389" s="6">
        <f t="shared" si="39"/>
        <v>-2000</v>
      </c>
      <c r="I389" s="75">
        <f t="shared" si="38"/>
        <v>4.166666666666667</v>
      </c>
      <c r="K389" s="18" t="s">
        <v>42</v>
      </c>
      <c r="L389" s="18">
        <v>9</v>
      </c>
      <c r="M389" s="42">
        <v>480</v>
      </c>
    </row>
    <row r="390" spans="1:13" s="18" customFormat="1" ht="12.75">
      <c r="A390" s="15"/>
      <c r="B390" s="437">
        <v>2000</v>
      </c>
      <c r="C390" s="15" t="s">
        <v>37</v>
      </c>
      <c r="D390" s="15" t="s">
        <v>10</v>
      </c>
      <c r="E390" s="15" t="s">
        <v>473</v>
      </c>
      <c r="F390" s="165" t="s">
        <v>146</v>
      </c>
      <c r="G390" s="33" t="s">
        <v>54</v>
      </c>
      <c r="H390" s="6">
        <f t="shared" si="39"/>
        <v>-4000</v>
      </c>
      <c r="I390" s="75">
        <f t="shared" si="38"/>
        <v>4.166666666666667</v>
      </c>
      <c r="K390" s="18" t="s">
        <v>42</v>
      </c>
      <c r="L390" s="18">
        <v>9</v>
      </c>
      <c r="M390" s="42">
        <v>480</v>
      </c>
    </row>
    <row r="391" spans="1:13" s="18" customFormat="1" ht="12.75">
      <c r="A391" s="15"/>
      <c r="B391" s="437">
        <v>2000</v>
      </c>
      <c r="C391" s="15" t="s">
        <v>37</v>
      </c>
      <c r="D391" s="15" t="s">
        <v>10</v>
      </c>
      <c r="E391" s="15" t="s">
        <v>473</v>
      </c>
      <c r="F391" s="165" t="s">
        <v>146</v>
      </c>
      <c r="G391" s="33" t="s">
        <v>55</v>
      </c>
      <c r="H391" s="6">
        <f t="shared" si="39"/>
        <v>-6000</v>
      </c>
      <c r="I391" s="75">
        <f t="shared" si="38"/>
        <v>4.166666666666667</v>
      </c>
      <c r="K391" s="18" t="s">
        <v>42</v>
      </c>
      <c r="L391" s="18">
        <v>9</v>
      </c>
      <c r="M391" s="42">
        <v>480</v>
      </c>
    </row>
    <row r="392" spans="1:13" s="18" customFormat="1" ht="12.75">
      <c r="A392" s="15"/>
      <c r="B392" s="437">
        <v>2000</v>
      </c>
      <c r="C392" s="15" t="s">
        <v>37</v>
      </c>
      <c r="D392" s="15" t="s">
        <v>10</v>
      </c>
      <c r="E392" s="15" t="s">
        <v>473</v>
      </c>
      <c r="F392" s="165" t="s">
        <v>146</v>
      </c>
      <c r="G392" s="33" t="s">
        <v>56</v>
      </c>
      <c r="H392" s="6">
        <f t="shared" si="39"/>
        <v>-8000</v>
      </c>
      <c r="I392" s="75">
        <f t="shared" si="38"/>
        <v>4.166666666666667</v>
      </c>
      <c r="K392" s="18" t="s">
        <v>42</v>
      </c>
      <c r="L392" s="18">
        <v>9</v>
      </c>
      <c r="M392" s="42">
        <v>480</v>
      </c>
    </row>
    <row r="393" spans="1:256" s="62" customFormat="1" ht="12.75">
      <c r="A393" s="14"/>
      <c r="B393" s="364">
        <f>SUM(B389:B392)</f>
        <v>8000</v>
      </c>
      <c r="C393" s="60" t="s">
        <v>37</v>
      </c>
      <c r="D393" s="14"/>
      <c r="E393" s="14"/>
      <c r="F393" s="174"/>
      <c r="G393" s="21"/>
      <c r="H393" s="59">
        <v>0</v>
      </c>
      <c r="I393" s="61">
        <f t="shared" si="38"/>
        <v>16.666666666666668</v>
      </c>
      <c r="M393" s="42">
        <v>480</v>
      </c>
      <c r="IV393" s="62">
        <f>SUM(M393:IU393)</f>
        <v>480</v>
      </c>
    </row>
    <row r="394" spans="2:13" ht="12.75">
      <c r="B394" s="361"/>
      <c r="D394" s="15"/>
      <c r="H394" s="6">
        <f>H393-B394</f>
        <v>0</v>
      </c>
      <c r="I394" s="25">
        <f t="shared" si="38"/>
        <v>0</v>
      </c>
      <c r="M394" s="42">
        <v>480</v>
      </c>
    </row>
    <row r="395" spans="2:13" ht="12.75">
      <c r="B395" s="361"/>
      <c r="D395" s="15"/>
      <c r="H395" s="6">
        <f>H394-B395</f>
        <v>0</v>
      </c>
      <c r="I395" s="25">
        <f t="shared" si="38"/>
        <v>0</v>
      </c>
      <c r="M395" s="42">
        <v>480</v>
      </c>
    </row>
    <row r="396" spans="2:256" ht="12.75">
      <c r="B396" s="361">
        <v>1500</v>
      </c>
      <c r="C396" s="1" t="s">
        <v>1181</v>
      </c>
      <c r="D396" s="15" t="s">
        <v>10</v>
      </c>
      <c r="E396" s="1" t="s">
        <v>195</v>
      </c>
      <c r="F396" s="165" t="s">
        <v>146</v>
      </c>
      <c r="G396" s="71" t="s">
        <v>55</v>
      </c>
      <c r="H396" s="6">
        <f>H395-B396</f>
        <v>-1500</v>
      </c>
      <c r="I396" s="25">
        <f t="shared" si="38"/>
        <v>3.125</v>
      </c>
      <c r="K396" t="s">
        <v>42</v>
      </c>
      <c r="L396">
        <v>9</v>
      </c>
      <c r="M396" s="42">
        <v>480</v>
      </c>
      <c r="IV396" s="1">
        <f>SUM(A396:IU396)</f>
        <v>492.125</v>
      </c>
    </row>
    <row r="397" spans="2:256" ht="12.75">
      <c r="B397" s="361">
        <v>1500</v>
      </c>
      <c r="C397" s="1" t="s">
        <v>1181</v>
      </c>
      <c r="D397" s="15" t="s">
        <v>10</v>
      </c>
      <c r="E397" s="1" t="s">
        <v>195</v>
      </c>
      <c r="F397" s="165" t="s">
        <v>146</v>
      </c>
      <c r="G397" s="71" t="s">
        <v>56</v>
      </c>
      <c r="H397" s="6">
        <f>H396-B397</f>
        <v>-3000</v>
      </c>
      <c r="I397" s="25">
        <f t="shared" si="38"/>
        <v>3.125</v>
      </c>
      <c r="K397" t="s">
        <v>42</v>
      </c>
      <c r="L397">
        <v>9</v>
      </c>
      <c r="M397" s="42">
        <v>480</v>
      </c>
      <c r="IV397" s="1"/>
    </row>
    <row r="398" spans="1:256" s="62" customFormat="1" ht="12.75">
      <c r="A398" s="14"/>
      <c r="B398" s="364">
        <f>SUM(B396:B397)</f>
        <v>3000</v>
      </c>
      <c r="C398" s="14"/>
      <c r="D398" s="14"/>
      <c r="E398" s="60" t="s">
        <v>195</v>
      </c>
      <c r="F398" s="174"/>
      <c r="G398" s="21"/>
      <c r="H398" s="59">
        <v>0</v>
      </c>
      <c r="I398" s="61">
        <f t="shared" si="38"/>
        <v>6.25</v>
      </c>
      <c r="M398" s="42">
        <v>480</v>
      </c>
      <c r="IV398" s="14">
        <f>SUM(A398:IU398)</f>
        <v>3486.25</v>
      </c>
    </row>
    <row r="399" spans="2:13" ht="12.75">
      <c r="B399" s="361"/>
      <c r="H399" s="6">
        <f>H398-B399</f>
        <v>0</v>
      </c>
      <c r="I399" s="25">
        <f t="shared" si="38"/>
        <v>0</v>
      </c>
      <c r="M399" s="42">
        <v>480</v>
      </c>
    </row>
    <row r="400" spans="2:13" ht="12.75">
      <c r="B400" s="361"/>
      <c r="H400" s="6">
        <f>H399-B400</f>
        <v>0</v>
      </c>
      <c r="I400" s="25">
        <f t="shared" si="38"/>
        <v>0</v>
      </c>
      <c r="M400" s="42">
        <v>480</v>
      </c>
    </row>
    <row r="401" spans="2:13" ht="12.75">
      <c r="B401" s="361"/>
      <c r="H401" s="6">
        <f>H400-B401</f>
        <v>0</v>
      </c>
      <c r="I401" s="25">
        <f t="shared" si="38"/>
        <v>0</v>
      </c>
      <c r="M401" s="42">
        <v>480</v>
      </c>
    </row>
    <row r="402" spans="2:13" ht="12.75">
      <c r="B402" s="361"/>
      <c r="H402" s="6">
        <f>H401-B402</f>
        <v>0</v>
      </c>
      <c r="I402" s="25">
        <f t="shared" si="38"/>
        <v>0</v>
      </c>
      <c r="M402" s="42">
        <v>480</v>
      </c>
    </row>
    <row r="403" spans="1:13" s="69" customFormat="1" ht="12.75">
      <c r="A403" s="64"/>
      <c r="B403" s="436">
        <f>+B411+B419+B427+B433+B440+B446</f>
        <v>57900</v>
      </c>
      <c r="C403" s="64" t="s">
        <v>149</v>
      </c>
      <c r="D403" s="64" t="s">
        <v>1171</v>
      </c>
      <c r="E403" s="64" t="s">
        <v>150</v>
      </c>
      <c r="F403" s="74" t="s">
        <v>151</v>
      </c>
      <c r="G403" s="66" t="s">
        <v>25</v>
      </c>
      <c r="H403" s="65"/>
      <c r="I403" s="67">
        <f t="shared" si="38"/>
        <v>120.625</v>
      </c>
      <c r="J403" s="68"/>
      <c r="M403" s="42">
        <v>480</v>
      </c>
    </row>
    <row r="404" spans="2:13" ht="12.75">
      <c r="B404" s="361"/>
      <c r="H404" s="6">
        <f aca="true" t="shared" si="40" ref="H404:H410">H403-B404</f>
        <v>0</v>
      </c>
      <c r="I404" s="25">
        <f t="shared" si="38"/>
        <v>0</v>
      </c>
      <c r="M404" s="42">
        <v>480</v>
      </c>
    </row>
    <row r="405" spans="2:13" ht="12.75">
      <c r="B405" s="361">
        <v>2500</v>
      </c>
      <c r="C405" s="1" t="s">
        <v>11</v>
      </c>
      <c r="D405" s="15" t="s">
        <v>10</v>
      </c>
      <c r="E405" s="40" t="s">
        <v>12</v>
      </c>
      <c r="F405" s="183" t="s">
        <v>152</v>
      </c>
      <c r="G405" s="30" t="s">
        <v>52</v>
      </c>
      <c r="H405" s="6">
        <f t="shared" si="40"/>
        <v>-2500</v>
      </c>
      <c r="I405" s="25">
        <f t="shared" si="38"/>
        <v>5.208333333333333</v>
      </c>
      <c r="K405" t="s">
        <v>11</v>
      </c>
      <c r="L405">
        <v>10</v>
      </c>
      <c r="M405" s="42">
        <v>480</v>
      </c>
    </row>
    <row r="406" spans="2:13" ht="12.75">
      <c r="B406" s="361">
        <v>2500</v>
      </c>
      <c r="C406" s="1" t="s">
        <v>11</v>
      </c>
      <c r="D406" s="15" t="s">
        <v>10</v>
      </c>
      <c r="E406" s="40" t="s">
        <v>12</v>
      </c>
      <c r="F406" s="183" t="s">
        <v>153</v>
      </c>
      <c r="G406" s="30" t="s">
        <v>53</v>
      </c>
      <c r="H406" s="6">
        <f t="shared" si="40"/>
        <v>-5000</v>
      </c>
      <c r="I406" s="25">
        <v>5</v>
      </c>
      <c r="K406" t="s">
        <v>11</v>
      </c>
      <c r="L406">
        <v>10</v>
      </c>
      <c r="M406" s="42">
        <v>480</v>
      </c>
    </row>
    <row r="407" spans="2:13" ht="12.75">
      <c r="B407" s="361">
        <v>5000</v>
      </c>
      <c r="C407" s="1" t="s">
        <v>11</v>
      </c>
      <c r="D407" s="1" t="s">
        <v>10</v>
      </c>
      <c r="E407" s="1" t="s">
        <v>12</v>
      </c>
      <c r="F407" s="183" t="s">
        <v>154</v>
      </c>
      <c r="G407" s="30" t="s">
        <v>54</v>
      </c>
      <c r="H407" s="6">
        <f t="shared" si="40"/>
        <v>-10000</v>
      </c>
      <c r="I407" s="25">
        <v>10</v>
      </c>
      <c r="K407" t="s">
        <v>11</v>
      </c>
      <c r="L407">
        <v>10</v>
      </c>
      <c r="M407" s="42">
        <v>480</v>
      </c>
    </row>
    <row r="408" spans="2:13" ht="12.75">
      <c r="B408" s="361">
        <v>2500</v>
      </c>
      <c r="C408" s="1" t="s">
        <v>11</v>
      </c>
      <c r="D408" s="1" t="s">
        <v>10</v>
      </c>
      <c r="E408" s="1" t="s">
        <v>12</v>
      </c>
      <c r="F408" s="183" t="s">
        <v>155</v>
      </c>
      <c r="G408" s="30" t="s">
        <v>55</v>
      </c>
      <c r="H408" s="6">
        <f t="shared" si="40"/>
        <v>-12500</v>
      </c>
      <c r="I408" s="25">
        <v>5</v>
      </c>
      <c r="K408" t="s">
        <v>11</v>
      </c>
      <c r="L408">
        <v>10</v>
      </c>
      <c r="M408" s="42">
        <v>480</v>
      </c>
    </row>
    <row r="409" spans="2:13" ht="12.75">
      <c r="B409" s="361">
        <v>2500</v>
      </c>
      <c r="C409" s="1" t="s">
        <v>11</v>
      </c>
      <c r="D409" s="1" t="s">
        <v>10</v>
      </c>
      <c r="E409" s="1" t="s">
        <v>12</v>
      </c>
      <c r="F409" s="183" t="s">
        <v>156</v>
      </c>
      <c r="G409" s="30" t="s">
        <v>56</v>
      </c>
      <c r="H409" s="6">
        <f t="shared" si="40"/>
        <v>-15000</v>
      </c>
      <c r="I409" s="25">
        <v>5</v>
      </c>
      <c r="K409" t="s">
        <v>11</v>
      </c>
      <c r="L409">
        <v>10</v>
      </c>
      <c r="M409" s="42">
        <v>480</v>
      </c>
    </row>
    <row r="410" spans="2:13" ht="12.75">
      <c r="B410" s="361">
        <v>2500</v>
      </c>
      <c r="C410" s="1" t="s">
        <v>11</v>
      </c>
      <c r="D410" s="1" t="s">
        <v>10</v>
      </c>
      <c r="E410" s="1" t="s">
        <v>12</v>
      </c>
      <c r="F410" s="183" t="s">
        <v>157</v>
      </c>
      <c r="G410" s="30" t="s">
        <v>57</v>
      </c>
      <c r="H410" s="6">
        <f t="shared" si="40"/>
        <v>-17500</v>
      </c>
      <c r="I410" s="25">
        <v>5</v>
      </c>
      <c r="K410" t="s">
        <v>11</v>
      </c>
      <c r="L410">
        <v>10</v>
      </c>
      <c r="M410" s="42">
        <v>480</v>
      </c>
    </row>
    <row r="411" spans="1:13" s="62" customFormat="1" ht="12.75">
      <c r="A411" s="14"/>
      <c r="B411" s="364">
        <f>SUM(B405:B410)</f>
        <v>17500</v>
      </c>
      <c r="C411" s="14" t="s">
        <v>11</v>
      </c>
      <c r="D411" s="14"/>
      <c r="E411" s="14"/>
      <c r="F411" s="174"/>
      <c r="G411" s="21"/>
      <c r="H411" s="59">
        <v>0</v>
      </c>
      <c r="I411" s="61">
        <f aca="true" t="shared" si="41" ref="I411:I453">+B411/M411</f>
        <v>36.458333333333336</v>
      </c>
      <c r="M411" s="42">
        <v>480</v>
      </c>
    </row>
    <row r="412" spans="2:13" ht="12.75">
      <c r="B412" s="361"/>
      <c r="H412" s="6">
        <f aca="true" t="shared" si="42" ref="H412:H418">H411-B412</f>
        <v>0</v>
      </c>
      <c r="I412" s="25">
        <f t="shared" si="41"/>
        <v>0</v>
      </c>
      <c r="M412" s="42">
        <v>480</v>
      </c>
    </row>
    <row r="413" spans="2:13" ht="12.75">
      <c r="B413" s="361"/>
      <c r="H413" s="6">
        <f t="shared" si="42"/>
        <v>0</v>
      </c>
      <c r="I413" s="25">
        <f t="shared" si="41"/>
        <v>0</v>
      </c>
      <c r="M413" s="42">
        <v>480</v>
      </c>
    </row>
    <row r="414" spans="2:13" ht="12.75">
      <c r="B414" s="361">
        <v>4000</v>
      </c>
      <c r="C414" s="70" t="s">
        <v>1265</v>
      </c>
      <c r="D414" s="35" t="s">
        <v>10</v>
      </c>
      <c r="E414" s="70" t="s">
        <v>473</v>
      </c>
      <c r="F414" s="165" t="s">
        <v>158</v>
      </c>
      <c r="G414" s="71" t="s">
        <v>53</v>
      </c>
      <c r="H414" s="6">
        <f t="shared" si="42"/>
        <v>-4000</v>
      </c>
      <c r="I414" s="25">
        <f t="shared" si="41"/>
        <v>8.333333333333334</v>
      </c>
      <c r="K414" s="72" t="s">
        <v>12</v>
      </c>
      <c r="L414">
        <v>10</v>
      </c>
      <c r="M414" s="42">
        <v>480</v>
      </c>
    </row>
    <row r="415" spans="2:13" ht="12.75">
      <c r="B415" s="361">
        <v>2000</v>
      </c>
      <c r="C415" s="70" t="s">
        <v>160</v>
      </c>
      <c r="D415" s="35" t="s">
        <v>10</v>
      </c>
      <c r="E415" s="70" t="s">
        <v>473</v>
      </c>
      <c r="F415" s="165" t="s">
        <v>159</v>
      </c>
      <c r="G415" s="71" t="s">
        <v>54</v>
      </c>
      <c r="H415" s="6">
        <f t="shared" si="42"/>
        <v>-6000</v>
      </c>
      <c r="I415" s="25">
        <f t="shared" si="41"/>
        <v>4.166666666666667</v>
      </c>
      <c r="K415" s="72" t="s">
        <v>12</v>
      </c>
      <c r="L415">
        <v>10</v>
      </c>
      <c r="M415" s="42">
        <v>480</v>
      </c>
    </row>
    <row r="416" spans="2:13" ht="12.75">
      <c r="B416" s="361">
        <v>2000</v>
      </c>
      <c r="C416" s="70" t="s">
        <v>161</v>
      </c>
      <c r="D416" s="35" t="s">
        <v>10</v>
      </c>
      <c r="E416" s="70" t="s">
        <v>473</v>
      </c>
      <c r="F416" s="165" t="s">
        <v>159</v>
      </c>
      <c r="G416" s="71" t="s">
        <v>54</v>
      </c>
      <c r="H416" s="6">
        <f t="shared" si="42"/>
        <v>-8000</v>
      </c>
      <c r="I416" s="25">
        <f t="shared" si="41"/>
        <v>4.166666666666667</v>
      </c>
      <c r="K416" s="72" t="s">
        <v>12</v>
      </c>
      <c r="L416">
        <v>10</v>
      </c>
      <c r="M416" s="42">
        <v>480</v>
      </c>
    </row>
    <row r="417" spans="2:13" ht="12.75">
      <c r="B417" s="361">
        <v>3000</v>
      </c>
      <c r="C417" s="70" t="s">
        <v>162</v>
      </c>
      <c r="D417" s="35" t="s">
        <v>10</v>
      </c>
      <c r="E417" s="70" t="s">
        <v>473</v>
      </c>
      <c r="F417" s="165" t="s">
        <v>159</v>
      </c>
      <c r="G417" s="71" t="s">
        <v>55</v>
      </c>
      <c r="H417" s="6">
        <f t="shared" si="42"/>
        <v>-11000</v>
      </c>
      <c r="I417" s="25">
        <f t="shared" si="41"/>
        <v>6.25</v>
      </c>
      <c r="K417" s="72" t="s">
        <v>12</v>
      </c>
      <c r="L417">
        <v>10</v>
      </c>
      <c r="M417" s="42">
        <v>480</v>
      </c>
    </row>
    <row r="418" spans="2:13" ht="12.75">
      <c r="B418" s="361">
        <v>3000</v>
      </c>
      <c r="C418" s="70" t="s">
        <v>163</v>
      </c>
      <c r="D418" s="35" t="s">
        <v>10</v>
      </c>
      <c r="E418" s="70" t="s">
        <v>473</v>
      </c>
      <c r="F418" s="165" t="s">
        <v>159</v>
      </c>
      <c r="G418" s="71" t="s">
        <v>55</v>
      </c>
      <c r="H418" s="6">
        <f t="shared" si="42"/>
        <v>-14000</v>
      </c>
      <c r="I418" s="25">
        <f t="shared" si="41"/>
        <v>6.25</v>
      </c>
      <c r="K418" s="72" t="s">
        <v>12</v>
      </c>
      <c r="L418">
        <v>10</v>
      </c>
      <c r="M418" s="42">
        <v>480</v>
      </c>
    </row>
    <row r="419" spans="1:13" s="62" customFormat="1" ht="12.75">
      <c r="A419" s="14"/>
      <c r="B419" s="364">
        <f>SUM(B414:B418)</f>
        <v>14000</v>
      </c>
      <c r="C419" s="14" t="s">
        <v>33</v>
      </c>
      <c r="D419" s="14"/>
      <c r="E419" s="14"/>
      <c r="F419" s="174"/>
      <c r="G419" s="21"/>
      <c r="H419" s="59">
        <v>0</v>
      </c>
      <c r="I419" s="61">
        <f t="shared" si="41"/>
        <v>29.166666666666668</v>
      </c>
      <c r="K419" s="77"/>
      <c r="M419" s="42">
        <v>480</v>
      </c>
    </row>
    <row r="420" spans="2:13" ht="12.75">
      <c r="B420" s="361"/>
      <c r="D420" s="15"/>
      <c r="H420" s="6">
        <f aca="true" t="shared" si="43" ref="H420:H426">H419-B420</f>
        <v>0</v>
      </c>
      <c r="I420" s="25">
        <f t="shared" si="41"/>
        <v>0</v>
      </c>
      <c r="M420" s="42">
        <v>480</v>
      </c>
    </row>
    <row r="421" spans="2:13" ht="12.75">
      <c r="B421" s="361"/>
      <c r="D421" s="15"/>
      <c r="H421" s="6">
        <f t="shared" si="43"/>
        <v>0</v>
      </c>
      <c r="I421" s="25">
        <f t="shared" si="41"/>
        <v>0</v>
      </c>
      <c r="M421" s="42">
        <v>480</v>
      </c>
    </row>
    <row r="422" spans="2:13" ht="12.75">
      <c r="B422" s="361">
        <v>1400</v>
      </c>
      <c r="C422" s="70" t="s">
        <v>34</v>
      </c>
      <c r="D422" s="35" t="s">
        <v>10</v>
      </c>
      <c r="E422" s="70" t="s">
        <v>35</v>
      </c>
      <c r="F422" s="165" t="s">
        <v>159</v>
      </c>
      <c r="G422" s="71" t="s">
        <v>52</v>
      </c>
      <c r="H422" s="6">
        <f t="shared" si="43"/>
        <v>-1400</v>
      </c>
      <c r="I422" s="25">
        <f t="shared" si="41"/>
        <v>2.9166666666666665</v>
      </c>
      <c r="K422" s="72" t="s">
        <v>12</v>
      </c>
      <c r="L422">
        <v>10</v>
      </c>
      <c r="M422" s="42">
        <v>480</v>
      </c>
    </row>
    <row r="423" spans="2:13" ht="12.75">
      <c r="B423" s="361">
        <v>1500</v>
      </c>
      <c r="C423" s="70" t="s">
        <v>34</v>
      </c>
      <c r="D423" s="35" t="s">
        <v>10</v>
      </c>
      <c r="E423" s="70" t="s">
        <v>35</v>
      </c>
      <c r="F423" s="165" t="s">
        <v>159</v>
      </c>
      <c r="G423" s="71" t="s">
        <v>53</v>
      </c>
      <c r="H423" s="6">
        <f t="shared" si="43"/>
        <v>-2900</v>
      </c>
      <c r="I423" s="25">
        <f t="shared" si="41"/>
        <v>3.125</v>
      </c>
      <c r="K423" s="72" t="s">
        <v>12</v>
      </c>
      <c r="L423">
        <v>10</v>
      </c>
      <c r="M423" s="42">
        <v>480</v>
      </c>
    </row>
    <row r="424" spans="2:13" ht="12.75">
      <c r="B424" s="361">
        <v>1000</v>
      </c>
      <c r="C424" s="70" t="s">
        <v>34</v>
      </c>
      <c r="D424" s="35" t="s">
        <v>10</v>
      </c>
      <c r="E424" s="70" t="s">
        <v>35</v>
      </c>
      <c r="F424" s="165" t="s">
        <v>159</v>
      </c>
      <c r="G424" s="71" t="s">
        <v>54</v>
      </c>
      <c r="H424" s="6">
        <f t="shared" si="43"/>
        <v>-3900</v>
      </c>
      <c r="I424" s="25">
        <f t="shared" si="41"/>
        <v>2.0833333333333335</v>
      </c>
      <c r="K424" s="72" t="s">
        <v>12</v>
      </c>
      <c r="L424">
        <v>10</v>
      </c>
      <c r="M424" s="42">
        <v>480</v>
      </c>
    </row>
    <row r="425" spans="2:13" ht="12.75">
      <c r="B425" s="361">
        <v>1500</v>
      </c>
      <c r="C425" s="70" t="s">
        <v>34</v>
      </c>
      <c r="D425" s="35" t="s">
        <v>10</v>
      </c>
      <c r="E425" s="70" t="s">
        <v>35</v>
      </c>
      <c r="F425" s="165" t="s">
        <v>159</v>
      </c>
      <c r="G425" s="71" t="s">
        <v>55</v>
      </c>
      <c r="H425" s="6">
        <f t="shared" si="43"/>
        <v>-5400</v>
      </c>
      <c r="I425" s="25">
        <f t="shared" si="41"/>
        <v>3.125</v>
      </c>
      <c r="K425" s="72" t="s">
        <v>12</v>
      </c>
      <c r="L425">
        <v>10</v>
      </c>
      <c r="M425" s="42">
        <v>480</v>
      </c>
    </row>
    <row r="426" spans="2:13" ht="12.75">
      <c r="B426" s="361">
        <v>1000</v>
      </c>
      <c r="C426" s="70" t="s">
        <v>34</v>
      </c>
      <c r="D426" s="35" t="s">
        <v>10</v>
      </c>
      <c r="E426" s="70" t="s">
        <v>35</v>
      </c>
      <c r="F426" s="165" t="s">
        <v>159</v>
      </c>
      <c r="G426" s="71" t="s">
        <v>56</v>
      </c>
      <c r="H426" s="6">
        <f t="shared" si="43"/>
        <v>-6400</v>
      </c>
      <c r="I426" s="25">
        <f t="shared" si="41"/>
        <v>2.0833333333333335</v>
      </c>
      <c r="K426" s="72" t="s">
        <v>12</v>
      </c>
      <c r="L426">
        <v>10</v>
      </c>
      <c r="M426" s="42">
        <v>480</v>
      </c>
    </row>
    <row r="427" spans="1:13" s="62" customFormat="1" ht="12.75">
      <c r="A427" s="14"/>
      <c r="B427" s="364">
        <f>SUM(B422:B426)</f>
        <v>6400</v>
      </c>
      <c r="C427" s="14"/>
      <c r="D427" s="14"/>
      <c r="E427" s="14" t="s">
        <v>35</v>
      </c>
      <c r="F427" s="174"/>
      <c r="G427" s="21"/>
      <c r="H427" s="59">
        <v>0</v>
      </c>
      <c r="I427" s="61">
        <f t="shared" si="41"/>
        <v>13.333333333333334</v>
      </c>
      <c r="M427" s="42">
        <v>480</v>
      </c>
    </row>
    <row r="428" spans="2:13" ht="12.75">
      <c r="B428" s="361"/>
      <c r="H428" s="6">
        <f>H427-B428</f>
        <v>0</v>
      </c>
      <c r="I428" s="25">
        <f t="shared" si="41"/>
        <v>0</v>
      </c>
      <c r="M428" s="42">
        <v>480</v>
      </c>
    </row>
    <row r="429" spans="2:13" ht="12.75">
      <c r="B429" s="361"/>
      <c r="H429" s="6">
        <f>H428-B429</f>
        <v>0</v>
      </c>
      <c r="I429" s="25">
        <f t="shared" si="41"/>
        <v>0</v>
      </c>
      <c r="M429" s="42">
        <v>480</v>
      </c>
    </row>
    <row r="430" spans="1:13" ht="12.75">
      <c r="A430" s="15"/>
      <c r="B430" s="361">
        <v>3000</v>
      </c>
      <c r="C430" s="70" t="s">
        <v>36</v>
      </c>
      <c r="D430" s="70" t="s">
        <v>10</v>
      </c>
      <c r="E430" s="70" t="s">
        <v>473</v>
      </c>
      <c r="F430" s="165" t="s">
        <v>164</v>
      </c>
      <c r="G430" s="71" t="s">
        <v>53</v>
      </c>
      <c r="H430" s="6">
        <f>H429-B430</f>
        <v>-3000</v>
      </c>
      <c r="I430" s="25">
        <f t="shared" si="41"/>
        <v>6.25</v>
      </c>
      <c r="K430" s="72" t="s">
        <v>12</v>
      </c>
      <c r="L430">
        <v>10</v>
      </c>
      <c r="M430" s="42">
        <v>480</v>
      </c>
    </row>
    <row r="431" spans="2:13" ht="12.75">
      <c r="B431" s="361">
        <v>3000</v>
      </c>
      <c r="C431" s="70" t="s">
        <v>36</v>
      </c>
      <c r="D431" s="70" t="s">
        <v>10</v>
      </c>
      <c r="E431" s="70" t="s">
        <v>473</v>
      </c>
      <c r="F431" s="165" t="s">
        <v>164</v>
      </c>
      <c r="G431" s="71" t="s">
        <v>54</v>
      </c>
      <c r="H431" s="6">
        <f>H430-B431</f>
        <v>-6000</v>
      </c>
      <c r="I431" s="25">
        <f t="shared" si="41"/>
        <v>6.25</v>
      </c>
      <c r="K431" s="72" t="s">
        <v>12</v>
      </c>
      <c r="L431">
        <v>10</v>
      </c>
      <c r="M431" s="42">
        <v>480</v>
      </c>
    </row>
    <row r="432" spans="2:13" ht="12.75">
      <c r="B432" s="361">
        <v>3000</v>
      </c>
      <c r="C432" s="70" t="s">
        <v>36</v>
      </c>
      <c r="D432" s="70" t="s">
        <v>10</v>
      </c>
      <c r="E432" s="70" t="s">
        <v>473</v>
      </c>
      <c r="F432" s="165" t="s">
        <v>164</v>
      </c>
      <c r="G432" s="71" t="s">
        <v>55</v>
      </c>
      <c r="H432" s="6">
        <f>H431-B432</f>
        <v>-9000</v>
      </c>
      <c r="I432" s="25">
        <f t="shared" si="41"/>
        <v>6.25</v>
      </c>
      <c r="K432" s="72" t="s">
        <v>12</v>
      </c>
      <c r="L432">
        <v>10</v>
      </c>
      <c r="M432" s="42">
        <v>480</v>
      </c>
    </row>
    <row r="433" spans="1:13" s="62" customFormat="1" ht="12.75">
      <c r="A433" s="14"/>
      <c r="B433" s="364">
        <f>SUM(B430:B432)</f>
        <v>9000</v>
      </c>
      <c r="C433" s="14" t="s">
        <v>36</v>
      </c>
      <c r="D433" s="14"/>
      <c r="E433" s="14"/>
      <c r="F433" s="174"/>
      <c r="G433" s="21"/>
      <c r="H433" s="59">
        <v>0</v>
      </c>
      <c r="I433" s="61">
        <f t="shared" si="41"/>
        <v>18.75</v>
      </c>
      <c r="J433" s="78"/>
      <c r="M433" s="42">
        <v>480</v>
      </c>
    </row>
    <row r="434" spans="2:13" ht="12.75">
      <c r="B434" s="361"/>
      <c r="H434" s="6">
        <f aca="true" t="shared" si="44" ref="H434:H439">H433-B434</f>
        <v>0</v>
      </c>
      <c r="I434" s="25">
        <f t="shared" si="41"/>
        <v>0</v>
      </c>
      <c r="M434" s="42">
        <v>480</v>
      </c>
    </row>
    <row r="435" spans="2:13" ht="12.75">
      <c r="B435" s="361"/>
      <c r="H435" s="6">
        <f t="shared" si="44"/>
        <v>0</v>
      </c>
      <c r="I435" s="25">
        <f t="shared" si="41"/>
        <v>0</v>
      </c>
      <c r="M435" s="42">
        <v>480</v>
      </c>
    </row>
    <row r="436" spans="2:13" ht="12.75">
      <c r="B436" s="361">
        <v>2000</v>
      </c>
      <c r="C436" s="70" t="s">
        <v>37</v>
      </c>
      <c r="D436" s="70" t="s">
        <v>10</v>
      </c>
      <c r="E436" s="70" t="s">
        <v>473</v>
      </c>
      <c r="F436" s="165" t="s">
        <v>159</v>
      </c>
      <c r="G436" s="71" t="s">
        <v>53</v>
      </c>
      <c r="H436" s="6">
        <f t="shared" si="44"/>
        <v>-2000</v>
      </c>
      <c r="I436" s="25">
        <f t="shared" si="41"/>
        <v>4.166666666666667</v>
      </c>
      <c r="K436" s="72" t="s">
        <v>12</v>
      </c>
      <c r="L436">
        <v>10</v>
      </c>
      <c r="M436" s="42">
        <v>480</v>
      </c>
    </row>
    <row r="437" spans="2:13" ht="12.75">
      <c r="B437" s="361">
        <v>2000</v>
      </c>
      <c r="C437" s="70" t="s">
        <v>37</v>
      </c>
      <c r="D437" s="70" t="s">
        <v>10</v>
      </c>
      <c r="E437" s="70" t="s">
        <v>473</v>
      </c>
      <c r="F437" s="165" t="s">
        <v>159</v>
      </c>
      <c r="G437" s="71" t="s">
        <v>54</v>
      </c>
      <c r="H437" s="6">
        <f t="shared" si="44"/>
        <v>-4000</v>
      </c>
      <c r="I437" s="25">
        <f t="shared" si="41"/>
        <v>4.166666666666667</v>
      </c>
      <c r="K437" s="72" t="s">
        <v>12</v>
      </c>
      <c r="L437">
        <v>10</v>
      </c>
      <c r="M437" s="42">
        <v>480</v>
      </c>
    </row>
    <row r="438" spans="2:13" ht="12.75">
      <c r="B438" s="361">
        <v>2000</v>
      </c>
      <c r="C438" s="70" t="s">
        <v>37</v>
      </c>
      <c r="D438" s="70" t="s">
        <v>10</v>
      </c>
      <c r="E438" s="70" t="s">
        <v>473</v>
      </c>
      <c r="F438" s="165" t="s">
        <v>159</v>
      </c>
      <c r="G438" s="71" t="s">
        <v>55</v>
      </c>
      <c r="H438" s="6">
        <f t="shared" si="44"/>
        <v>-6000</v>
      </c>
      <c r="I438" s="25">
        <f t="shared" si="41"/>
        <v>4.166666666666667</v>
      </c>
      <c r="K438" s="72" t="s">
        <v>12</v>
      </c>
      <c r="L438">
        <v>10</v>
      </c>
      <c r="M438" s="42">
        <v>480</v>
      </c>
    </row>
    <row r="439" spans="2:13" ht="12.75">
      <c r="B439" s="361">
        <v>2000</v>
      </c>
      <c r="C439" s="70" t="s">
        <v>37</v>
      </c>
      <c r="D439" s="70" t="s">
        <v>10</v>
      </c>
      <c r="E439" s="70" t="s">
        <v>473</v>
      </c>
      <c r="F439" s="165" t="s">
        <v>159</v>
      </c>
      <c r="G439" s="71" t="s">
        <v>56</v>
      </c>
      <c r="H439" s="6">
        <f t="shared" si="44"/>
        <v>-8000</v>
      </c>
      <c r="I439" s="25">
        <f t="shared" si="41"/>
        <v>4.166666666666667</v>
      </c>
      <c r="K439" s="72" t="s">
        <v>12</v>
      </c>
      <c r="L439">
        <v>10</v>
      </c>
      <c r="M439" s="42">
        <v>480</v>
      </c>
    </row>
    <row r="440" spans="1:13" s="62" customFormat="1" ht="12.75">
      <c r="A440" s="14"/>
      <c r="B440" s="364">
        <f>SUM(B436:B439)</f>
        <v>8000</v>
      </c>
      <c r="C440" s="14" t="s">
        <v>37</v>
      </c>
      <c r="D440" s="14"/>
      <c r="E440" s="14"/>
      <c r="F440" s="174"/>
      <c r="G440" s="21"/>
      <c r="H440" s="59">
        <v>0</v>
      </c>
      <c r="I440" s="61">
        <f t="shared" si="41"/>
        <v>16.666666666666668</v>
      </c>
      <c r="M440" s="42">
        <v>480</v>
      </c>
    </row>
    <row r="441" spans="2:13" ht="12.75">
      <c r="B441" s="361"/>
      <c r="H441" s="6">
        <f>H440-B441</f>
        <v>0</v>
      </c>
      <c r="I441" s="25">
        <f t="shared" si="41"/>
        <v>0</v>
      </c>
      <c r="M441" s="42">
        <v>480</v>
      </c>
    </row>
    <row r="442" spans="2:13" ht="12.75">
      <c r="B442" s="361"/>
      <c r="C442" s="70"/>
      <c r="H442" s="6">
        <f>H441-B442</f>
        <v>0</v>
      </c>
      <c r="I442" s="25">
        <f t="shared" si="41"/>
        <v>0</v>
      </c>
      <c r="M442" s="42">
        <v>480</v>
      </c>
    </row>
    <row r="443" spans="2:13" ht="12.75">
      <c r="B443" s="361">
        <v>1000</v>
      </c>
      <c r="C443" s="70" t="s">
        <v>1181</v>
      </c>
      <c r="D443" s="70" t="s">
        <v>10</v>
      </c>
      <c r="E443" s="70" t="s">
        <v>195</v>
      </c>
      <c r="F443" s="165" t="s">
        <v>159</v>
      </c>
      <c r="G443" s="71" t="s">
        <v>53</v>
      </c>
      <c r="H443" s="6">
        <f>H442-B443</f>
        <v>-1000</v>
      </c>
      <c r="I443" s="25">
        <f t="shared" si="41"/>
        <v>2.0833333333333335</v>
      </c>
      <c r="K443" s="72" t="s">
        <v>12</v>
      </c>
      <c r="L443">
        <v>10</v>
      </c>
      <c r="M443" s="42">
        <v>480</v>
      </c>
    </row>
    <row r="444" spans="2:13" ht="12.75">
      <c r="B444" s="361">
        <v>1000</v>
      </c>
      <c r="C444" s="70" t="s">
        <v>1181</v>
      </c>
      <c r="D444" s="70" t="s">
        <v>10</v>
      </c>
      <c r="E444" s="70" t="s">
        <v>195</v>
      </c>
      <c r="F444" s="165" t="s">
        <v>159</v>
      </c>
      <c r="G444" s="71" t="s">
        <v>54</v>
      </c>
      <c r="H444" s="6">
        <f>H443-B444</f>
        <v>-2000</v>
      </c>
      <c r="I444" s="25">
        <f t="shared" si="41"/>
        <v>2.0833333333333335</v>
      </c>
      <c r="K444" s="72" t="s">
        <v>12</v>
      </c>
      <c r="L444">
        <v>10</v>
      </c>
      <c r="M444" s="42">
        <v>480</v>
      </c>
    </row>
    <row r="445" spans="2:13" ht="12.75">
      <c r="B445" s="361">
        <v>1000</v>
      </c>
      <c r="C445" s="70" t="s">
        <v>1279</v>
      </c>
      <c r="D445" s="70" t="s">
        <v>10</v>
      </c>
      <c r="E445" s="70" t="s">
        <v>195</v>
      </c>
      <c r="F445" s="165" t="s">
        <v>159</v>
      </c>
      <c r="G445" s="71" t="s">
        <v>55</v>
      </c>
      <c r="H445" s="6">
        <f>H444-B445</f>
        <v>-3000</v>
      </c>
      <c r="I445" s="25">
        <f t="shared" si="41"/>
        <v>2.0833333333333335</v>
      </c>
      <c r="K445" s="72" t="s">
        <v>12</v>
      </c>
      <c r="L445">
        <v>10</v>
      </c>
      <c r="M445" s="42">
        <v>480</v>
      </c>
    </row>
    <row r="446" spans="1:13" s="62" customFormat="1" ht="12.75">
      <c r="A446" s="14"/>
      <c r="B446" s="364">
        <f>SUM(B443:B445)</f>
        <v>3000</v>
      </c>
      <c r="C446" s="14"/>
      <c r="D446" s="14"/>
      <c r="E446" s="14" t="s">
        <v>195</v>
      </c>
      <c r="F446" s="174"/>
      <c r="G446" s="21"/>
      <c r="H446" s="59">
        <v>0</v>
      </c>
      <c r="I446" s="61">
        <f t="shared" si="41"/>
        <v>6.25</v>
      </c>
      <c r="M446" s="42">
        <v>480</v>
      </c>
    </row>
    <row r="447" spans="2:13" ht="12.75">
      <c r="B447" s="361"/>
      <c r="H447" s="6">
        <f>H446-B447</f>
        <v>0</v>
      </c>
      <c r="I447" s="25">
        <f t="shared" si="41"/>
        <v>0</v>
      </c>
      <c r="M447" s="42">
        <v>480</v>
      </c>
    </row>
    <row r="448" spans="2:13" ht="12.75">
      <c r="B448" s="361"/>
      <c r="H448" s="6">
        <f>H447-B448</f>
        <v>0</v>
      </c>
      <c r="I448" s="25">
        <f t="shared" si="41"/>
        <v>0</v>
      </c>
      <c r="M448" s="42">
        <v>480</v>
      </c>
    </row>
    <row r="449" spans="2:13" ht="12.75">
      <c r="B449" s="361"/>
      <c r="H449" s="6">
        <f>H448-B449</f>
        <v>0</v>
      </c>
      <c r="I449" s="25">
        <f t="shared" si="41"/>
        <v>0</v>
      </c>
      <c r="M449" s="42">
        <v>480</v>
      </c>
    </row>
    <row r="450" spans="2:13" ht="12.75">
      <c r="B450" s="361"/>
      <c r="H450" s="6">
        <f>H449-B450</f>
        <v>0</v>
      </c>
      <c r="I450" s="25">
        <f t="shared" si="41"/>
        <v>0</v>
      </c>
      <c r="M450" s="42">
        <v>480</v>
      </c>
    </row>
    <row r="451" spans="1:13" s="69" customFormat="1" ht="12.75">
      <c r="A451" s="64"/>
      <c r="B451" s="436">
        <f>+B456+B463+B469</f>
        <v>33000</v>
      </c>
      <c r="C451" s="64" t="s">
        <v>165</v>
      </c>
      <c r="D451" s="64" t="s">
        <v>1173</v>
      </c>
      <c r="E451" s="64" t="s">
        <v>118</v>
      </c>
      <c r="F451" s="74" t="s">
        <v>119</v>
      </c>
      <c r="G451" s="66" t="s">
        <v>25</v>
      </c>
      <c r="H451" s="65"/>
      <c r="I451" s="67">
        <f t="shared" si="41"/>
        <v>68.75</v>
      </c>
      <c r="M451" s="42">
        <v>480</v>
      </c>
    </row>
    <row r="452" spans="2:13" ht="12.75">
      <c r="B452" s="361"/>
      <c r="H452" s="6">
        <f>H451-B452</f>
        <v>0</v>
      </c>
      <c r="I452" s="25">
        <f t="shared" si="41"/>
        <v>0</v>
      </c>
      <c r="M452" s="42">
        <v>480</v>
      </c>
    </row>
    <row r="453" spans="2:13" ht="12.75">
      <c r="B453" s="361">
        <v>3000</v>
      </c>
      <c r="C453" s="1" t="s">
        <v>11</v>
      </c>
      <c r="D453" s="1" t="s">
        <v>10</v>
      </c>
      <c r="E453" s="1" t="s">
        <v>166</v>
      </c>
      <c r="F453" s="183" t="s">
        <v>167</v>
      </c>
      <c r="G453" s="30" t="s">
        <v>55</v>
      </c>
      <c r="H453" s="6">
        <f>H452-B453</f>
        <v>-3000</v>
      </c>
      <c r="I453" s="25">
        <f t="shared" si="41"/>
        <v>6.25</v>
      </c>
      <c r="K453" t="s">
        <v>11</v>
      </c>
      <c r="L453">
        <v>11</v>
      </c>
      <c r="M453" s="42">
        <v>480</v>
      </c>
    </row>
    <row r="454" spans="2:13" ht="12.75">
      <c r="B454" s="361">
        <v>2500</v>
      </c>
      <c r="C454" s="1" t="s">
        <v>11</v>
      </c>
      <c r="D454" s="1" t="s">
        <v>10</v>
      </c>
      <c r="E454" s="1" t="s">
        <v>166</v>
      </c>
      <c r="F454" s="183" t="s">
        <v>168</v>
      </c>
      <c r="G454" s="30" t="s">
        <v>56</v>
      </c>
      <c r="H454" s="6">
        <f>H453-B454</f>
        <v>-5500</v>
      </c>
      <c r="I454" s="25">
        <v>5</v>
      </c>
      <c r="K454" t="s">
        <v>11</v>
      </c>
      <c r="L454">
        <v>11</v>
      </c>
      <c r="M454" s="42">
        <v>480</v>
      </c>
    </row>
    <row r="455" spans="1:13" ht="12.75">
      <c r="A455" s="15"/>
      <c r="B455" s="437">
        <v>2500</v>
      </c>
      <c r="C455" s="1" t="s">
        <v>11</v>
      </c>
      <c r="D455" s="15" t="s">
        <v>10</v>
      </c>
      <c r="E455" s="15" t="s">
        <v>166</v>
      </c>
      <c r="F455" s="183" t="s">
        <v>169</v>
      </c>
      <c r="G455" s="32" t="s">
        <v>56</v>
      </c>
      <c r="H455" s="6">
        <f>H454-B455</f>
        <v>-8000</v>
      </c>
      <c r="I455" s="25">
        <v>5</v>
      </c>
      <c r="J455" s="18"/>
      <c r="K455" t="s">
        <v>11</v>
      </c>
      <c r="L455" s="18">
        <v>11</v>
      </c>
      <c r="M455" s="42">
        <v>480</v>
      </c>
    </row>
    <row r="456" spans="1:13" s="62" customFormat="1" ht="12.75">
      <c r="A456" s="14"/>
      <c r="B456" s="364">
        <f>SUM(B453:B455)</f>
        <v>8000</v>
      </c>
      <c r="C456" s="14" t="s">
        <v>11</v>
      </c>
      <c r="D456" s="14"/>
      <c r="E456" s="14"/>
      <c r="F456" s="174"/>
      <c r="G456" s="21"/>
      <c r="H456" s="59">
        <v>0</v>
      </c>
      <c r="I456" s="61">
        <f aca="true" t="shared" si="45" ref="I456:I487">+B456/M456</f>
        <v>16.666666666666668</v>
      </c>
      <c r="M456" s="42">
        <v>480</v>
      </c>
    </row>
    <row r="457" spans="2:13" ht="12.75">
      <c r="B457" s="361"/>
      <c r="H457" s="6">
        <f>H456-B457</f>
        <v>0</v>
      </c>
      <c r="I457" s="25">
        <f t="shared" si="45"/>
        <v>0</v>
      </c>
      <c r="M457" s="42">
        <v>480</v>
      </c>
    </row>
    <row r="458" spans="2:13" ht="12.75">
      <c r="B458" s="361"/>
      <c r="H458" s="6">
        <f>H457-B458</f>
        <v>0</v>
      </c>
      <c r="I458" s="25">
        <f t="shared" si="45"/>
        <v>0</v>
      </c>
      <c r="M458" s="42">
        <v>480</v>
      </c>
    </row>
    <row r="459" spans="2:13" ht="12.75">
      <c r="B459" s="361">
        <v>5000</v>
      </c>
      <c r="C459" s="35" t="s">
        <v>34</v>
      </c>
      <c r="D459" s="15" t="s">
        <v>10</v>
      </c>
      <c r="E459" s="1" t="s">
        <v>35</v>
      </c>
      <c r="F459" s="183" t="s">
        <v>170</v>
      </c>
      <c r="G459" s="30" t="s">
        <v>54</v>
      </c>
      <c r="H459" s="6">
        <f>H458-B459</f>
        <v>-5000</v>
      </c>
      <c r="I459" s="25">
        <f t="shared" si="45"/>
        <v>10.416666666666666</v>
      </c>
      <c r="K459" t="s">
        <v>166</v>
      </c>
      <c r="L459">
        <v>11</v>
      </c>
      <c r="M459" s="42">
        <v>480</v>
      </c>
    </row>
    <row r="460" spans="2:13" ht="12.75">
      <c r="B460" s="361">
        <v>5000</v>
      </c>
      <c r="C460" s="35" t="s">
        <v>34</v>
      </c>
      <c r="D460" s="15" t="s">
        <v>10</v>
      </c>
      <c r="E460" s="1" t="s">
        <v>35</v>
      </c>
      <c r="F460" s="183" t="s">
        <v>171</v>
      </c>
      <c r="G460" s="30" t="s">
        <v>55</v>
      </c>
      <c r="H460" s="6">
        <f>H459-B460</f>
        <v>-10000</v>
      </c>
      <c r="I460" s="25">
        <f t="shared" si="45"/>
        <v>10.416666666666666</v>
      </c>
      <c r="K460" t="s">
        <v>166</v>
      </c>
      <c r="L460">
        <v>11</v>
      </c>
      <c r="M460" s="42">
        <v>480</v>
      </c>
    </row>
    <row r="461" spans="2:13" ht="12.75">
      <c r="B461" s="361">
        <v>5000</v>
      </c>
      <c r="C461" s="35" t="s">
        <v>34</v>
      </c>
      <c r="D461" s="15" t="s">
        <v>10</v>
      </c>
      <c r="E461" s="1" t="s">
        <v>35</v>
      </c>
      <c r="F461" s="183" t="s">
        <v>171</v>
      </c>
      <c r="G461" s="30" t="s">
        <v>56</v>
      </c>
      <c r="H461" s="6">
        <f>H460-B461</f>
        <v>-15000</v>
      </c>
      <c r="I461" s="25">
        <f t="shared" si="45"/>
        <v>10.416666666666666</v>
      </c>
      <c r="K461" t="s">
        <v>166</v>
      </c>
      <c r="L461">
        <v>11</v>
      </c>
      <c r="M461" s="42">
        <v>480</v>
      </c>
    </row>
    <row r="462" spans="2:13" ht="12.75">
      <c r="B462" s="361">
        <v>5000</v>
      </c>
      <c r="C462" s="1" t="s">
        <v>34</v>
      </c>
      <c r="D462" s="15" t="s">
        <v>10</v>
      </c>
      <c r="E462" s="1" t="s">
        <v>35</v>
      </c>
      <c r="F462" s="191" t="s">
        <v>456</v>
      </c>
      <c r="G462" s="30" t="s">
        <v>296</v>
      </c>
      <c r="H462" s="6">
        <f>H1415-B462</f>
        <v>-5000</v>
      </c>
      <c r="I462" s="25">
        <f t="shared" si="45"/>
        <v>10.416666666666666</v>
      </c>
      <c r="K462" t="s">
        <v>166</v>
      </c>
      <c r="L462">
        <v>31</v>
      </c>
      <c r="M462" s="42">
        <v>480</v>
      </c>
    </row>
    <row r="463" spans="1:13" s="62" customFormat="1" ht="12.75">
      <c r="A463" s="14"/>
      <c r="B463" s="364">
        <f>SUM(B459:B462)</f>
        <v>20000</v>
      </c>
      <c r="C463" s="60"/>
      <c r="D463" s="14"/>
      <c r="E463" s="14" t="s">
        <v>35</v>
      </c>
      <c r="F463" s="174"/>
      <c r="G463" s="21"/>
      <c r="H463" s="59">
        <v>0</v>
      </c>
      <c r="I463" s="61">
        <f t="shared" si="45"/>
        <v>41.666666666666664</v>
      </c>
      <c r="M463" s="42">
        <v>480</v>
      </c>
    </row>
    <row r="464" spans="2:13" ht="12.75">
      <c r="B464" s="361"/>
      <c r="D464" s="15"/>
      <c r="H464" s="6">
        <f>H463-B464</f>
        <v>0</v>
      </c>
      <c r="I464" s="25">
        <f t="shared" si="45"/>
        <v>0</v>
      </c>
      <c r="M464" s="42">
        <v>480</v>
      </c>
    </row>
    <row r="465" spans="2:13" ht="12.75">
      <c r="B465" s="361"/>
      <c r="C465" s="35"/>
      <c r="D465" s="15"/>
      <c r="H465" s="6">
        <f>H464-B465</f>
        <v>0</v>
      </c>
      <c r="I465" s="25">
        <f t="shared" si="45"/>
        <v>0</v>
      </c>
      <c r="M465" s="42">
        <v>480</v>
      </c>
    </row>
    <row r="466" spans="2:13" ht="12.75">
      <c r="B466" s="361">
        <v>2000</v>
      </c>
      <c r="C466" s="1" t="s">
        <v>107</v>
      </c>
      <c r="D466" s="15" t="s">
        <v>10</v>
      </c>
      <c r="E466" s="1" t="s">
        <v>195</v>
      </c>
      <c r="F466" s="183" t="s">
        <v>172</v>
      </c>
      <c r="G466" s="30" t="s">
        <v>54</v>
      </c>
      <c r="H466" s="6">
        <f>H465-B466</f>
        <v>-2000</v>
      </c>
      <c r="I466" s="25">
        <f t="shared" si="45"/>
        <v>4.166666666666667</v>
      </c>
      <c r="K466" t="s">
        <v>166</v>
      </c>
      <c r="L466">
        <v>11</v>
      </c>
      <c r="M466" s="42">
        <v>480</v>
      </c>
    </row>
    <row r="467" spans="2:13" ht="12.75">
      <c r="B467" s="361">
        <v>2000</v>
      </c>
      <c r="C467" s="1" t="s">
        <v>107</v>
      </c>
      <c r="D467" s="15" t="s">
        <v>10</v>
      </c>
      <c r="E467" s="1" t="s">
        <v>195</v>
      </c>
      <c r="F467" s="183" t="s">
        <v>172</v>
      </c>
      <c r="G467" s="30" t="s">
        <v>55</v>
      </c>
      <c r="H467" s="6">
        <f>H466-B467</f>
        <v>-4000</v>
      </c>
      <c r="I467" s="25">
        <f t="shared" si="45"/>
        <v>4.166666666666667</v>
      </c>
      <c r="K467" t="s">
        <v>166</v>
      </c>
      <c r="L467">
        <v>11</v>
      </c>
      <c r="M467" s="42">
        <v>480</v>
      </c>
    </row>
    <row r="468" spans="2:13" ht="12.75">
      <c r="B468" s="361">
        <v>1000</v>
      </c>
      <c r="C468" s="1" t="s">
        <v>107</v>
      </c>
      <c r="D468" s="15" t="s">
        <v>10</v>
      </c>
      <c r="E468" s="1" t="s">
        <v>195</v>
      </c>
      <c r="F468" s="183" t="s">
        <v>172</v>
      </c>
      <c r="G468" s="30" t="s">
        <v>56</v>
      </c>
      <c r="H468" s="6">
        <f>H467-B468</f>
        <v>-5000</v>
      </c>
      <c r="I468" s="25">
        <f t="shared" si="45"/>
        <v>2.0833333333333335</v>
      </c>
      <c r="K468" t="s">
        <v>166</v>
      </c>
      <c r="L468">
        <v>11</v>
      </c>
      <c r="M468" s="42">
        <v>480</v>
      </c>
    </row>
    <row r="469" spans="1:13" s="62" customFormat="1" ht="12.75">
      <c r="A469" s="14"/>
      <c r="B469" s="364">
        <f>SUM(B466:B468)</f>
        <v>5000</v>
      </c>
      <c r="C469" s="60"/>
      <c r="D469" s="14"/>
      <c r="E469" s="14" t="s">
        <v>195</v>
      </c>
      <c r="F469" s="174"/>
      <c r="G469" s="21"/>
      <c r="H469" s="59">
        <v>0</v>
      </c>
      <c r="I469" s="61">
        <f t="shared" si="45"/>
        <v>10.416666666666666</v>
      </c>
      <c r="M469" s="42">
        <v>480</v>
      </c>
    </row>
    <row r="470" spans="2:13" ht="12.75">
      <c r="B470" s="361"/>
      <c r="H470" s="6">
        <f>H469-B470</f>
        <v>0</v>
      </c>
      <c r="I470" s="25">
        <f t="shared" si="45"/>
        <v>0</v>
      </c>
      <c r="M470" s="42">
        <v>480</v>
      </c>
    </row>
    <row r="471" spans="2:13" ht="12.75">
      <c r="B471" s="361"/>
      <c r="H471" s="6">
        <f>H470-B471</f>
        <v>0</v>
      </c>
      <c r="I471" s="25">
        <f t="shared" si="45"/>
        <v>0</v>
      </c>
      <c r="M471" s="42">
        <v>480</v>
      </c>
    </row>
    <row r="472" spans="2:13" ht="12.75">
      <c r="B472" s="361"/>
      <c r="H472" s="6">
        <f>H471-B472</f>
        <v>0</v>
      </c>
      <c r="I472" s="25">
        <f t="shared" si="45"/>
        <v>0</v>
      </c>
      <c r="M472" s="42">
        <v>480</v>
      </c>
    </row>
    <row r="473" spans="2:13" ht="12.75">
      <c r="B473" s="361"/>
      <c r="H473" s="6">
        <f>H472-B473</f>
        <v>0</v>
      </c>
      <c r="I473" s="25">
        <f t="shared" si="45"/>
        <v>0</v>
      </c>
      <c r="M473" s="42">
        <v>480</v>
      </c>
    </row>
    <row r="474" spans="1:13" s="69" customFormat="1" ht="12.75">
      <c r="A474" s="64"/>
      <c r="B474" s="436">
        <f>+B478+B483+B488+B493+B500</f>
        <v>41400</v>
      </c>
      <c r="C474" s="64" t="s">
        <v>173</v>
      </c>
      <c r="D474" s="64" t="s">
        <v>1250</v>
      </c>
      <c r="E474" s="64" t="s">
        <v>174</v>
      </c>
      <c r="F474" s="74" t="s">
        <v>70</v>
      </c>
      <c r="G474" s="74" t="s">
        <v>25</v>
      </c>
      <c r="H474" s="65"/>
      <c r="I474" s="67">
        <f t="shared" si="45"/>
        <v>86.25</v>
      </c>
      <c r="M474" s="42">
        <v>480</v>
      </c>
    </row>
    <row r="475" spans="2:13" ht="12.75">
      <c r="B475" s="361"/>
      <c r="H475" s="6">
        <f>H474-B475</f>
        <v>0</v>
      </c>
      <c r="I475" s="25">
        <f t="shared" si="45"/>
        <v>0</v>
      </c>
      <c r="M475" s="42">
        <v>480</v>
      </c>
    </row>
    <row r="476" spans="2:13" ht="12.75">
      <c r="B476" s="361">
        <v>5000</v>
      </c>
      <c r="C476" s="1" t="s">
        <v>11</v>
      </c>
      <c r="D476" s="1" t="s">
        <v>10</v>
      </c>
      <c r="E476" s="1" t="s">
        <v>175</v>
      </c>
      <c r="F476" s="183" t="s">
        <v>176</v>
      </c>
      <c r="G476" s="30" t="s">
        <v>54</v>
      </c>
      <c r="H476" s="6">
        <f>H475-B476</f>
        <v>-5000</v>
      </c>
      <c r="I476" s="25">
        <f t="shared" si="45"/>
        <v>10.416666666666666</v>
      </c>
      <c r="K476" t="s">
        <v>11</v>
      </c>
      <c r="L476">
        <v>12</v>
      </c>
      <c r="M476" s="42">
        <v>480</v>
      </c>
    </row>
    <row r="477" spans="2:13" ht="12.75">
      <c r="B477" s="361">
        <v>5000</v>
      </c>
      <c r="C477" s="1" t="s">
        <v>11</v>
      </c>
      <c r="D477" s="1" t="s">
        <v>10</v>
      </c>
      <c r="E477" s="1" t="s">
        <v>175</v>
      </c>
      <c r="F477" s="183" t="s">
        <v>177</v>
      </c>
      <c r="G477" s="30" t="s">
        <v>55</v>
      </c>
      <c r="H477" s="6">
        <f>H476-B477</f>
        <v>-10000</v>
      </c>
      <c r="I477" s="25">
        <f t="shared" si="45"/>
        <v>10.416666666666666</v>
      </c>
      <c r="K477" t="s">
        <v>11</v>
      </c>
      <c r="L477">
        <v>12</v>
      </c>
      <c r="M477" s="42">
        <v>480</v>
      </c>
    </row>
    <row r="478" spans="1:13" s="62" customFormat="1" ht="12.75">
      <c r="A478" s="14"/>
      <c r="B478" s="364">
        <f>SUM(B476:B477)</f>
        <v>10000</v>
      </c>
      <c r="C478" s="14" t="s">
        <v>11</v>
      </c>
      <c r="D478" s="14"/>
      <c r="E478" s="14"/>
      <c r="F478" s="174"/>
      <c r="G478" s="21"/>
      <c r="H478" s="59">
        <v>0</v>
      </c>
      <c r="I478" s="61">
        <f t="shared" si="45"/>
        <v>20.833333333333332</v>
      </c>
      <c r="M478" s="42">
        <v>480</v>
      </c>
    </row>
    <row r="479" spans="2:13" ht="12.75">
      <c r="B479" s="361"/>
      <c r="H479" s="6">
        <f>H478-B479</f>
        <v>0</v>
      </c>
      <c r="I479" s="25">
        <f t="shared" si="45"/>
        <v>0</v>
      </c>
      <c r="M479" s="42">
        <v>480</v>
      </c>
    </row>
    <row r="480" spans="2:13" ht="12.75">
      <c r="B480" s="361"/>
      <c r="H480" s="6">
        <f>H479-B480</f>
        <v>0</v>
      </c>
      <c r="I480" s="25">
        <f t="shared" si="45"/>
        <v>0</v>
      </c>
      <c r="M480" s="42">
        <v>480</v>
      </c>
    </row>
    <row r="481" spans="2:13" ht="12.75">
      <c r="B481" s="361">
        <v>3000</v>
      </c>
      <c r="C481" s="70" t="s">
        <v>178</v>
      </c>
      <c r="D481" s="35" t="s">
        <v>10</v>
      </c>
      <c r="E481" s="70" t="s">
        <v>473</v>
      </c>
      <c r="F481" s="165" t="s">
        <v>179</v>
      </c>
      <c r="G481" s="71" t="s">
        <v>54</v>
      </c>
      <c r="H481" s="6">
        <f>H480-B481</f>
        <v>-3000</v>
      </c>
      <c r="I481" s="25">
        <f t="shared" si="45"/>
        <v>6.25</v>
      </c>
      <c r="K481" s="72" t="s">
        <v>175</v>
      </c>
      <c r="L481">
        <v>12</v>
      </c>
      <c r="M481" s="42">
        <v>480</v>
      </c>
    </row>
    <row r="482" spans="2:13" ht="12.75">
      <c r="B482" s="361">
        <v>3000</v>
      </c>
      <c r="C482" s="70" t="s">
        <v>180</v>
      </c>
      <c r="D482" s="35" t="s">
        <v>10</v>
      </c>
      <c r="E482" s="70" t="s">
        <v>473</v>
      </c>
      <c r="F482" s="165" t="s">
        <v>181</v>
      </c>
      <c r="G482" s="71" t="s">
        <v>182</v>
      </c>
      <c r="H482" s="6">
        <f>H481-B482</f>
        <v>-6000</v>
      </c>
      <c r="I482" s="25">
        <f t="shared" si="45"/>
        <v>6.25</v>
      </c>
      <c r="K482" s="72" t="s">
        <v>175</v>
      </c>
      <c r="L482">
        <v>12</v>
      </c>
      <c r="M482" s="42">
        <v>480</v>
      </c>
    </row>
    <row r="483" spans="1:13" s="62" customFormat="1" ht="12.75">
      <c r="A483" s="14"/>
      <c r="B483" s="364">
        <f>SUM(B481:B482)</f>
        <v>6000</v>
      </c>
      <c r="C483" s="14" t="s">
        <v>33</v>
      </c>
      <c r="D483" s="14"/>
      <c r="E483" s="60"/>
      <c r="F483" s="174"/>
      <c r="G483" s="21"/>
      <c r="H483" s="59">
        <v>0</v>
      </c>
      <c r="I483" s="61">
        <f t="shared" si="45"/>
        <v>12.5</v>
      </c>
      <c r="M483" s="42">
        <v>480</v>
      </c>
    </row>
    <row r="484" spans="2:13" ht="12.75">
      <c r="B484" s="361"/>
      <c r="D484" s="15"/>
      <c r="H484" s="6">
        <f>H483-B484</f>
        <v>0</v>
      </c>
      <c r="I484" s="25">
        <f t="shared" si="45"/>
        <v>0</v>
      </c>
      <c r="M484" s="42">
        <v>480</v>
      </c>
    </row>
    <row r="485" spans="2:13" ht="12.75">
      <c r="B485" s="361"/>
      <c r="D485" s="15"/>
      <c r="H485" s="6">
        <f>H484-B485</f>
        <v>0</v>
      </c>
      <c r="I485" s="25">
        <f t="shared" si="45"/>
        <v>0</v>
      </c>
      <c r="M485" s="42">
        <v>480</v>
      </c>
    </row>
    <row r="486" spans="2:13" ht="12.75">
      <c r="B486" s="361">
        <v>1800</v>
      </c>
      <c r="C486" s="70" t="s">
        <v>34</v>
      </c>
      <c r="D486" s="35" t="s">
        <v>10</v>
      </c>
      <c r="E486" s="70" t="s">
        <v>35</v>
      </c>
      <c r="F486" s="165" t="s">
        <v>183</v>
      </c>
      <c r="G486" s="71" t="s">
        <v>54</v>
      </c>
      <c r="H486" s="6">
        <f>H485-B486</f>
        <v>-1800</v>
      </c>
      <c r="I486" s="25">
        <f t="shared" si="45"/>
        <v>3.75</v>
      </c>
      <c r="K486" s="72" t="s">
        <v>175</v>
      </c>
      <c r="L486">
        <v>12</v>
      </c>
      <c r="M486" s="42">
        <v>480</v>
      </c>
    </row>
    <row r="487" spans="2:13" ht="12.75">
      <c r="B487" s="361">
        <v>1600</v>
      </c>
      <c r="C487" s="70" t="s">
        <v>34</v>
      </c>
      <c r="D487" s="35" t="s">
        <v>10</v>
      </c>
      <c r="E487" s="70" t="s">
        <v>35</v>
      </c>
      <c r="F487" s="165" t="s">
        <v>183</v>
      </c>
      <c r="G487" s="71" t="s">
        <v>182</v>
      </c>
      <c r="H487" s="6">
        <f>H2756-B487</f>
        <v>-32200</v>
      </c>
      <c r="I487" s="25">
        <f t="shared" si="45"/>
        <v>3.3333333333333335</v>
      </c>
      <c r="K487" s="72" t="s">
        <v>175</v>
      </c>
      <c r="L487">
        <v>12</v>
      </c>
      <c r="M487" s="42">
        <v>480</v>
      </c>
    </row>
    <row r="488" spans="1:13" s="62" customFormat="1" ht="12.75">
      <c r="A488" s="14"/>
      <c r="B488" s="364">
        <f>SUM(B486:B487)</f>
        <v>3400</v>
      </c>
      <c r="C488" s="14"/>
      <c r="D488" s="14"/>
      <c r="E488" s="60" t="s">
        <v>35</v>
      </c>
      <c r="F488" s="174"/>
      <c r="G488" s="21"/>
      <c r="H488" s="59">
        <v>0</v>
      </c>
      <c r="I488" s="61">
        <f aca="true" t="shared" si="46" ref="I488:I519">+B488/M488</f>
        <v>7.083333333333333</v>
      </c>
      <c r="M488" s="42">
        <v>480</v>
      </c>
    </row>
    <row r="489" spans="2:13" ht="12.75">
      <c r="B489" s="361"/>
      <c r="H489" s="6">
        <f>H488-B489</f>
        <v>0</v>
      </c>
      <c r="I489" s="25">
        <f t="shared" si="46"/>
        <v>0</v>
      </c>
      <c r="M489" s="42">
        <v>480</v>
      </c>
    </row>
    <row r="490" spans="2:13" ht="12.75">
      <c r="B490" s="361"/>
      <c r="H490" s="6">
        <f>H489-B490</f>
        <v>0</v>
      </c>
      <c r="I490" s="25">
        <f t="shared" si="46"/>
        <v>0</v>
      </c>
      <c r="M490" s="42">
        <v>480</v>
      </c>
    </row>
    <row r="491" spans="2:13" ht="12.75">
      <c r="B491" s="361">
        <v>7000</v>
      </c>
      <c r="C491" s="70" t="s">
        <v>36</v>
      </c>
      <c r="D491" s="70" t="s">
        <v>10</v>
      </c>
      <c r="E491" s="70" t="s">
        <v>473</v>
      </c>
      <c r="F491" s="118" t="s">
        <v>185</v>
      </c>
      <c r="G491" s="71" t="s">
        <v>54</v>
      </c>
      <c r="H491" s="6">
        <f>H490-B491</f>
        <v>-7000</v>
      </c>
      <c r="I491" s="25">
        <f t="shared" si="46"/>
        <v>14.583333333333334</v>
      </c>
      <c r="K491" s="72" t="s">
        <v>175</v>
      </c>
      <c r="L491">
        <v>12</v>
      </c>
      <c r="M491" s="42">
        <v>480</v>
      </c>
    </row>
    <row r="492" spans="2:13" ht="12.75">
      <c r="B492" s="361">
        <v>7000</v>
      </c>
      <c r="C492" s="70" t="s">
        <v>36</v>
      </c>
      <c r="D492" s="70" t="s">
        <v>10</v>
      </c>
      <c r="E492" s="70" t="s">
        <v>473</v>
      </c>
      <c r="F492" s="165" t="s">
        <v>186</v>
      </c>
      <c r="G492" s="71" t="s">
        <v>184</v>
      </c>
      <c r="H492" s="6">
        <f>H491-B492</f>
        <v>-14000</v>
      </c>
      <c r="I492" s="25">
        <f t="shared" si="46"/>
        <v>14.583333333333334</v>
      </c>
      <c r="K492" s="72" t="s">
        <v>175</v>
      </c>
      <c r="L492">
        <v>12</v>
      </c>
      <c r="M492" s="42">
        <v>480</v>
      </c>
    </row>
    <row r="493" spans="1:13" s="62" customFormat="1" ht="12.75">
      <c r="A493" s="14"/>
      <c r="B493" s="364">
        <f>SUM(B491:B492)</f>
        <v>14000</v>
      </c>
      <c r="C493" s="60" t="s">
        <v>36</v>
      </c>
      <c r="D493" s="60"/>
      <c r="E493" s="60"/>
      <c r="F493" s="140"/>
      <c r="G493" s="73"/>
      <c r="H493" s="59">
        <v>0</v>
      </c>
      <c r="I493" s="61">
        <f t="shared" si="46"/>
        <v>29.166666666666668</v>
      </c>
      <c r="M493" s="42">
        <v>480</v>
      </c>
    </row>
    <row r="494" spans="2:13" ht="12.75">
      <c r="B494" s="361"/>
      <c r="H494" s="6">
        <f aca="true" t="shared" si="47" ref="H494:H499">H493-B494</f>
        <v>0</v>
      </c>
      <c r="I494" s="25">
        <f t="shared" si="46"/>
        <v>0</v>
      </c>
      <c r="M494" s="42">
        <v>480</v>
      </c>
    </row>
    <row r="495" spans="2:13" ht="12.75">
      <c r="B495" s="361"/>
      <c r="H495" s="6">
        <f t="shared" si="47"/>
        <v>0</v>
      </c>
      <c r="I495" s="25">
        <f t="shared" si="46"/>
        <v>0</v>
      </c>
      <c r="M495" s="42">
        <v>480</v>
      </c>
    </row>
    <row r="496" spans="2:13" ht="12.75">
      <c r="B496" s="361">
        <v>2000</v>
      </c>
      <c r="C496" s="70" t="s">
        <v>37</v>
      </c>
      <c r="D496" s="70" t="s">
        <v>10</v>
      </c>
      <c r="E496" s="70" t="s">
        <v>473</v>
      </c>
      <c r="F496" s="165" t="s">
        <v>183</v>
      </c>
      <c r="G496" s="71" t="s">
        <v>54</v>
      </c>
      <c r="H496" s="6">
        <f t="shared" si="47"/>
        <v>-2000</v>
      </c>
      <c r="I496" s="25">
        <f t="shared" si="46"/>
        <v>4.166666666666667</v>
      </c>
      <c r="K496" s="72" t="s">
        <v>175</v>
      </c>
      <c r="L496">
        <v>12</v>
      </c>
      <c r="M496" s="42">
        <v>480</v>
      </c>
    </row>
    <row r="497" spans="2:13" ht="12.75">
      <c r="B497" s="361">
        <v>2000</v>
      </c>
      <c r="C497" s="70" t="s">
        <v>37</v>
      </c>
      <c r="D497" s="70" t="s">
        <v>10</v>
      </c>
      <c r="E497" s="70" t="s">
        <v>473</v>
      </c>
      <c r="F497" s="165" t="s">
        <v>183</v>
      </c>
      <c r="G497" s="71" t="s">
        <v>55</v>
      </c>
      <c r="H497" s="6">
        <f t="shared" si="47"/>
        <v>-4000</v>
      </c>
      <c r="I497" s="25">
        <f t="shared" si="46"/>
        <v>4.166666666666667</v>
      </c>
      <c r="K497" s="72" t="s">
        <v>175</v>
      </c>
      <c r="L497">
        <v>12</v>
      </c>
      <c r="M497" s="42">
        <v>480</v>
      </c>
    </row>
    <row r="498" spans="2:13" ht="12.75">
      <c r="B498" s="361">
        <v>2000</v>
      </c>
      <c r="C498" s="70" t="s">
        <v>37</v>
      </c>
      <c r="D498" s="70" t="s">
        <v>10</v>
      </c>
      <c r="E498" s="70" t="s">
        <v>473</v>
      </c>
      <c r="F498" s="165" t="s">
        <v>183</v>
      </c>
      <c r="G498" s="71" t="s">
        <v>184</v>
      </c>
      <c r="H498" s="6">
        <f t="shared" si="47"/>
        <v>-6000</v>
      </c>
      <c r="I498" s="25">
        <f t="shared" si="46"/>
        <v>4.166666666666667</v>
      </c>
      <c r="K498" s="72" t="s">
        <v>175</v>
      </c>
      <c r="L498">
        <v>12</v>
      </c>
      <c r="M498" s="42">
        <v>480</v>
      </c>
    </row>
    <row r="499" spans="2:13" ht="12.75">
      <c r="B499" s="361">
        <v>2000</v>
      </c>
      <c r="C499" s="70" t="s">
        <v>37</v>
      </c>
      <c r="D499" s="70" t="s">
        <v>10</v>
      </c>
      <c r="E499" s="70" t="s">
        <v>473</v>
      </c>
      <c r="F499" s="165" t="s">
        <v>183</v>
      </c>
      <c r="G499" s="71" t="s">
        <v>182</v>
      </c>
      <c r="H499" s="6">
        <f t="shared" si="47"/>
        <v>-8000</v>
      </c>
      <c r="I499" s="25">
        <f t="shared" si="46"/>
        <v>4.166666666666667</v>
      </c>
      <c r="K499" s="72" t="s">
        <v>175</v>
      </c>
      <c r="L499">
        <v>12</v>
      </c>
      <c r="M499" s="42">
        <v>480</v>
      </c>
    </row>
    <row r="500" spans="1:13" s="62" customFormat="1" ht="12.75">
      <c r="A500" s="14"/>
      <c r="B500" s="364">
        <f>SUM(B496:B499)</f>
        <v>8000</v>
      </c>
      <c r="C500" s="14" t="s">
        <v>37</v>
      </c>
      <c r="D500" s="14"/>
      <c r="E500" s="60"/>
      <c r="F500" s="174"/>
      <c r="G500" s="21"/>
      <c r="H500" s="59">
        <v>0</v>
      </c>
      <c r="I500" s="61">
        <f t="shared" si="46"/>
        <v>16.666666666666668</v>
      </c>
      <c r="M500" s="42">
        <v>480</v>
      </c>
    </row>
    <row r="501" spans="2:13" ht="12.75">
      <c r="B501" s="361"/>
      <c r="H501" s="6">
        <v>0</v>
      </c>
      <c r="I501" s="25">
        <f t="shared" si="46"/>
        <v>0</v>
      </c>
      <c r="M501" s="42">
        <v>480</v>
      </c>
    </row>
    <row r="502" spans="2:13" ht="12.75">
      <c r="B502" s="361"/>
      <c r="H502" s="6">
        <f>H501-B502</f>
        <v>0</v>
      </c>
      <c r="I502" s="25">
        <f t="shared" si="46"/>
        <v>0</v>
      </c>
      <c r="M502" s="42">
        <v>480</v>
      </c>
    </row>
    <row r="503" spans="2:13" ht="12.75">
      <c r="B503" s="361"/>
      <c r="H503" s="6">
        <f>H502-B503</f>
        <v>0</v>
      </c>
      <c r="I503" s="25">
        <f t="shared" si="46"/>
        <v>0</v>
      </c>
      <c r="M503" s="42">
        <v>480</v>
      </c>
    </row>
    <row r="504" spans="2:13" ht="12.75">
      <c r="B504" s="361"/>
      <c r="H504" s="6">
        <f>H503-B504</f>
        <v>0</v>
      </c>
      <c r="I504" s="25">
        <f t="shared" si="46"/>
        <v>0</v>
      </c>
      <c r="M504" s="42">
        <v>480</v>
      </c>
    </row>
    <row r="505" spans="1:13" s="69" customFormat="1" ht="12.75">
      <c r="A505" s="64"/>
      <c r="B505" s="436">
        <f>+B508+B513+B521</f>
        <v>17400</v>
      </c>
      <c r="C505" s="64" t="s">
        <v>190</v>
      </c>
      <c r="D505" s="64" t="s">
        <v>1249</v>
      </c>
      <c r="E505" s="64" t="s">
        <v>174</v>
      </c>
      <c r="F505" s="74" t="s">
        <v>70</v>
      </c>
      <c r="G505" s="74" t="s">
        <v>472</v>
      </c>
      <c r="H505" s="65"/>
      <c r="I505" s="67">
        <f t="shared" si="46"/>
        <v>36.25</v>
      </c>
      <c r="M505" s="42">
        <v>480</v>
      </c>
    </row>
    <row r="506" spans="2:13" ht="12.75">
      <c r="B506" s="361"/>
      <c r="H506" s="6">
        <f>H505-B506</f>
        <v>0</v>
      </c>
      <c r="I506" s="25">
        <f t="shared" si="46"/>
        <v>0</v>
      </c>
      <c r="M506" s="42">
        <v>480</v>
      </c>
    </row>
    <row r="507" spans="2:13" ht="12.75">
      <c r="B507" s="361">
        <v>5000</v>
      </c>
      <c r="C507" s="70" t="s">
        <v>11</v>
      </c>
      <c r="D507" s="70" t="s">
        <v>10</v>
      </c>
      <c r="E507" s="70" t="s">
        <v>175</v>
      </c>
      <c r="F507" s="165" t="s">
        <v>192</v>
      </c>
      <c r="G507" s="71" t="s">
        <v>55</v>
      </c>
      <c r="H507" s="6">
        <f>H506-B507</f>
        <v>-5000</v>
      </c>
      <c r="I507" s="25">
        <f t="shared" si="46"/>
        <v>10.416666666666666</v>
      </c>
      <c r="K507" s="72" t="s">
        <v>175</v>
      </c>
      <c r="L507">
        <v>13</v>
      </c>
      <c r="M507" s="42">
        <v>480</v>
      </c>
    </row>
    <row r="508" spans="1:13" s="62" customFormat="1" ht="12.75">
      <c r="A508" s="14"/>
      <c r="B508" s="364">
        <f>SUM(B507:B507)</f>
        <v>5000</v>
      </c>
      <c r="C508" s="14" t="s">
        <v>11</v>
      </c>
      <c r="D508" s="14"/>
      <c r="E508" s="60"/>
      <c r="F508" s="174"/>
      <c r="G508" s="21"/>
      <c r="H508" s="59">
        <v>0</v>
      </c>
      <c r="I508" s="61">
        <f t="shared" si="46"/>
        <v>10.416666666666666</v>
      </c>
      <c r="M508" s="42">
        <v>480</v>
      </c>
    </row>
    <row r="509" spans="2:13" ht="12.75">
      <c r="B509" s="442"/>
      <c r="H509" s="6">
        <v>0</v>
      </c>
      <c r="I509" s="25">
        <f t="shared" si="46"/>
        <v>0</v>
      </c>
      <c r="M509" s="42">
        <v>480</v>
      </c>
    </row>
    <row r="510" spans="2:13" ht="12.75">
      <c r="B510" s="361"/>
      <c r="C510" s="3"/>
      <c r="H510" s="6">
        <f>H509-B510</f>
        <v>0</v>
      </c>
      <c r="I510" s="25">
        <f t="shared" si="46"/>
        <v>0</v>
      </c>
      <c r="M510" s="42">
        <v>480</v>
      </c>
    </row>
    <row r="511" spans="2:13" ht="12.75">
      <c r="B511" s="361">
        <v>1200</v>
      </c>
      <c r="C511" s="70" t="s">
        <v>34</v>
      </c>
      <c r="D511" s="70" t="s">
        <v>10</v>
      </c>
      <c r="E511" s="70" t="s">
        <v>35</v>
      </c>
      <c r="F511" s="165" t="s">
        <v>194</v>
      </c>
      <c r="G511" s="71" t="s">
        <v>55</v>
      </c>
      <c r="H511" s="6">
        <f>H510-B511</f>
        <v>-1200</v>
      </c>
      <c r="I511" s="25">
        <f t="shared" si="46"/>
        <v>2.5</v>
      </c>
      <c r="K511" s="72" t="s">
        <v>175</v>
      </c>
      <c r="L511">
        <v>13</v>
      </c>
      <c r="M511" s="42">
        <v>480</v>
      </c>
    </row>
    <row r="512" spans="2:13" ht="12.75">
      <c r="B512" s="361">
        <v>600</v>
      </c>
      <c r="C512" s="70" t="s">
        <v>34</v>
      </c>
      <c r="D512" s="70" t="s">
        <v>10</v>
      </c>
      <c r="E512" s="70" t="s">
        <v>35</v>
      </c>
      <c r="F512" s="165" t="s">
        <v>194</v>
      </c>
      <c r="G512" s="71" t="s">
        <v>184</v>
      </c>
      <c r="H512" s="6">
        <f>H511-B512</f>
        <v>-1800</v>
      </c>
      <c r="I512" s="25">
        <f t="shared" si="46"/>
        <v>1.25</v>
      </c>
      <c r="K512" s="72" t="s">
        <v>175</v>
      </c>
      <c r="L512">
        <v>13</v>
      </c>
      <c r="M512" s="42">
        <v>480</v>
      </c>
    </row>
    <row r="513" spans="1:13" s="62" customFormat="1" ht="12.75">
      <c r="A513" s="14"/>
      <c r="B513" s="364">
        <f>SUM(B511:B512)</f>
        <v>1800</v>
      </c>
      <c r="C513" s="14"/>
      <c r="D513" s="14"/>
      <c r="E513" s="60" t="s">
        <v>35</v>
      </c>
      <c r="F513" s="174"/>
      <c r="G513" s="21"/>
      <c r="H513" s="59">
        <v>0</v>
      </c>
      <c r="I513" s="61">
        <f t="shared" si="46"/>
        <v>3.75</v>
      </c>
      <c r="M513" s="42">
        <v>480</v>
      </c>
    </row>
    <row r="514" spans="2:13" ht="12.75">
      <c r="B514" s="361"/>
      <c r="H514" s="6">
        <v>0</v>
      </c>
      <c r="I514" s="25">
        <f t="shared" si="46"/>
        <v>0</v>
      </c>
      <c r="M514" s="42">
        <v>480</v>
      </c>
    </row>
    <row r="515" spans="2:13" ht="12.75">
      <c r="B515" s="361"/>
      <c r="H515" s="6">
        <f aca="true" t="shared" si="48" ref="H515:H520">H514-B515</f>
        <v>0</v>
      </c>
      <c r="I515" s="25">
        <f t="shared" si="46"/>
        <v>0</v>
      </c>
      <c r="M515" s="42">
        <v>480</v>
      </c>
    </row>
    <row r="516" spans="2:13" ht="12.75">
      <c r="B516" s="361">
        <v>1800</v>
      </c>
      <c r="C516" s="70" t="s">
        <v>1174</v>
      </c>
      <c r="D516" s="70" t="s">
        <v>10</v>
      </c>
      <c r="E516" s="70" t="s">
        <v>195</v>
      </c>
      <c r="F516" s="165" t="s">
        <v>194</v>
      </c>
      <c r="G516" s="71" t="s">
        <v>57</v>
      </c>
      <c r="H516" s="6">
        <f t="shared" si="48"/>
        <v>-1800</v>
      </c>
      <c r="I516" s="25">
        <f t="shared" si="46"/>
        <v>3.75</v>
      </c>
      <c r="K516" s="72" t="s">
        <v>175</v>
      </c>
      <c r="L516">
        <v>13</v>
      </c>
      <c r="M516" s="42">
        <v>480</v>
      </c>
    </row>
    <row r="517" spans="2:13" ht="12.75">
      <c r="B517" s="361">
        <v>2400</v>
      </c>
      <c r="C517" s="70" t="s">
        <v>1174</v>
      </c>
      <c r="D517" s="70" t="s">
        <v>10</v>
      </c>
      <c r="E517" s="70" t="s">
        <v>195</v>
      </c>
      <c r="F517" s="165" t="s">
        <v>194</v>
      </c>
      <c r="G517" s="71" t="s">
        <v>193</v>
      </c>
      <c r="H517" s="6">
        <f t="shared" si="48"/>
        <v>-4200</v>
      </c>
      <c r="I517" s="25">
        <f t="shared" si="46"/>
        <v>5</v>
      </c>
      <c r="K517" s="72" t="s">
        <v>175</v>
      </c>
      <c r="L517">
        <v>13</v>
      </c>
      <c r="M517" s="42">
        <v>480</v>
      </c>
    </row>
    <row r="518" spans="2:13" ht="12.75">
      <c r="B518" s="361">
        <v>2600</v>
      </c>
      <c r="C518" s="70" t="s">
        <v>1174</v>
      </c>
      <c r="D518" s="70" t="s">
        <v>10</v>
      </c>
      <c r="E518" s="70" t="s">
        <v>195</v>
      </c>
      <c r="F518" s="165" t="s">
        <v>194</v>
      </c>
      <c r="G518" s="71" t="s">
        <v>142</v>
      </c>
      <c r="H518" s="6">
        <f t="shared" si="48"/>
        <v>-6800</v>
      </c>
      <c r="I518" s="25">
        <f t="shared" si="46"/>
        <v>5.416666666666667</v>
      </c>
      <c r="K518" s="72" t="s">
        <v>175</v>
      </c>
      <c r="L518">
        <v>13</v>
      </c>
      <c r="M518" s="42">
        <v>480</v>
      </c>
    </row>
    <row r="519" spans="2:13" ht="12.75">
      <c r="B519" s="361">
        <v>2200</v>
      </c>
      <c r="C519" s="70" t="s">
        <v>1174</v>
      </c>
      <c r="D519" s="70" t="s">
        <v>10</v>
      </c>
      <c r="E519" s="70" t="s">
        <v>195</v>
      </c>
      <c r="F519" s="165" t="s">
        <v>194</v>
      </c>
      <c r="G519" s="71" t="s">
        <v>144</v>
      </c>
      <c r="H519" s="6">
        <f t="shared" si="48"/>
        <v>-9000</v>
      </c>
      <c r="I519" s="25">
        <f t="shared" si="46"/>
        <v>4.583333333333333</v>
      </c>
      <c r="K519" s="72" t="s">
        <v>175</v>
      </c>
      <c r="L519">
        <v>13</v>
      </c>
      <c r="M519" s="42">
        <v>480</v>
      </c>
    </row>
    <row r="520" spans="2:13" ht="12.75">
      <c r="B520" s="361">
        <v>1600</v>
      </c>
      <c r="C520" s="70" t="s">
        <v>1174</v>
      </c>
      <c r="D520" s="70" t="s">
        <v>10</v>
      </c>
      <c r="E520" s="70" t="s">
        <v>195</v>
      </c>
      <c r="F520" s="165" t="s">
        <v>194</v>
      </c>
      <c r="G520" s="71" t="s">
        <v>148</v>
      </c>
      <c r="H520" s="6">
        <f t="shared" si="48"/>
        <v>-10600</v>
      </c>
      <c r="I520" s="25">
        <f aca="true" t="shared" si="49" ref="I520:I529">+B520/M520</f>
        <v>3.3333333333333335</v>
      </c>
      <c r="K520" s="72" t="s">
        <v>175</v>
      </c>
      <c r="L520">
        <v>13</v>
      </c>
      <c r="M520" s="42">
        <v>480</v>
      </c>
    </row>
    <row r="521" spans="1:13" s="62" customFormat="1" ht="12.75">
      <c r="A521" s="14"/>
      <c r="B521" s="364">
        <f>SUM(B516:B520)</f>
        <v>10600</v>
      </c>
      <c r="C521" s="14"/>
      <c r="D521" s="60"/>
      <c r="E521" s="14" t="s">
        <v>195</v>
      </c>
      <c r="F521" s="174"/>
      <c r="G521" s="21"/>
      <c r="H521" s="59">
        <v>0</v>
      </c>
      <c r="I521" s="61">
        <f t="shared" si="49"/>
        <v>22.083333333333332</v>
      </c>
      <c r="M521" s="42">
        <v>480</v>
      </c>
    </row>
    <row r="522" spans="2:13" ht="12.75">
      <c r="B522" s="361"/>
      <c r="D522" s="15"/>
      <c r="H522" s="6">
        <f>H521-B522</f>
        <v>0</v>
      </c>
      <c r="I522" s="25">
        <f t="shared" si="49"/>
        <v>0</v>
      </c>
      <c r="M522" s="42">
        <v>480</v>
      </c>
    </row>
    <row r="523" spans="2:13" ht="12.75">
      <c r="B523" s="361"/>
      <c r="D523" s="15"/>
      <c r="H523" s="6">
        <f>H522-B523</f>
        <v>0</v>
      </c>
      <c r="I523" s="25">
        <f t="shared" si="49"/>
        <v>0</v>
      </c>
      <c r="M523" s="42">
        <v>480</v>
      </c>
    </row>
    <row r="524" spans="2:13" ht="12.75">
      <c r="B524" s="361"/>
      <c r="D524" s="15"/>
      <c r="H524" s="6">
        <f>H523-B524</f>
        <v>0</v>
      </c>
      <c r="I524" s="25">
        <f t="shared" si="49"/>
        <v>0</v>
      </c>
      <c r="M524" s="42">
        <v>480</v>
      </c>
    </row>
    <row r="525" spans="2:13" ht="12.75">
      <c r="B525" s="361"/>
      <c r="D525" s="15"/>
      <c r="H525" s="6">
        <f>H524-B525</f>
        <v>0</v>
      </c>
      <c r="I525" s="25">
        <f t="shared" si="49"/>
        <v>0</v>
      </c>
      <c r="M525" s="42">
        <v>480</v>
      </c>
    </row>
    <row r="526" spans="1:13" s="69" customFormat="1" ht="12.75">
      <c r="A526" s="64"/>
      <c r="B526" s="436">
        <f>+B532+B539+B543+B547+B552</f>
        <v>107500</v>
      </c>
      <c r="C526" s="64" t="s">
        <v>200</v>
      </c>
      <c r="D526" s="64" t="s">
        <v>201</v>
      </c>
      <c r="E526" s="64" t="s">
        <v>118</v>
      </c>
      <c r="F526" s="74" t="s">
        <v>119</v>
      </c>
      <c r="G526" s="66" t="s">
        <v>25</v>
      </c>
      <c r="H526" s="65"/>
      <c r="I526" s="67">
        <f t="shared" si="49"/>
        <v>223.95833333333334</v>
      </c>
      <c r="M526" s="42">
        <v>480</v>
      </c>
    </row>
    <row r="527" spans="2:13" ht="12.75">
      <c r="B527" s="361"/>
      <c r="D527" s="15"/>
      <c r="H527" s="6">
        <f>H526-B527</f>
        <v>0</v>
      </c>
      <c r="I527" s="25">
        <f t="shared" si="49"/>
        <v>0</v>
      </c>
      <c r="M527" s="42">
        <v>480</v>
      </c>
    </row>
    <row r="528" spans="2:13" ht="12.75">
      <c r="B528" s="361">
        <v>2500</v>
      </c>
      <c r="C528" s="1" t="s">
        <v>11</v>
      </c>
      <c r="D528" s="15" t="s">
        <v>10</v>
      </c>
      <c r="E528" s="15" t="s">
        <v>166</v>
      </c>
      <c r="F528" s="183" t="s">
        <v>196</v>
      </c>
      <c r="G528" s="30" t="s">
        <v>57</v>
      </c>
      <c r="H528" s="6">
        <f>H527-B528</f>
        <v>-2500</v>
      </c>
      <c r="I528" s="25">
        <f t="shared" si="49"/>
        <v>5.208333333333333</v>
      </c>
      <c r="K528" t="s">
        <v>11</v>
      </c>
      <c r="L528" s="18">
        <v>14</v>
      </c>
      <c r="M528" s="42">
        <v>480</v>
      </c>
    </row>
    <row r="529" spans="2:13" ht="12.75">
      <c r="B529" s="437">
        <v>5000</v>
      </c>
      <c r="C529" s="1" t="s">
        <v>11</v>
      </c>
      <c r="D529" s="15" t="s">
        <v>10</v>
      </c>
      <c r="E529" s="15" t="s">
        <v>166</v>
      </c>
      <c r="F529" s="183" t="s">
        <v>197</v>
      </c>
      <c r="G529" s="32" t="s">
        <v>193</v>
      </c>
      <c r="H529" s="6">
        <f>H528-B529</f>
        <v>-7500</v>
      </c>
      <c r="I529" s="25">
        <f t="shared" si="49"/>
        <v>10.416666666666666</v>
      </c>
      <c r="K529" t="s">
        <v>11</v>
      </c>
      <c r="L529" s="18">
        <v>14</v>
      </c>
      <c r="M529" s="42">
        <v>480</v>
      </c>
    </row>
    <row r="530" spans="2:13" ht="12.75">
      <c r="B530" s="437">
        <v>2500</v>
      </c>
      <c r="C530" s="1" t="s">
        <v>11</v>
      </c>
      <c r="D530" s="15" t="s">
        <v>10</v>
      </c>
      <c r="E530" s="15" t="s">
        <v>166</v>
      </c>
      <c r="F530" s="183" t="s">
        <v>198</v>
      </c>
      <c r="G530" s="32" t="s">
        <v>142</v>
      </c>
      <c r="H530" s="6">
        <f>H529-B530</f>
        <v>-10000</v>
      </c>
      <c r="I530" s="25">
        <v>5</v>
      </c>
      <c r="K530" t="s">
        <v>11</v>
      </c>
      <c r="L530" s="18">
        <v>14</v>
      </c>
      <c r="M530" s="42">
        <v>480</v>
      </c>
    </row>
    <row r="531" spans="2:13" ht="12.75">
      <c r="B531" s="361">
        <v>2500</v>
      </c>
      <c r="C531" s="1" t="s">
        <v>11</v>
      </c>
      <c r="D531" s="1" t="s">
        <v>10</v>
      </c>
      <c r="E531" s="1" t="s">
        <v>166</v>
      </c>
      <c r="F531" s="183" t="s">
        <v>199</v>
      </c>
      <c r="G531" s="30" t="s">
        <v>148</v>
      </c>
      <c r="H531" s="6">
        <f>H530-B531</f>
        <v>-12500</v>
      </c>
      <c r="I531" s="25">
        <v>5</v>
      </c>
      <c r="K531" t="s">
        <v>11</v>
      </c>
      <c r="L531" s="18">
        <v>14</v>
      </c>
      <c r="M531" s="42">
        <v>480</v>
      </c>
    </row>
    <row r="532" spans="1:13" s="62" customFormat="1" ht="12.75">
      <c r="A532" s="14"/>
      <c r="B532" s="364">
        <f>SUM(B528:B531)</f>
        <v>12500</v>
      </c>
      <c r="C532" s="60" t="s">
        <v>11</v>
      </c>
      <c r="D532" s="14"/>
      <c r="E532" s="80"/>
      <c r="F532" s="174"/>
      <c r="G532" s="81"/>
      <c r="H532" s="59">
        <v>0</v>
      </c>
      <c r="I532" s="61">
        <f aca="true" t="shared" si="50" ref="I532:I563">+B532/M532</f>
        <v>26.041666666666668</v>
      </c>
      <c r="M532" s="42">
        <v>480</v>
      </c>
    </row>
    <row r="533" spans="2:13" ht="12.75">
      <c r="B533" s="437"/>
      <c r="C533" s="35"/>
      <c r="D533" s="15"/>
      <c r="E533" s="15"/>
      <c r="G533" s="32"/>
      <c r="H533" s="6">
        <f aca="true" t="shared" si="51" ref="H533:H538">H532-B533</f>
        <v>0</v>
      </c>
      <c r="I533" s="25">
        <f t="shared" si="50"/>
        <v>0</v>
      </c>
      <c r="M533" s="42">
        <v>480</v>
      </c>
    </row>
    <row r="534" spans="1:13" s="18" customFormat="1" ht="12.75">
      <c r="A534" s="15"/>
      <c r="B534" s="437"/>
      <c r="C534" s="35"/>
      <c r="D534" s="15"/>
      <c r="E534" s="15"/>
      <c r="F534" s="183"/>
      <c r="G534" s="32"/>
      <c r="H534" s="6">
        <f t="shared" si="51"/>
        <v>0</v>
      </c>
      <c r="I534" s="25">
        <f t="shared" si="50"/>
        <v>0</v>
      </c>
      <c r="K534"/>
      <c r="M534" s="42">
        <v>480</v>
      </c>
    </row>
    <row r="535" spans="2:13" ht="12.75">
      <c r="B535" s="361">
        <v>15000</v>
      </c>
      <c r="C535" s="1" t="s">
        <v>202</v>
      </c>
      <c r="D535" s="15" t="s">
        <v>10</v>
      </c>
      <c r="E535" s="1" t="s">
        <v>203</v>
      </c>
      <c r="F535" s="183" t="s">
        <v>204</v>
      </c>
      <c r="G535" s="30" t="s">
        <v>57</v>
      </c>
      <c r="H535" s="6">
        <f t="shared" si="51"/>
        <v>-15000</v>
      </c>
      <c r="I535" s="25">
        <f t="shared" si="50"/>
        <v>31.25</v>
      </c>
      <c r="K535" t="s">
        <v>166</v>
      </c>
      <c r="L535">
        <v>14</v>
      </c>
      <c r="M535" s="42">
        <v>480</v>
      </c>
    </row>
    <row r="536" spans="2:13" ht="12.75">
      <c r="B536" s="361">
        <v>15000</v>
      </c>
      <c r="C536" s="1" t="s">
        <v>202</v>
      </c>
      <c r="D536" s="15" t="s">
        <v>10</v>
      </c>
      <c r="E536" s="1" t="s">
        <v>205</v>
      </c>
      <c r="F536" s="183" t="s">
        <v>204</v>
      </c>
      <c r="G536" s="30" t="s">
        <v>57</v>
      </c>
      <c r="H536" s="6">
        <f t="shared" si="51"/>
        <v>-30000</v>
      </c>
      <c r="I536" s="25">
        <f t="shared" si="50"/>
        <v>31.25</v>
      </c>
      <c r="K536" t="s">
        <v>166</v>
      </c>
      <c r="L536">
        <v>14</v>
      </c>
      <c r="M536" s="42">
        <v>480</v>
      </c>
    </row>
    <row r="537" spans="2:13" ht="12.75">
      <c r="B537" s="361">
        <v>15000</v>
      </c>
      <c r="C537" s="1" t="s">
        <v>202</v>
      </c>
      <c r="D537" s="15" t="s">
        <v>10</v>
      </c>
      <c r="E537" s="1" t="s">
        <v>206</v>
      </c>
      <c r="F537" s="183" t="s">
        <v>204</v>
      </c>
      <c r="G537" s="30" t="s">
        <v>57</v>
      </c>
      <c r="H537" s="6">
        <f t="shared" si="51"/>
        <v>-45000</v>
      </c>
      <c r="I537" s="25">
        <f t="shared" si="50"/>
        <v>31.25</v>
      </c>
      <c r="K537" t="s">
        <v>166</v>
      </c>
      <c r="L537">
        <v>14</v>
      </c>
      <c r="M537" s="42">
        <v>480</v>
      </c>
    </row>
    <row r="538" spans="2:13" ht="12.75">
      <c r="B538" s="361">
        <v>15000</v>
      </c>
      <c r="C538" s="1" t="s">
        <v>202</v>
      </c>
      <c r="D538" s="15" t="s">
        <v>10</v>
      </c>
      <c r="E538" s="1" t="s">
        <v>207</v>
      </c>
      <c r="F538" s="183" t="s">
        <v>204</v>
      </c>
      <c r="G538" s="30" t="s">
        <v>57</v>
      </c>
      <c r="H538" s="6">
        <f t="shared" si="51"/>
        <v>-60000</v>
      </c>
      <c r="I538" s="25">
        <f t="shared" si="50"/>
        <v>31.25</v>
      </c>
      <c r="K538" t="s">
        <v>166</v>
      </c>
      <c r="L538">
        <v>14</v>
      </c>
      <c r="M538" s="42">
        <v>480</v>
      </c>
    </row>
    <row r="539" spans="1:13" s="62" customFormat="1" ht="12.75">
      <c r="A539" s="14"/>
      <c r="B539" s="364">
        <f>SUM(B535:B538)</f>
        <v>60000</v>
      </c>
      <c r="C539" s="14" t="s">
        <v>202</v>
      </c>
      <c r="D539" s="14"/>
      <c r="E539" s="14"/>
      <c r="F539" s="174"/>
      <c r="G539" s="21"/>
      <c r="H539" s="59">
        <v>0</v>
      </c>
      <c r="I539" s="61">
        <f t="shared" si="50"/>
        <v>125</v>
      </c>
      <c r="M539" s="42">
        <v>480</v>
      </c>
    </row>
    <row r="540" spans="2:13" ht="12.75">
      <c r="B540" s="361"/>
      <c r="D540" s="15"/>
      <c r="H540" s="6">
        <f>H539-B540</f>
        <v>0</v>
      </c>
      <c r="I540" s="25">
        <f t="shared" si="50"/>
        <v>0</v>
      </c>
      <c r="M540" s="42">
        <v>480</v>
      </c>
    </row>
    <row r="541" spans="2:13" ht="12.75">
      <c r="B541" s="361"/>
      <c r="D541" s="15"/>
      <c r="H541" s="6">
        <f>H540-B541</f>
        <v>0</v>
      </c>
      <c r="I541" s="25">
        <f t="shared" si="50"/>
        <v>0</v>
      </c>
      <c r="M541" s="42">
        <v>480</v>
      </c>
    </row>
    <row r="542" spans="2:13" ht="12.75">
      <c r="B542" s="361">
        <v>10000</v>
      </c>
      <c r="C542" s="35" t="s">
        <v>34</v>
      </c>
      <c r="D542" s="15" t="s">
        <v>10</v>
      </c>
      <c r="E542" s="1" t="s">
        <v>35</v>
      </c>
      <c r="F542" s="183" t="s">
        <v>208</v>
      </c>
      <c r="G542" s="30" t="s">
        <v>57</v>
      </c>
      <c r="H542" s="6">
        <f>H541-B542</f>
        <v>-10000</v>
      </c>
      <c r="I542" s="25">
        <f t="shared" si="50"/>
        <v>20.833333333333332</v>
      </c>
      <c r="K542" t="s">
        <v>166</v>
      </c>
      <c r="L542">
        <v>14</v>
      </c>
      <c r="M542" s="42">
        <v>480</v>
      </c>
    </row>
    <row r="543" spans="1:13" s="62" customFormat="1" ht="12.75">
      <c r="A543" s="14"/>
      <c r="B543" s="364">
        <f>SUM(B542)</f>
        <v>10000</v>
      </c>
      <c r="C543" s="60"/>
      <c r="D543" s="14"/>
      <c r="E543" s="14" t="s">
        <v>35</v>
      </c>
      <c r="F543" s="174"/>
      <c r="G543" s="21"/>
      <c r="H543" s="59">
        <v>0</v>
      </c>
      <c r="I543" s="61">
        <f t="shared" si="50"/>
        <v>20.833333333333332</v>
      </c>
      <c r="M543" s="42">
        <v>480</v>
      </c>
    </row>
    <row r="544" spans="2:13" ht="12.75">
      <c r="B544" s="361"/>
      <c r="D544" s="15"/>
      <c r="H544" s="6">
        <f>H543-B544</f>
        <v>0</v>
      </c>
      <c r="I544" s="25">
        <f t="shared" si="50"/>
        <v>0</v>
      </c>
      <c r="M544" s="42">
        <v>480</v>
      </c>
    </row>
    <row r="545" spans="2:13" ht="12.75">
      <c r="B545" s="361"/>
      <c r="H545" s="6">
        <f>H544-B545</f>
        <v>0</v>
      </c>
      <c r="I545" s="25">
        <f t="shared" si="50"/>
        <v>0</v>
      </c>
      <c r="M545" s="42">
        <v>480</v>
      </c>
    </row>
    <row r="546" spans="2:13" ht="12.75">
      <c r="B546" s="361">
        <v>20000</v>
      </c>
      <c r="C546" s="15" t="s">
        <v>1114</v>
      </c>
      <c r="D546" s="15" t="s">
        <v>10</v>
      </c>
      <c r="E546" s="1" t="s">
        <v>94</v>
      </c>
      <c r="F546" s="193" t="s">
        <v>209</v>
      </c>
      <c r="G546" s="30" t="s">
        <v>57</v>
      </c>
      <c r="H546" s="6">
        <f>H545-B546</f>
        <v>-20000</v>
      </c>
      <c r="I546" s="25">
        <f t="shared" si="50"/>
        <v>41.666666666666664</v>
      </c>
      <c r="K546" t="s">
        <v>166</v>
      </c>
      <c r="L546">
        <v>14</v>
      </c>
      <c r="M546" s="42">
        <v>480</v>
      </c>
    </row>
    <row r="547" spans="1:13" s="62" customFormat="1" ht="12.75">
      <c r="A547" s="14"/>
      <c r="B547" s="364">
        <f>SUM(B546)</f>
        <v>20000</v>
      </c>
      <c r="C547" s="14"/>
      <c r="D547" s="14"/>
      <c r="E547" s="14" t="s">
        <v>94</v>
      </c>
      <c r="F547" s="174"/>
      <c r="G547" s="21"/>
      <c r="H547" s="59">
        <v>0</v>
      </c>
      <c r="I547" s="61">
        <f t="shared" si="50"/>
        <v>41.666666666666664</v>
      </c>
      <c r="M547" s="42">
        <v>480</v>
      </c>
    </row>
    <row r="548" spans="2:13" ht="12.75">
      <c r="B548" s="361"/>
      <c r="C548" s="35"/>
      <c r="D548" s="15"/>
      <c r="H548" s="6">
        <f>H547-B548</f>
        <v>0</v>
      </c>
      <c r="I548" s="25">
        <f t="shared" si="50"/>
        <v>0</v>
      </c>
      <c r="M548" s="42">
        <v>480</v>
      </c>
    </row>
    <row r="549" spans="2:13" ht="12.75">
      <c r="B549" s="361"/>
      <c r="H549" s="6">
        <f>H548-B549</f>
        <v>0</v>
      </c>
      <c r="I549" s="25">
        <f t="shared" si="50"/>
        <v>0</v>
      </c>
      <c r="M549" s="42">
        <v>480</v>
      </c>
    </row>
    <row r="550" spans="2:13" ht="12.75">
      <c r="B550" s="361">
        <v>3000</v>
      </c>
      <c r="C550" s="1" t="s">
        <v>107</v>
      </c>
      <c r="D550" s="15" t="s">
        <v>10</v>
      </c>
      <c r="E550" s="1" t="s">
        <v>195</v>
      </c>
      <c r="F550" s="183" t="s">
        <v>209</v>
      </c>
      <c r="G550" s="30" t="s">
        <v>193</v>
      </c>
      <c r="H550" s="6">
        <f>H549-B550</f>
        <v>-3000</v>
      </c>
      <c r="I550" s="25">
        <f t="shared" si="50"/>
        <v>6.25</v>
      </c>
      <c r="K550" t="s">
        <v>166</v>
      </c>
      <c r="L550">
        <v>14</v>
      </c>
      <c r="M550" s="42">
        <v>480</v>
      </c>
    </row>
    <row r="551" spans="2:13" ht="12.75">
      <c r="B551" s="361">
        <v>2000</v>
      </c>
      <c r="C551" s="1" t="s">
        <v>107</v>
      </c>
      <c r="D551" s="15" t="s">
        <v>10</v>
      </c>
      <c r="E551" s="1" t="s">
        <v>195</v>
      </c>
      <c r="F551" s="183" t="s">
        <v>209</v>
      </c>
      <c r="G551" s="30" t="s">
        <v>148</v>
      </c>
      <c r="H551" s="6">
        <f>H550-B551</f>
        <v>-5000</v>
      </c>
      <c r="I551" s="25">
        <f t="shared" si="50"/>
        <v>4.166666666666667</v>
      </c>
      <c r="K551" t="s">
        <v>166</v>
      </c>
      <c r="L551">
        <v>14</v>
      </c>
      <c r="M551" s="42">
        <v>480</v>
      </c>
    </row>
    <row r="552" spans="1:13" s="62" customFormat="1" ht="12.75">
      <c r="A552" s="14"/>
      <c r="B552" s="364">
        <f>SUM(B550:B551)</f>
        <v>5000</v>
      </c>
      <c r="C552" s="14"/>
      <c r="D552" s="14"/>
      <c r="E552" s="14" t="s">
        <v>195</v>
      </c>
      <c r="F552" s="174"/>
      <c r="G552" s="21"/>
      <c r="H552" s="59">
        <v>0</v>
      </c>
      <c r="I552" s="61">
        <f t="shared" si="50"/>
        <v>10.416666666666666</v>
      </c>
      <c r="M552" s="42">
        <v>480</v>
      </c>
    </row>
    <row r="553" spans="2:13" ht="12.75">
      <c r="B553" s="361"/>
      <c r="D553" s="15"/>
      <c r="H553" s="6">
        <f>H552-B553</f>
        <v>0</v>
      </c>
      <c r="I553" s="25">
        <f t="shared" si="50"/>
        <v>0</v>
      </c>
      <c r="M553" s="42">
        <v>480</v>
      </c>
    </row>
    <row r="554" spans="2:13" ht="12.75">
      <c r="B554" s="361"/>
      <c r="D554" s="15"/>
      <c r="H554" s="6">
        <f>H553-B554</f>
        <v>0</v>
      </c>
      <c r="I554" s="25">
        <f t="shared" si="50"/>
        <v>0</v>
      </c>
      <c r="M554" s="42">
        <v>480</v>
      </c>
    </row>
    <row r="555" spans="2:13" ht="12.75">
      <c r="B555" s="361"/>
      <c r="D555" s="15"/>
      <c r="H555" s="6">
        <f>H554-B555</f>
        <v>0</v>
      </c>
      <c r="I555" s="25">
        <f t="shared" si="50"/>
        <v>0</v>
      </c>
      <c r="M555" s="42">
        <v>480</v>
      </c>
    </row>
    <row r="556" spans="2:13" ht="12.75">
      <c r="B556" s="361"/>
      <c r="D556" s="15"/>
      <c r="H556" s="6">
        <f>H555-B556</f>
        <v>0</v>
      </c>
      <c r="I556" s="25">
        <f t="shared" si="50"/>
        <v>0</v>
      </c>
      <c r="M556" s="42">
        <v>480</v>
      </c>
    </row>
    <row r="557" spans="1:13" s="69" customFormat="1" ht="12.75">
      <c r="A557" s="64"/>
      <c r="B557" s="436">
        <f>+B563+B569+B574+B583+B589</f>
        <v>48600</v>
      </c>
      <c r="C557" s="64" t="s">
        <v>210</v>
      </c>
      <c r="D557" s="64" t="s">
        <v>211</v>
      </c>
      <c r="E557" s="64" t="s">
        <v>118</v>
      </c>
      <c r="F557" s="74" t="s">
        <v>119</v>
      </c>
      <c r="G557" s="66" t="s">
        <v>25</v>
      </c>
      <c r="H557" s="65"/>
      <c r="I557" s="67">
        <f t="shared" si="50"/>
        <v>101.25</v>
      </c>
      <c r="M557" s="42">
        <v>480</v>
      </c>
    </row>
    <row r="558" spans="2:13" ht="12.75">
      <c r="B558" s="361"/>
      <c r="D558" s="15"/>
      <c r="H558" s="6">
        <f>H557-B558</f>
        <v>0</v>
      </c>
      <c r="I558" s="25">
        <f t="shared" si="50"/>
        <v>0</v>
      </c>
      <c r="M558" s="42">
        <v>480</v>
      </c>
    </row>
    <row r="559" spans="2:13" ht="12.75">
      <c r="B559" s="361">
        <v>5000</v>
      </c>
      <c r="C559" s="1" t="s">
        <v>1319</v>
      </c>
      <c r="D559" s="15" t="s">
        <v>212</v>
      </c>
      <c r="E559" s="1" t="s">
        <v>473</v>
      </c>
      <c r="F559" s="193" t="s">
        <v>1238</v>
      </c>
      <c r="G559" s="30" t="s">
        <v>193</v>
      </c>
      <c r="H559" s="6">
        <f>H558-B559</f>
        <v>-5000</v>
      </c>
      <c r="I559" s="25">
        <f t="shared" si="50"/>
        <v>10.416666666666666</v>
      </c>
      <c r="K559" t="s">
        <v>1180</v>
      </c>
      <c r="L559">
        <v>15</v>
      </c>
      <c r="M559" s="42">
        <v>480</v>
      </c>
    </row>
    <row r="560" spans="2:13" ht="12.75">
      <c r="B560" s="361">
        <v>5000</v>
      </c>
      <c r="C560" s="1" t="s">
        <v>213</v>
      </c>
      <c r="D560" s="15" t="s">
        <v>212</v>
      </c>
      <c r="E560" s="1" t="s">
        <v>473</v>
      </c>
      <c r="F560" s="183" t="s">
        <v>1239</v>
      </c>
      <c r="G560" s="30" t="s">
        <v>142</v>
      </c>
      <c r="H560" s="6">
        <f>H559-B560</f>
        <v>-10000</v>
      </c>
      <c r="I560" s="25">
        <f t="shared" si="50"/>
        <v>10.416666666666666</v>
      </c>
      <c r="K560" t="s">
        <v>1180</v>
      </c>
      <c r="L560">
        <v>15</v>
      </c>
      <c r="M560" s="42">
        <v>480</v>
      </c>
    </row>
    <row r="561" spans="2:13" ht="12.75">
      <c r="B561" s="361">
        <v>5000</v>
      </c>
      <c r="C561" s="1" t="s">
        <v>214</v>
      </c>
      <c r="D561" s="15" t="s">
        <v>212</v>
      </c>
      <c r="E561" s="1" t="s">
        <v>473</v>
      </c>
      <c r="F561" s="183" t="s">
        <v>1239</v>
      </c>
      <c r="G561" s="30" t="s">
        <v>142</v>
      </c>
      <c r="H561" s="6">
        <f>H560-B561</f>
        <v>-15000</v>
      </c>
      <c r="I561" s="25">
        <f t="shared" si="50"/>
        <v>10.416666666666666</v>
      </c>
      <c r="K561" t="s">
        <v>1180</v>
      </c>
      <c r="L561">
        <v>15</v>
      </c>
      <c r="M561" s="42">
        <v>480</v>
      </c>
    </row>
    <row r="562" spans="2:13" ht="12.75">
      <c r="B562" s="361">
        <v>5000</v>
      </c>
      <c r="C562" s="1" t="s">
        <v>1320</v>
      </c>
      <c r="D562" s="15" t="s">
        <v>212</v>
      </c>
      <c r="E562" s="1" t="s">
        <v>473</v>
      </c>
      <c r="F562" s="193" t="s">
        <v>1240</v>
      </c>
      <c r="G562" s="30" t="s">
        <v>144</v>
      </c>
      <c r="H562" s="6">
        <f>H561-B562</f>
        <v>-20000</v>
      </c>
      <c r="I562" s="25">
        <f t="shared" si="50"/>
        <v>10.416666666666666</v>
      </c>
      <c r="K562" t="s">
        <v>1180</v>
      </c>
      <c r="L562">
        <v>15</v>
      </c>
      <c r="M562" s="42">
        <v>480</v>
      </c>
    </row>
    <row r="563" spans="1:13" s="62" customFormat="1" ht="12.75">
      <c r="A563" s="14"/>
      <c r="B563" s="364">
        <f>SUM(B559:B562)</f>
        <v>20000</v>
      </c>
      <c r="C563" s="14" t="s">
        <v>1115</v>
      </c>
      <c r="D563" s="14"/>
      <c r="E563" s="14"/>
      <c r="F563" s="174"/>
      <c r="G563" s="21"/>
      <c r="H563" s="59">
        <v>0</v>
      </c>
      <c r="I563" s="61">
        <f t="shared" si="50"/>
        <v>41.666666666666664</v>
      </c>
      <c r="M563" s="42">
        <v>480</v>
      </c>
    </row>
    <row r="564" spans="2:13" ht="12.75">
      <c r="B564" s="361"/>
      <c r="D564" s="15"/>
      <c r="H564" s="6">
        <f>H563-B564</f>
        <v>0</v>
      </c>
      <c r="I564" s="25">
        <f aca="true" t="shared" si="52" ref="I564:I596">+B564/M564</f>
        <v>0</v>
      </c>
      <c r="M564" s="42">
        <v>480</v>
      </c>
    </row>
    <row r="565" spans="2:13" ht="12.75">
      <c r="B565" s="361"/>
      <c r="D565" s="15"/>
      <c r="H565" s="6">
        <f>H564-B565</f>
        <v>0</v>
      </c>
      <c r="I565" s="25">
        <f t="shared" si="52"/>
        <v>0</v>
      </c>
      <c r="M565" s="42">
        <v>480</v>
      </c>
    </row>
    <row r="566" spans="2:13" ht="12.75">
      <c r="B566" s="361">
        <v>1400</v>
      </c>
      <c r="C566" s="1" t="s">
        <v>34</v>
      </c>
      <c r="D566" s="15" t="s">
        <v>212</v>
      </c>
      <c r="E566" s="1" t="s">
        <v>35</v>
      </c>
      <c r="F566" s="183" t="s">
        <v>1239</v>
      </c>
      <c r="G566" s="30" t="s">
        <v>193</v>
      </c>
      <c r="H566" s="6">
        <f>H565-B566</f>
        <v>-1400</v>
      </c>
      <c r="I566" s="25">
        <f t="shared" si="52"/>
        <v>2.9166666666666665</v>
      </c>
      <c r="K566" t="s">
        <v>1180</v>
      </c>
      <c r="L566">
        <v>15</v>
      </c>
      <c r="M566" s="42">
        <v>480</v>
      </c>
    </row>
    <row r="567" spans="2:13" ht="12.75">
      <c r="B567" s="361">
        <v>1200</v>
      </c>
      <c r="C567" s="1" t="s">
        <v>34</v>
      </c>
      <c r="D567" s="15" t="s">
        <v>212</v>
      </c>
      <c r="E567" s="1" t="s">
        <v>35</v>
      </c>
      <c r="F567" s="183" t="s">
        <v>1239</v>
      </c>
      <c r="G567" s="30" t="s">
        <v>142</v>
      </c>
      <c r="H567" s="6">
        <f>H566-B567</f>
        <v>-2600</v>
      </c>
      <c r="I567" s="25">
        <f t="shared" si="52"/>
        <v>2.5</v>
      </c>
      <c r="K567" t="s">
        <v>1180</v>
      </c>
      <c r="L567">
        <v>15</v>
      </c>
      <c r="M567" s="42">
        <v>480</v>
      </c>
    </row>
    <row r="568" spans="2:13" ht="12.75">
      <c r="B568" s="361">
        <v>1500</v>
      </c>
      <c r="C568" s="1" t="s">
        <v>34</v>
      </c>
      <c r="D568" s="15" t="s">
        <v>212</v>
      </c>
      <c r="E568" s="1" t="s">
        <v>35</v>
      </c>
      <c r="F568" s="183" t="s">
        <v>1239</v>
      </c>
      <c r="G568" s="30" t="s">
        <v>144</v>
      </c>
      <c r="H568" s="6">
        <f>H567-B568</f>
        <v>-4100</v>
      </c>
      <c r="I568" s="25">
        <f t="shared" si="52"/>
        <v>3.125</v>
      </c>
      <c r="K568" t="s">
        <v>1180</v>
      </c>
      <c r="L568">
        <v>15</v>
      </c>
      <c r="M568" s="42">
        <v>480</v>
      </c>
    </row>
    <row r="569" spans="1:13" s="62" customFormat="1" ht="12.75">
      <c r="A569" s="14"/>
      <c r="B569" s="364">
        <f>SUM(B566:B568)</f>
        <v>4100</v>
      </c>
      <c r="C569" s="14"/>
      <c r="D569" s="14"/>
      <c r="E569" s="14" t="s">
        <v>35</v>
      </c>
      <c r="F569" s="174"/>
      <c r="G569" s="21"/>
      <c r="H569" s="59">
        <v>0</v>
      </c>
      <c r="I569" s="61">
        <f t="shared" si="52"/>
        <v>8.541666666666666</v>
      </c>
      <c r="M569" s="42">
        <v>480</v>
      </c>
    </row>
    <row r="570" spans="2:13" ht="12.75">
      <c r="B570" s="361"/>
      <c r="H570" s="6">
        <f>H569-B570</f>
        <v>0</v>
      </c>
      <c r="I570" s="25">
        <f t="shared" si="52"/>
        <v>0</v>
      </c>
      <c r="M570" s="42">
        <v>480</v>
      </c>
    </row>
    <row r="571" spans="2:13" ht="12.75">
      <c r="B571" s="361"/>
      <c r="H571" s="6">
        <f>H570-B571</f>
        <v>0</v>
      </c>
      <c r="I571" s="25">
        <f t="shared" si="52"/>
        <v>0</v>
      </c>
      <c r="M571" s="42">
        <v>480</v>
      </c>
    </row>
    <row r="572" spans="2:13" ht="12.75">
      <c r="B572" s="361">
        <v>7000</v>
      </c>
      <c r="C572" s="1" t="s">
        <v>36</v>
      </c>
      <c r="D572" s="15" t="s">
        <v>212</v>
      </c>
      <c r="E572" s="1" t="s">
        <v>473</v>
      </c>
      <c r="F572" s="183" t="s">
        <v>1241</v>
      </c>
      <c r="G572" s="30" t="s">
        <v>142</v>
      </c>
      <c r="H572" s="6">
        <f>H571-B572</f>
        <v>-7000</v>
      </c>
      <c r="I572" s="25">
        <f t="shared" si="52"/>
        <v>14.583333333333334</v>
      </c>
      <c r="K572" t="s">
        <v>1180</v>
      </c>
      <c r="L572">
        <v>15</v>
      </c>
      <c r="M572" s="42">
        <v>480</v>
      </c>
    </row>
    <row r="573" spans="2:13" ht="12.75">
      <c r="B573" s="361">
        <v>7000</v>
      </c>
      <c r="C573" s="1" t="s">
        <v>36</v>
      </c>
      <c r="D573" s="15" t="s">
        <v>212</v>
      </c>
      <c r="E573" s="1" t="s">
        <v>473</v>
      </c>
      <c r="F573" s="183" t="s">
        <v>1241</v>
      </c>
      <c r="G573" s="30" t="s">
        <v>144</v>
      </c>
      <c r="H573" s="6">
        <f>H572-B573</f>
        <v>-14000</v>
      </c>
      <c r="I573" s="25">
        <f t="shared" si="52"/>
        <v>14.583333333333334</v>
      </c>
      <c r="K573" t="s">
        <v>1180</v>
      </c>
      <c r="L573">
        <v>15</v>
      </c>
      <c r="M573" s="42">
        <v>480</v>
      </c>
    </row>
    <row r="574" spans="1:13" s="62" customFormat="1" ht="12.75">
      <c r="A574" s="14"/>
      <c r="B574" s="364">
        <f>SUM(B572:B573)</f>
        <v>14000</v>
      </c>
      <c r="C574" s="14" t="s">
        <v>36</v>
      </c>
      <c r="D574" s="14"/>
      <c r="E574" s="14"/>
      <c r="F574" s="174"/>
      <c r="G574" s="21"/>
      <c r="H574" s="59">
        <v>0</v>
      </c>
      <c r="I574" s="61">
        <f t="shared" si="52"/>
        <v>29.166666666666668</v>
      </c>
      <c r="M574" s="42">
        <v>480</v>
      </c>
    </row>
    <row r="575" spans="2:13" ht="12.75">
      <c r="B575" s="361"/>
      <c r="H575" s="6">
        <f aca="true" t="shared" si="53" ref="H575:H582">H574-B575</f>
        <v>0</v>
      </c>
      <c r="I575" s="25">
        <f t="shared" si="52"/>
        <v>0</v>
      </c>
      <c r="M575" s="42">
        <v>480</v>
      </c>
    </row>
    <row r="576" spans="2:13" ht="12.75">
      <c r="B576" s="361"/>
      <c r="D576" s="15"/>
      <c r="H576" s="6">
        <f t="shared" si="53"/>
        <v>0</v>
      </c>
      <c r="I576" s="25">
        <f t="shared" si="52"/>
        <v>0</v>
      </c>
      <c r="M576" s="42">
        <v>480</v>
      </c>
    </row>
    <row r="577" spans="1:13" s="45" customFormat="1" ht="12.75">
      <c r="A577" s="44"/>
      <c r="B577" s="361">
        <v>2000</v>
      </c>
      <c r="C577" s="1" t="s">
        <v>37</v>
      </c>
      <c r="D577" s="15" t="s">
        <v>10</v>
      </c>
      <c r="E577" s="15" t="s">
        <v>473</v>
      </c>
      <c r="F577" s="183" t="s">
        <v>1239</v>
      </c>
      <c r="G577" s="30" t="s">
        <v>193</v>
      </c>
      <c r="H577" s="6">
        <f t="shared" si="53"/>
        <v>-2000</v>
      </c>
      <c r="I577" s="25">
        <f t="shared" si="52"/>
        <v>4.166666666666667</v>
      </c>
      <c r="K577" t="s">
        <v>1180</v>
      </c>
      <c r="L577" s="82">
        <v>15</v>
      </c>
      <c r="M577" s="42">
        <v>480</v>
      </c>
    </row>
    <row r="578" spans="2:13" ht="12.75">
      <c r="B578" s="361">
        <v>500</v>
      </c>
      <c r="C578" s="1" t="s">
        <v>37</v>
      </c>
      <c r="D578" s="15" t="s">
        <v>10</v>
      </c>
      <c r="E578" s="15" t="s">
        <v>473</v>
      </c>
      <c r="F578" s="183" t="s">
        <v>1239</v>
      </c>
      <c r="G578" s="30" t="s">
        <v>193</v>
      </c>
      <c r="H578" s="6">
        <f t="shared" si="53"/>
        <v>-2500</v>
      </c>
      <c r="I578" s="25">
        <f t="shared" si="52"/>
        <v>1.0416666666666667</v>
      </c>
      <c r="K578" t="s">
        <v>1180</v>
      </c>
      <c r="L578" s="82">
        <v>15</v>
      </c>
      <c r="M578" s="42">
        <v>480</v>
      </c>
    </row>
    <row r="579" spans="2:13" ht="12.75">
      <c r="B579" s="361">
        <v>2000</v>
      </c>
      <c r="C579" s="1" t="s">
        <v>37</v>
      </c>
      <c r="D579" s="15" t="s">
        <v>10</v>
      </c>
      <c r="E579" s="15" t="s">
        <v>473</v>
      </c>
      <c r="F579" s="183" t="s">
        <v>1239</v>
      </c>
      <c r="G579" s="30" t="s">
        <v>142</v>
      </c>
      <c r="H579" s="6">
        <f t="shared" si="53"/>
        <v>-4500</v>
      </c>
      <c r="I579" s="25">
        <f t="shared" si="52"/>
        <v>4.166666666666667</v>
      </c>
      <c r="K579" t="s">
        <v>1180</v>
      </c>
      <c r="L579" s="82">
        <v>15</v>
      </c>
      <c r="M579" s="42">
        <v>480</v>
      </c>
    </row>
    <row r="580" spans="2:13" ht="12.75">
      <c r="B580" s="361">
        <v>500</v>
      </c>
      <c r="C580" s="1" t="s">
        <v>37</v>
      </c>
      <c r="D580" s="15" t="s">
        <v>10</v>
      </c>
      <c r="E580" s="15" t="s">
        <v>473</v>
      </c>
      <c r="F580" s="183" t="s">
        <v>1239</v>
      </c>
      <c r="G580" s="30" t="s">
        <v>142</v>
      </c>
      <c r="H580" s="6">
        <f t="shared" si="53"/>
        <v>-5000</v>
      </c>
      <c r="I580" s="25">
        <f t="shared" si="52"/>
        <v>1.0416666666666667</v>
      </c>
      <c r="K580" t="s">
        <v>1180</v>
      </c>
      <c r="L580" s="82">
        <v>15</v>
      </c>
      <c r="M580" s="42">
        <v>480</v>
      </c>
    </row>
    <row r="581" spans="2:13" ht="12.75">
      <c r="B581" s="361">
        <v>2000</v>
      </c>
      <c r="C581" s="1" t="s">
        <v>37</v>
      </c>
      <c r="D581" s="15" t="s">
        <v>10</v>
      </c>
      <c r="E581" s="15" t="s">
        <v>473</v>
      </c>
      <c r="F581" s="183" t="s">
        <v>1239</v>
      </c>
      <c r="G581" s="30" t="s">
        <v>144</v>
      </c>
      <c r="H581" s="6">
        <f t="shared" si="53"/>
        <v>-7000</v>
      </c>
      <c r="I581" s="25">
        <f t="shared" si="52"/>
        <v>4.166666666666667</v>
      </c>
      <c r="K581" t="s">
        <v>1180</v>
      </c>
      <c r="L581" s="82">
        <v>15</v>
      </c>
      <c r="M581" s="42">
        <v>480</v>
      </c>
    </row>
    <row r="582" spans="2:13" ht="12.75">
      <c r="B582" s="361">
        <v>500</v>
      </c>
      <c r="C582" s="1" t="s">
        <v>37</v>
      </c>
      <c r="D582" s="15" t="s">
        <v>10</v>
      </c>
      <c r="E582" s="15" t="s">
        <v>473</v>
      </c>
      <c r="F582" s="183" t="s">
        <v>1239</v>
      </c>
      <c r="G582" s="30" t="s">
        <v>144</v>
      </c>
      <c r="H582" s="6">
        <f t="shared" si="53"/>
        <v>-7500</v>
      </c>
      <c r="I582" s="25">
        <f t="shared" si="52"/>
        <v>1.0416666666666667</v>
      </c>
      <c r="K582" t="s">
        <v>1180</v>
      </c>
      <c r="L582" s="82">
        <v>15</v>
      </c>
      <c r="M582" s="42">
        <v>480</v>
      </c>
    </row>
    <row r="583" spans="1:13" s="62" customFormat="1" ht="12.75">
      <c r="A583" s="14"/>
      <c r="B583" s="364">
        <f>SUM(B577:B582)</f>
        <v>7500</v>
      </c>
      <c r="C583" s="14" t="s">
        <v>37</v>
      </c>
      <c r="D583" s="14"/>
      <c r="E583" s="14"/>
      <c r="F583" s="174"/>
      <c r="G583" s="21"/>
      <c r="H583" s="59">
        <v>0</v>
      </c>
      <c r="I583" s="61">
        <f t="shared" si="52"/>
        <v>15.625</v>
      </c>
      <c r="M583" s="42">
        <v>480</v>
      </c>
    </row>
    <row r="584" spans="2:13" ht="12.75">
      <c r="B584" s="361"/>
      <c r="D584" s="15"/>
      <c r="H584" s="6">
        <f>H583-B584</f>
        <v>0</v>
      </c>
      <c r="I584" s="25">
        <f t="shared" si="52"/>
        <v>0</v>
      </c>
      <c r="M584" s="42">
        <v>480</v>
      </c>
    </row>
    <row r="585" spans="2:13" ht="12.75">
      <c r="B585" s="361"/>
      <c r="D585" s="15"/>
      <c r="H585" s="6">
        <f>H584-B585</f>
        <v>0</v>
      </c>
      <c r="I585" s="25">
        <f t="shared" si="52"/>
        <v>0</v>
      </c>
      <c r="M585" s="42">
        <v>480</v>
      </c>
    </row>
    <row r="586" spans="2:13" ht="12.75">
      <c r="B586" s="361">
        <v>1000</v>
      </c>
      <c r="C586" s="1" t="s">
        <v>107</v>
      </c>
      <c r="D586" s="15" t="s">
        <v>10</v>
      </c>
      <c r="E586" s="1" t="s">
        <v>195</v>
      </c>
      <c r="F586" s="183" t="s">
        <v>1239</v>
      </c>
      <c r="G586" s="30" t="s">
        <v>193</v>
      </c>
      <c r="H586" s="6">
        <f>H585-B586</f>
        <v>-1000</v>
      </c>
      <c r="I586" s="25">
        <f t="shared" si="52"/>
        <v>2.0833333333333335</v>
      </c>
      <c r="K586" t="s">
        <v>1180</v>
      </c>
      <c r="L586">
        <v>15</v>
      </c>
      <c r="M586" s="42">
        <v>480</v>
      </c>
    </row>
    <row r="587" spans="2:13" ht="12.75">
      <c r="B587" s="361">
        <v>1000</v>
      </c>
      <c r="C587" s="1" t="s">
        <v>107</v>
      </c>
      <c r="D587" s="15" t="s">
        <v>10</v>
      </c>
      <c r="E587" s="1" t="s">
        <v>195</v>
      </c>
      <c r="F587" s="183" t="s">
        <v>1239</v>
      </c>
      <c r="G587" s="30" t="s">
        <v>142</v>
      </c>
      <c r="H587" s="6">
        <f>H586-B587</f>
        <v>-2000</v>
      </c>
      <c r="I587" s="25">
        <f t="shared" si="52"/>
        <v>2.0833333333333335</v>
      </c>
      <c r="K587" t="s">
        <v>1180</v>
      </c>
      <c r="L587">
        <v>15</v>
      </c>
      <c r="M587" s="42">
        <v>480</v>
      </c>
    </row>
    <row r="588" spans="2:13" ht="12.75">
      <c r="B588" s="361">
        <v>1000</v>
      </c>
      <c r="C588" s="1" t="s">
        <v>107</v>
      </c>
      <c r="D588" s="15" t="s">
        <v>10</v>
      </c>
      <c r="E588" s="1" t="s">
        <v>195</v>
      </c>
      <c r="F588" s="183" t="s">
        <v>1239</v>
      </c>
      <c r="G588" s="30" t="s">
        <v>144</v>
      </c>
      <c r="H588" s="6">
        <f>H587-B588</f>
        <v>-3000</v>
      </c>
      <c r="I588" s="25">
        <f t="shared" si="52"/>
        <v>2.0833333333333335</v>
      </c>
      <c r="K588" t="s">
        <v>1180</v>
      </c>
      <c r="L588">
        <v>15</v>
      </c>
      <c r="M588" s="42">
        <v>480</v>
      </c>
    </row>
    <row r="589" spans="1:13" s="62" customFormat="1" ht="12.75">
      <c r="A589" s="14"/>
      <c r="B589" s="364">
        <f>SUM(B586:B588)</f>
        <v>3000</v>
      </c>
      <c r="C589" s="14"/>
      <c r="D589" s="14"/>
      <c r="E589" s="14" t="s">
        <v>195</v>
      </c>
      <c r="F589" s="174"/>
      <c r="G589" s="21"/>
      <c r="H589" s="59">
        <v>0</v>
      </c>
      <c r="I589" s="61">
        <f t="shared" si="52"/>
        <v>6.25</v>
      </c>
      <c r="M589" s="42">
        <v>480</v>
      </c>
    </row>
    <row r="590" spans="2:14" ht="12.75">
      <c r="B590" s="438"/>
      <c r="C590" s="35"/>
      <c r="D590" s="15"/>
      <c r="E590" s="40"/>
      <c r="H590" s="6">
        <f>H589-B590</f>
        <v>0</v>
      </c>
      <c r="I590" s="25">
        <f t="shared" si="52"/>
        <v>0</v>
      </c>
      <c r="J590" s="39"/>
      <c r="L590" s="39"/>
      <c r="M590" s="42">
        <v>480</v>
      </c>
      <c r="N590" s="41"/>
    </row>
    <row r="591" spans="2:13" ht="12.75">
      <c r="B591" s="361"/>
      <c r="C591" s="35"/>
      <c r="D591" s="15"/>
      <c r="H591" s="6">
        <f>H590-B591</f>
        <v>0</v>
      </c>
      <c r="I591" s="25">
        <f t="shared" si="52"/>
        <v>0</v>
      </c>
      <c r="M591" s="42">
        <v>480</v>
      </c>
    </row>
    <row r="592" spans="2:13" ht="12.75">
      <c r="B592" s="361"/>
      <c r="C592" s="35"/>
      <c r="D592" s="15"/>
      <c r="H592" s="6">
        <f>H591-B592</f>
        <v>0</v>
      </c>
      <c r="I592" s="25">
        <f t="shared" si="52"/>
        <v>0</v>
      </c>
      <c r="M592" s="42">
        <v>480</v>
      </c>
    </row>
    <row r="593" spans="2:13" ht="12.75">
      <c r="B593" s="361"/>
      <c r="C593" s="35"/>
      <c r="D593" s="15"/>
      <c r="H593" s="6">
        <f>H592-B593</f>
        <v>0</v>
      </c>
      <c r="I593" s="25">
        <f t="shared" si="52"/>
        <v>0</v>
      </c>
      <c r="M593" s="42">
        <v>480</v>
      </c>
    </row>
    <row r="594" spans="1:256" s="69" customFormat="1" ht="12.75">
      <c r="A594" s="64"/>
      <c r="B594" s="436">
        <f>+B602+B612+B621+B628+B636+B641</f>
        <v>74400</v>
      </c>
      <c r="C594" s="64" t="s">
        <v>215</v>
      </c>
      <c r="D594" s="64" t="s">
        <v>1175</v>
      </c>
      <c r="E594" s="64" t="s">
        <v>138</v>
      </c>
      <c r="F594" s="74" t="s">
        <v>1128</v>
      </c>
      <c r="G594" s="74" t="s">
        <v>472</v>
      </c>
      <c r="H594" s="59"/>
      <c r="I594" s="67">
        <f t="shared" si="52"/>
        <v>155</v>
      </c>
      <c r="M594" s="42">
        <v>480</v>
      </c>
      <c r="IV594" s="64">
        <f>SUM(A594:IU594)</f>
        <v>75035</v>
      </c>
    </row>
    <row r="595" spans="2:13" ht="12.75">
      <c r="B595" s="361"/>
      <c r="C595" s="35"/>
      <c r="D595" s="15"/>
      <c r="H595" s="6">
        <f aca="true" t="shared" si="54" ref="H595:H601">H594-B595</f>
        <v>0</v>
      </c>
      <c r="I595" s="25">
        <f t="shared" si="52"/>
        <v>0</v>
      </c>
      <c r="M595" s="42">
        <v>480</v>
      </c>
    </row>
    <row r="596" spans="2:13" ht="12.75">
      <c r="B596" s="437">
        <v>2500</v>
      </c>
      <c r="C596" s="1" t="s">
        <v>11</v>
      </c>
      <c r="D596" s="15" t="s">
        <v>10</v>
      </c>
      <c r="E596" s="15" t="s">
        <v>42</v>
      </c>
      <c r="F596" s="183" t="s">
        <v>141</v>
      </c>
      <c r="G596" s="32" t="s">
        <v>142</v>
      </c>
      <c r="H596" s="6">
        <f t="shared" si="54"/>
        <v>-2500</v>
      </c>
      <c r="I596" s="25">
        <f t="shared" si="52"/>
        <v>5.208333333333333</v>
      </c>
      <c r="K596" t="s">
        <v>11</v>
      </c>
      <c r="L596">
        <v>9</v>
      </c>
      <c r="M596" s="42">
        <v>480</v>
      </c>
    </row>
    <row r="597" spans="2:13" ht="12.75">
      <c r="B597" s="361">
        <v>2500</v>
      </c>
      <c r="C597" s="1" t="s">
        <v>11</v>
      </c>
      <c r="D597" s="1" t="s">
        <v>10</v>
      </c>
      <c r="E597" s="1" t="s">
        <v>42</v>
      </c>
      <c r="F597" s="183" t="s">
        <v>143</v>
      </c>
      <c r="G597" s="30" t="s">
        <v>144</v>
      </c>
      <c r="H597" s="6">
        <f t="shared" si="54"/>
        <v>-5000</v>
      </c>
      <c r="I597" s="25">
        <v>5</v>
      </c>
      <c r="K597" t="s">
        <v>11</v>
      </c>
      <c r="L597">
        <v>9</v>
      </c>
      <c r="M597" s="42">
        <v>480</v>
      </c>
    </row>
    <row r="598" spans="2:13" ht="12.75">
      <c r="B598" s="361">
        <v>2500</v>
      </c>
      <c r="C598" s="1" t="s">
        <v>11</v>
      </c>
      <c r="D598" s="1" t="s">
        <v>10</v>
      </c>
      <c r="E598" s="1" t="s">
        <v>42</v>
      </c>
      <c r="F598" s="183" t="s">
        <v>216</v>
      </c>
      <c r="G598" s="30" t="s">
        <v>148</v>
      </c>
      <c r="H598" s="6">
        <f t="shared" si="54"/>
        <v>-7500</v>
      </c>
      <c r="I598" s="25">
        <v>5</v>
      </c>
      <c r="K598" t="s">
        <v>11</v>
      </c>
      <c r="L598">
        <v>16</v>
      </c>
      <c r="M598" s="42">
        <v>480</v>
      </c>
    </row>
    <row r="599" spans="2:13" ht="12.75">
      <c r="B599" s="361">
        <v>2500</v>
      </c>
      <c r="C599" s="1" t="s">
        <v>11</v>
      </c>
      <c r="D599" s="1" t="s">
        <v>10</v>
      </c>
      <c r="E599" s="1" t="s">
        <v>42</v>
      </c>
      <c r="F599" s="183" t="s">
        <v>217</v>
      </c>
      <c r="G599" s="30" t="s">
        <v>189</v>
      </c>
      <c r="H599" s="6">
        <f t="shared" si="54"/>
        <v>-10000</v>
      </c>
      <c r="I599" s="25">
        <v>5</v>
      </c>
      <c r="K599" t="s">
        <v>11</v>
      </c>
      <c r="L599">
        <v>16</v>
      </c>
      <c r="M599" s="42">
        <v>480</v>
      </c>
    </row>
    <row r="600" spans="2:13" ht="12.75">
      <c r="B600" s="361">
        <v>2500</v>
      </c>
      <c r="C600" s="1" t="s">
        <v>11</v>
      </c>
      <c r="D600" s="1" t="s">
        <v>10</v>
      </c>
      <c r="E600" s="1" t="s">
        <v>42</v>
      </c>
      <c r="F600" s="183" t="s">
        <v>218</v>
      </c>
      <c r="G600" s="30" t="s">
        <v>184</v>
      </c>
      <c r="H600" s="6">
        <f t="shared" si="54"/>
        <v>-12500</v>
      </c>
      <c r="I600" s="25">
        <v>5</v>
      </c>
      <c r="K600" t="s">
        <v>11</v>
      </c>
      <c r="L600">
        <v>16</v>
      </c>
      <c r="M600" s="42">
        <v>480</v>
      </c>
    </row>
    <row r="601" spans="2:13" ht="12.75">
      <c r="B601" s="361">
        <v>3000</v>
      </c>
      <c r="C601" s="1" t="s">
        <v>11</v>
      </c>
      <c r="D601" s="1" t="s">
        <v>10</v>
      </c>
      <c r="E601" s="1" t="s">
        <v>83</v>
      </c>
      <c r="F601" s="183" t="s">
        <v>219</v>
      </c>
      <c r="G601" s="30" t="s">
        <v>184</v>
      </c>
      <c r="H601" s="6">
        <f t="shared" si="54"/>
        <v>-15500</v>
      </c>
      <c r="I601" s="25">
        <v>6</v>
      </c>
      <c r="K601" t="s">
        <v>11</v>
      </c>
      <c r="L601">
        <v>16</v>
      </c>
      <c r="M601" s="42">
        <v>480</v>
      </c>
    </row>
    <row r="602" spans="1:13" s="62" customFormat="1" ht="12.75">
      <c r="A602" s="14"/>
      <c r="B602" s="364">
        <f>SUM(B596:B601)</f>
        <v>15500</v>
      </c>
      <c r="C602" s="14" t="s">
        <v>11</v>
      </c>
      <c r="D602" s="14"/>
      <c r="E602" s="14"/>
      <c r="F602" s="174"/>
      <c r="G602" s="21"/>
      <c r="H602" s="59">
        <v>0</v>
      </c>
      <c r="I602" s="61">
        <f aca="true" t="shared" si="55" ref="I602:I648">+B602/M602</f>
        <v>32.291666666666664</v>
      </c>
      <c r="M602" s="42">
        <v>480</v>
      </c>
    </row>
    <row r="603" spans="2:13" ht="12.75">
      <c r="B603" s="361"/>
      <c r="D603" s="15"/>
      <c r="H603" s="6">
        <f aca="true" t="shared" si="56" ref="H603:H611">H602-B603</f>
        <v>0</v>
      </c>
      <c r="I603" s="25">
        <f t="shared" si="55"/>
        <v>0</v>
      </c>
      <c r="M603" s="42">
        <v>480</v>
      </c>
    </row>
    <row r="604" spans="2:13" ht="12.75">
      <c r="B604" s="361"/>
      <c r="D604" s="15"/>
      <c r="H604" s="6">
        <f t="shared" si="56"/>
        <v>0</v>
      </c>
      <c r="I604" s="25">
        <f t="shared" si="55"/>
        <v>0</v>
      </c>
      <c r="M604" s="42">
        <v>480</v>
      </c>
    </row>
    <row r="605" spans="2:13" ht="12.75">
      <c r="B605" s="437">
        <v>3000</v>
      </c>
      <c r="C605" s="35" t="s">
        <v>1142</v>
      </c>
      <c r="D605" s="15" t="s">
        <v>58</v>
      </c>
      <c r="E605" s="35" t="s">
        <v>473</v>
      </c>
      <c r="F605" s="165" t="s">
        <v>486</v>
      </c>
      <c r="G605" s="33" t="s">
        <v>142</v>
      </c>
      <c r="H605" s="6">
        <f t="shared" si="56"/>
        <v>-3000</v>
      </c>
      <c r="I605" s="25">
        <f t="shared" si="55"/>
        <v>6.25</v>
      </c>
      <c r="K605" t="s">
        <v>42</v>
      </c>
      <c r="L605">
        <v>16</v>
      </c>
      <c r="M605" s="42">
        <v>480</v>
      </c>
    </row>
    <row r="606" spans="2:14" ht="12.75">
      <c r="B606" s="437">
        <v>5000</v>
      </c>
      <c r="C606" s="35" t="s">
        <v>145</v>
      </c>
      <c r="D606" s="15" t="s">
        <v>58</v>
      </c>
      <c r="E606" s="35" t="s">
        <v>473</v>
      </c>
      <c r="F606" s="165" t="s">
        <v>220</v>
      </c>
      <c r="G606" s="33" t="s">
        <v>144</v>
      </c>
      <c r="H606" s="6">
        <f t="shared" si="56"/>
        <v>-8000</v>
      </c>
      <c r="I606" s="25">
        <f t="shared" si="55"/>
        <v>10.416666666666666</v>
      </c>
      <c r="K606" t="s">
        <v>42</v>
      </c>
      <c r="L606">
        <v>16</v>
      </c>
      <c r="M606" s="42">
        <v>480</v>
      </c>
      <c r="N606" s="41"/>
    </row>
    <row r="607" spans="2:14" ht="12.75">
      <c r="B607" s="437">
        <v>5000</v>
      </c>
      <c r="C607" s="35" t="s">
        <v>147</v>
      </c>
      <c r="D607" s="15" t="s">
        <v>58</v>
      </c>
      <c r="E607" s="35" t="s">
        <v>473</v>
      </c>
      <c r="F607" s="165" t="s">
        <v>220</v>
      </c>
      <c r="G607" s="33" t="s">
        <v>144</v>
      </c>
      <c r="H607" s="6">
        <f t="shared" si="56"/>
        <v>-13000</v>
      </c>
      <c r="I607" s="25">
        <f t="shared" si="55"/>
        <v>10.416666666666666</v>
      </c>
      <c r="K607" t="s">
        <v>42</v>
      </c>
      <c r="L607">
        <v>16</v>
      </c>
      <c r="M607" s="42">
        <v>480</v>
      </c>
      <c r="N607" s="41"/>
    </row>
    <row r="608" spans="2:14" ht="12.75">
      <c r="B608" s="437">
        <v>1500</v>
      </c>
      <c r="C608" s="35" t="s">
        <v>1303</v>
      </c>
      <c r="D608" s="15" t="s">
        <v>58</v>
      </c>
      <c r="E608" s="35" t="s">
        <v>473</v>
      </c>
      <c r="F608" s="165" t="s">
        <v>220</v>
      </c>
      <c r="G608" s="33" t="s">
        <v>148</v>
      </c>
      <c r="H608" s="6">
        <f t="shared" si="56"/>
        <v>-14500</v>
      </c>
      <c r="I608" s="25">
        <f t="shared" si="55"/>
        <v>3.125</v>
      </c>
      <c r="K608" t="s">
        <v>42</v>
      </c>
      <c r="L608">
        <v>16</v>
      </c>
      <c r="M608" s="42">
        <v>480</v>
      </c>
      <c r="N608" s="41"/>
    </row>
    <row r="609" spans="2:14" ht="12.75">
      <c r="B609" s="437">
        <v>1500</v>
      </c>
      <c r="C609" s="35" t="s">
        <v>1304</v>
      </c>
      <c r="D609" s="15" t="s">
        <v>58</v>
      </c>
      <c r="E609" s="35" t="s">
        <v>473</v>
      </c>
      <c r="F609" s="165" t="s">
        <v>220</v>
      </c>
      <c r="G609" s="33" t="s">
        <v>148</v>
      </c>
      <c r="H609" s="6">
        <f t="shared" si="56"/>
        <v>-16000</v>
      </c>
      <c r="I609" s="25">
        <f t="shared" si="55"/>
        <v>3.125</v>
      </c>
      <c r="K609" t="s">
        <v>42</v>
      </c>
      <c r="L609">
        <v>16</v>
      </c>
      <c r="M609" s="42">
        <v>480</v>
      </c>
      <c r="N609" s="41"/>
    </row>
    <row r="610" spans="2:14" ht="12.75">
      <c r="B610" s="437">
        <v>3000</v>
      </c>
      <c r="C610" s="35" t="s">
        <v>1129</v>
      </c>
      <c r="D610" s="15" t="s">
        <v>58</v>
      </c>
      <c r="E610" s="35" t="s">
        <v>473</v>
      </c>
      <c r="F610" s="165" t="s">
        <v>220</v>
      </c>
      <c r="G610" s="33" t="s">
        <v>189</v>
      </c>
      <c r="H610" s="6">
        <f t="shared" si="56"/>
        <v>-19000</v>
      </c>
      <c r="I610" s="25">
        <f t="shared" si="55"/>
        <v>6.25</v>
      </c>
      <c r="K610" t="s">
        <v>42</v>
      </c>
      <c r="L610">
        <v>16</v>
      </c>
      <c r="M610" s="42">
        <v>480</v>
      </c>
      <c r="N610" s="41"/>
    </row>
    <row r="611" spans="2:14" ht="12.75">
      <c r="B611" s="437">
        <v>3000</v>
      </c>
      <c r="C611" s="35" t="s">
        <v>1130</v>
      </c>
      <c r="D611" s="15" t="s">
        <v>58</v>
      </c>
      <c r="E611" s="35" t="s">
        <v>473</v>
      </c>
      <c r="F611" s="165" t="s">
        <v>220</v>
      </c>
      <c r="G611" s="33" t="s">
        <v>189</v>
      </c>
      <c r="H611" s="6">
        <f t="shared" si="56"/>
        <v>-22000</v>
      </c>
      <c r="I611" s="25">
        <f t="shared" si="55"/>
        <v>6.25</v>
      </c>
      <c r="K611" t="s">
        <v>42</v>
      </c>
      <c r="L611">
        <v>16</v>
      </c>
      <c r="M611" s="42">
        <v>480</v>
      </c>
      <c r="N611" s="41"/>
    </row>
    <row r="612" spans="1:13" s="62" customFormat="1" ht="12.75">
      <c r="A612" s="14"/>
      <c r="B612" s="364">
        <f>SUM(B605:B611)</f>
        <v>22000</v>
      </c>
      <c r="C612" s="60" t="s">
        <v>1115</v>
      </c>
      <c r="D612" s="14"/>
      <c r="E612" s="14"/>
      <c r="F612" s="174"/>
      <c r="G612" s="21"/>
      <c r="H612" s="59">
        <v>0</v>
      </c>
      <c r="I612" s="61">
        <f t="shared" si="55"/>
        <v>45.833333333333336</v>
      </c>
      <c r="M612" s="42">
        <v>480</v>
      </c>
    </row>
    <row r="613" spans="1:13" s="18" customFormat="1" ht="12.75">
      <c r="A613" s="15"/>
      <c r="B613" s="437"/>
      <c r="C613" s="35"/>
      <c r="D613" s="15"/>
      <c r="E613" s="15"/>
      <c r="F613" s="173"/>
      <c r="G613" s="32"/>
      <c r="H613" s="6">
        <f aca="true" t="shared" si="57" ref="H613:H620">H612-B613</f>
        <v>0</v>
      </c>
      <c r="I613" s="25">
        <f t="shared" si="55"/>
        <v>0</v>
      </c>
      <c r="M613" s="42">
        <v>480</v>
      </c>
    </row>
    <row r="614" spans="1:13" s="18" customFormat="1" ht="12.75">
      <c r="A614" s="15"/>
      <c r="B614" s="437"/>
      <c r="C614" s="35"/>
      <c r="D614" s="15"/>
      <c r="E614" s="15"/>
      <c r="F614" s="173"/>
      <c r="G614" s="32"/>
      <c r="H614" s="6">
        <f t="shared" si="57"/>
        <v>0</v>
      </c>
      <c r="I614" s="25">
        <f t="shared" si="55"/>
        <v>0</v>
      </c>
      <c r="M614" s="42">
        <v>480</v>
      </c>
    </row>
    <row r="615" spans="2:13" ht="12.75">
      <c r="B615" s="361">
        <v>1400</v>
      </c>
      <c r="C615" s="1" t="s">
        <v>34</v>
      </c>
      <c r="D615" s="1" t="s">
        <v>10</v>
      </c>
      <c r="E615" s="1" t="s">
        <v>35</v>
      </c>
      <c r="F615" s="165" t="s">
        <v>220</v>
      </c>
      <c r="G615" s="71" t="s">
        <v>57</v>
      </c>
      <c r="H615" s="6">
        <f t="shared" si="57"/>
        <v>-1400</v>
      </c>
      <c r="I615" s="25">
        <f t="shared" si="55"/>
        <v>2.9166666666666665</v>
      </c>
      <c r="K615" t="s">
        <v>42</v>
      </c>
      <c r="L615">
        <v>16</v>
      </c>
      <c r="M615" s="42">
        <v>480</v>
      </c>
    </row>
    <row r="616" spans="2:13" ht="12.75">
      <c r="B616" s="361">
        <v>1500</v>
      </c>
      <c r="C616" s="35" t="s">
        <v>34</v>
      </c>
      <c r="D616" s="1" t="s">
        <v>10</v>
      </c>
      <c r="E616" s="1" t="s">
        <v>35</v>
      </c>
      <c r="F616" s="165" t="s">
        <v>220</v>
      </c>
      <c r="G616" s="71" t="s">
        <v>142</v>
      </c>
      <c r="H616" s="6">
        <f t="shared" si="57"/>
        <v>-2900</v>
      </c>
      <c r="I616" s="25">
        <f t="shared" si="55"/>
        <v>3.125</v>
      </c>
      <c r="K616" t="s">
        <v>42</v>
      </c>
      <c r="L616">
        <v>16</v>
      </c>
      <c r="M616" s="42">
        <v>480</v>
      </c>
    </row>
    <row r="617" spans="2:13" ht="12.75">
      <c r="B617" s="361">
        <v>1500</v>
      </c>
      <c r="C617" s="35" t="s">
        <v>34</v>
      </c>
      <c r="D617" s="1" t="s">
        <v>10</v>
      </c>
      <c r="E617" s="1" t="s">
        <v>35</v>
      </c>
      <c r="F617" s="165" t="s">
        <v>220</v>
      </c>
      <c r="G617" s="71" t="s">
        <v>144</v>
      </c>
      <c r="H617" s="6">
        <f t="shared" si="57"/>
        <v>-4400</v>
      </c>
      <c r="I617" s="25">
        <f t="shared" si="55"/>
        <v>3.125</v>
      </c>
      <c r="J617" s="18"/>
      <c r="K617" t="s">
        <v>42</v>
      </c>
      <c r="L617">
        <v>16</v>
      </c>
      <c r="M617" s="42">
        <v>480</v>
      </c>
    </row>
    <row r="618" spans="2:13" ht="12.75">
      <c r="B618" s="361">
        <v>1000</v>
      </c>
      <c r="C618" s="35" t="s">
        <v>34</v>
      </c>
      <c r="D618" s="1" t="s">
        <v>10</v>
      </c>
      <c r="E618" s="1" t="s">
        <v>35</v>
      </c>
      <c r="F618" s="165" t="s">
        <v>220</v>
      </c>
      <c r="G618" s="71" t="s">
        <v>148</v>
      </c>
      <c r="H618" s="6">
        <f t="shared" si="57"/>
        <v>-5400</v>
      </c>
      <c r="I618" s="25">
        <f t="shared" si="55"/>
        <v>2.0833333333333335</v>
      </c>
      <c r="J618" s="18"/>
      <c r="K618" t="s">
        <v>42</v>
      </c>
      <c r="L618">
        <v>16</v>
      </c>
      <c r="M618" s="42">
        <v>480</v>
      </c>
    </row>
    <row r="619" spans="2:13" ht="12.75">
      <c r="B619" s="361">
        <v>1000</v>
      </c>
      <c r="C619" s="35" t="s">
        <v>34</v>
      </c>
      <c r="D619" s="1" t="s">
        <v>10</v>
      </c>
      <c r="E619" s="1" t="s">
        <v>35</v>
      </c>
      <c r="F619" s="165" t="s">
        <v>220</v>
      </c>
      <c r="G619" s="71" t="s">
        <v>189</v>
      </c>
      <c r="H619" s="6">
        <f t="shared" si="57"/>
        <v>-6400</v>
      </c>
      <c r="I619" s="25">
        <f t="shared" si="55"/>
        <v>2.0833333333333335</v>
      </c>
      <c r="J619" s="18"/>
      <c r="K619" t="s">
        <v>42</v>
      </c>
      <c r="L619">
        <v>16</v>
      </c>
      <c r="M619" s="42">
        <v>480</v>
      </c>
    </row>
    <row r="620" spans="2:13" ht="12.75">
      <c r="B620" s="361">
        <v>1500</v>
      </c>
      <c r="C620" s="35" t="s">
        <v>34</v>
      </c>
      <c r="D620" s="1" t="s">
        <v>10</v>
      </c>
      <c r="E620" s="1" t="s">
        <v>35</v>
      </c>
      <c r="F620" s="165" t="s">
        <v>220</v>
      </c>
      <c r="G620" s="71" t="s">
        <v>184</v>
      </c>
      <c r="H620" s="6">
        <f t="shared" si="57"/>
        <v>-7900</v>
      </c>
      <c r="I620" s="25">
        <f t="shared" si="55"/>
        <v>3.125</v>
      </c>
      <c r="J620" s="18"/>
      <c r="K620" t="s">
        <v>42</v>
      </c>
      <c r="L620">
        <v>16</v>
      </c>
      <c r="M620" s="42">
        <v>480</v>
      </c>
    </row>
    <row r="621" spans="1:13" s="62" customFormat="1" ht="12.75">
      <c r="A621" s="14"/>
      <c r="B621" s="364">
        <f>SUM(B615:B620)</f>
        <v>7900</v>
      </c>
      <c r="C621" s="60"/>
      <c r="D621" s="14"/>
      <c r="E621" s="14" t="s">
        <v>35</v>
      </c>
      <c r="F621" s="174"/>
      <c r="G621" s="21"/>
      <c r="H621" s="59">
        <v>0</v>
      </c>
      <c r="I621" s="61">
        <f t="shared" si="55"/>
        <v>16.458333333333332</v>
      </c>
      <c r="M621" s="42">
        <v>480</v>
      </c>
    </row>
    <row r="622" spans="1:13" s="18" customFormat="1" ht="12.75">
      <c r="A622" s="15"/>
      <c r="B622" s="437"/>
      <c r="C622" s="35"/>
      <c r="D622" s="15"/>
      <c r="E622" s="15"/>
      <c r="F622" s="173"/>
      <c r="G622" s="32"/>
      <c r="H622" s="6">
        <f aca="true" t="shared" si="58" ref="H622:H627">H621-B622</f>
        <v>0</v>
      </c>
      <c r="I622" s="25">
        <f t="shared" si="55"/>
        <v>0</v>
      </c>
      <c r="M622" s="42">
        <v>480</v>
      </c>
    </row>
    <row r="623" spans="1:13" s="18" customFormat="1" ht="12.75">
      <c r="A623" s="15"/>
      <c r="B623" s="437"/>
      <c r="C623" s="35"/>
      <c r="D623" s="15"/>
      <c r="E623" s="15"/>
      <c r="F623" s="173"/>
      <c r="G623" s="32"/>
      <c r="H623" s="6">
        <f t="shared" si="58"/>
        <v>0</v>
      </c>
      <c r="I623" s="25">
        <f t="shared" si="55"/>
        <v>0</v>
      </c>
      <c r="M623" s="42">
        <v>480</v>
      </c>
    </row>
    <row r="624" spans="1:13" ht="12.75">
      <c r="A624" s="15"/>
      <c r="B624" s="361">
        <v>3000</v>
      </c>
      <c r="C624" s="1" t="s">
        <v>36</v>
      </c>
      <c r="D624" s="15" t="s">
        <v>10</v>
      </c>
      <c r="E624" s="1" t="s">
        <v>473</v>
      </c>
      <c r="F624" s="183" t="s">
        <v>487</v>
      </c>
      <c r="G624" s="71" t="s">
        <v>144</v>
      </c>
      <c r="H624" s="6">
        <f t="shared" si="58"/>
        <v>-3000</v>
      </c>
      <c r="I624" s="25">
        <f t="shared" si="55"/>
        <v>6.25</v>
      </c>
      <c r="K624" t="s">
        <v>42</v>
      </c>
      <c r="L624">
        <v>16</v>
      </c>
      <c r="M624" s="42">
        <v>480</v>
      </c>
    </row>
    <row r="625" spans="2:13" ht="12.75">
      <c r="B625" s="361">
        <v>3000</v>
      </c>
      <c r="C625" s="1" t="s">
        <v>36</v>
      </c>
      <c r="D625" s="15" t="s">
        <v>10</v>
      </c>
      <c r="E625" s="1" t="s">
        <v>473</v>
      </c>
      <c r="F625" s="183" t="s">
        <v>487</v>
      </c>
      <c r="G625" s="71" t="s">
        <v>148</v>
      </c>
      <c r="H625" s="6">
        <f t="shared" si="58"/>
        <v>-6000</v>
      </c>
      <c r="I625" s="25">
        <f t="shared" si="55"/>
        <v>6.25</v>
      </c>
      <c r="K625" t="s">
        <v>42</v>
      </c>
      <c r="L625">
        <v>16</v>
      </c>
      <c r="M625" s="42">
        <v>480</v>
      </c>
    </row>
    <row r="626" spans="2:13" ht="12.75">
      <c r="B626" s="361">
        <v>5000</v>
      </c>
      <c r="C626" s="1" t="s">
        <v>36</v>
      </c>
      <c r="D626" s="15" t="s">
        <v>10</v>
      </c>
      <c r="E626" s="1" t="s">
        <v>473</v>
      </c>
      <c r="F626" s="183" t="s">
        <v>221</v>
      </c>
      <c r="G626" s="71" t="s">
        <v>189</v>
      </c>
      <c r="H626" s="6">
        <f t="shared" si="58"/>
        <v>-11000</v>
      </c>
      <c r="I626" s="25">
        <f t="shared" si="55"/>
        <v>10.416666666666666</v>
      </c>
      <c r="K626" t="s">
        <v>42</v>
      </c>
      <c r="L626">
        <v>16</v>
      </c>
      <c r="M626" s="42">
        <v>480</v>
      </c>
    </row>
    <row r="627" spans="2:13" ht="12.75">
      <c r="B627" s="361">
        <v>5000</v>
      </c>
      <c r="C627" s="1" t="s">
        <v>36</v>
      </c>
      <c r="D627" s="15" t="s">
        <v>10</v>
      </c>
      <c r="E627" s="1" t="s">
        <v>473</v>
      </c>
      <c r="F627" s="183" t="s">
        <v>221</v>
      </c>
      <c r="G627" s="71" t="s">
        <v>184</v>
      </c>
      <c r="H627" s="6">
        <f t="shared" si="58"/>
        <v>-16000</v>
      </c>
      <c r="I627" s="25">
        <f t="shared" si="55"/>
        <v>10.416666666666666</v>
      </c>
      <c r="K627" t="s">
        <v>42</v>
      </c>
      <c r="L627">
        <v>16</v>
      </c>
      <c r="M627" s="42">
        <v>480</v>
      </c>
    </row>
    <row r="628" spans="1:13" s="62" customFormat="1" ht="12.75">
      <c r="A628" s="14"/>
      <c r="B628" s="364">
        <f>SUM(B624:B627)</f>
        <v>16000</v>
      </c>
      <c r="C628" s="60" t="s">
        <v>36</v>
      </c>
      <c r="D628" s="14"/>
      <c r="E628" s="14"/>
      <c r="F628" s="174"/>
      <c r="G628" s="21"/>
      <c r="H628" s="59">
        <v>0</v>
      </c>
      <c r="I628" s="61">
        <f t="shared" si="55"/>
        <v>33.333333333333336</v>
      </c>
      <c r="M628" s="42">
        <v>480</v>
      </c>
    </row>
    <row r="629" spans="1:13" s="18" customFormat="1" ht="12.75">
      <c r="A629" s="15"/>
      <c r="B629" s="437"/>
      <c r="C629" s="35"/>
      <c r="D629" s="15"/>
      <c r="E629" s="15"/>
      <c r="F629" s="173"/>
      <c r="G629" s="32"/>
      <c r="H629" s="6">
        <f aca="true" t="shared" si="59" ref="H629:H635">H628-B629</f>
        <v>0</v>
      </c>
      <c r="I629" s="25">
        <f t="shared" si="55"/>
        <v>0</v>
      </c>
      <c r="M629" s="42">
        <v>480</v>
      </c>
    </row>
    <row r="630" spans="1:13" s="18" customFormat="1" ht="12.75">
      <c r="A630" s="15"/>
      <c r="B630" s="437"/>
      <c r="C630" s="35"/>
      <c r="D630" s="15"/>
      <c r="E630" s="15"/>
      <c r="F630" s="173"/>
      <c r="G630" s="32"/>
      <c r="H630" s="6">
        <f t="shared" si="59"/>
        <v>0</v>
      </c>
      <c r="I630" s="25">
        <f t="shared" si="55"/>
        <v>0</v>
      </c>
      <c r="M630" s="42">
        <v>480</v>
      </c>
    </row>
    <row r="631" spans="1:13" s="18" customFormat="1" ht="12.75">
      <c r="A631" s="15"/>
      <c r="B631" s="437">
        <v>2000</v>
      </c>
      <c r="C631" s="15" t="s">
        <v>37</v>
      </c>
      <c r="D631" s="15" t="s">
        <v>10</v>
      </c>
      <c r="E631" s="15" t="s">
        <v>473</v>
      </c>
      <c r="F631" s="165" t="s">
        <v>220</v>
      </c>
      <c r="G631" s="33" t="s">
        <v>142</v>
      </c>
      <c r="H631" s="6">
        <f t="shared" si="59"/>
        <v>-2000</v>
      </c>
      <c r="I631" s="25">
        <f t="shared" si="55"/>
        <v>4.166666666666667</v>
      </c>
      <c r="K631" s="18" t="s">
        <v>42</v>
      </c>
      <c r="L631" s="18">
        <v>16</v>
      </c>
      <c r="M631" s="42">
        <v>480</v>
      </c>
    </row>
    <row r="632" spans="1:13" s="18" customFormat="1" ht="12.75">
      <c r="A632" s="15"/>
      <c r="B632" s="437">
        <v>2000</v>
      </c>
      <c r="C632" s="15" t="s">
        <v>37</v>
      </c>
      <c r="D632" s="15" t="s">
        <v>10</v>
      </c>
      <c r="E632" s="15" t="s">
        <v>473</v>
      </c>
      <c r="F632" s="165" t="s">
        <v>220</v>
      </c>
      <c r="G632" s="33" t="s">
        <v>144</v>
      </c>
      <c r="H632" s="6">
        <f t="shared" si="59"/>
        <v>-4000</v>
      </c>
      <c r="I632" s="25">
        <f t="shared" si="55"/>
        <v>4.166666666666667</v>
      </c>
      <c r="K632" s="18" t="s">
        <v>42</v>
      </c>
      <c r="L632" s="18">
        <v>16</v>
      </c>
      <c r="M632" s="42">
        <v>480</v>
      </c>
    </row>
    <row r="633" spans="1:13" s="18" customFormat="1" ht="12.75">
      <c r="A633" s="15"/>
      <c r="B633" s="437">
        <v>2000</v>
      </c>
      <c r="C633" s="15" t="s">
        <v>37</v>
      </c>
      <c r="D633" s="15" t="s">
        <v>10</v>
      </c>
      <c r="E633" s="15" t="s">
        <v>473</v>
      </c>
      <c r="F633" s="165" t="s">
        <v>220</v>
      </c>
      <c r="G633" s="33" t="s">
        <v>148</v>
      </c>
      <c r="H633" s="6">
        <f t="shared" si="59"/>
        <v>-6000</v>
      </c>
      <c r="I633" s="25">
        <f t="shared" si="55"/>
        <v>4.166666666666667</v>
      </c>
      <c r="K633" s="18" t="s">
        <v>42</v>
      </c>
      <c r="L633" s="18">
        <v>16</v>
      </c>
      <c r="M633" s="42">
        <v>480</v>
      </c>
    </row>
    <row r="634" spans="1:13" s="18" customFormat="1" ht="12.75">
      <c r="A634" s="15"/>
      <c r="B634" s="437">
        <v>2000</v>
      </c>
      <c r="C634" s="15" t="s">
        <v>37</v>
      </c>
      <c r="D634" s="15" t="s">
        <v>10</v>
      </c>
      <c r="E634" s="15" t="s">
        <v>473</v>
      </c>
      <c r="F634" s="165" t="s">
        <v>220</v>
      </c>
      <c r="G634" s="33" t="s">
        <v>189</v>
      </c>
      <c r="H634" s="6">
        <f t="shared" si="59"/>
        <v>-8000</v>
      </c>
      <c r="I634" s="25">
        <f t="shared" si="55"/>
        <v>4.166666666666667</v>
      </c>
      <c r="K634" s="18" t="s">
        <v>42</v>
      </c>
      <c r="L634" s="18">
        <v>16</v>
      </c>
      <c r="M634" s="42">
        <v>480</v>
      </c>
    </row>
    <row r="635" spans="1:13" s="18" customFormat="1" ht="12.75">
      <c r="A635" s="15"/>
      <c r="B635" s="437">
        <v>2000</v>
      </c>
      <c r="C635" s="15" t="s">
        <v>37</v>
      </c>
      <c r="D635" s="15" t="s">
        <v>10</v>
      </c>
      <c r="E635" s="15" t="s">
        <v>473</v>
      </c>
      <c r="F635" s="165" t="s">
        <v>220</v>
      </c>
      <c r="G635" s="33" t="s">
        <v>184</v>
      </c>
      <c r="H635" s="6">
        <f t="shared" si="59"/>
        <v>-10000</v>
      </c>
      <c r="I635" s="25">
        <f t="shared" si="55"/>
        <v>4.166666666666667</v>
      </c>
      <c r="K635" s="18" t="s">
        <v>42</v>
      </c>
      <c r="L635" s="18">
        <v>16</v>
      </c>
      <c r="M635" s="42">
        <v>480</v>
      </c>
    </row>
    <row r="636" spans="1:13" s="62" customFormat="1" ht="12.75">
      <c r="A636" s="14"/>
      <c r="B636" s="364">
        <f>SUM(B631:B635)</f>
        <v>10000</v>
      </c>
      <c r="C636" s="60" t="s">
        <v>37</v>
      </c>
      <c r="D636" s="14"/>
      <c r="E636" s="14"/>
      <c r="F636" s="174"/>
      <c r="G636" s="21"/>
      <c r="H636" s="59">
        <v>0</v>
      </c>
      <c r="I636" s="61">
        <f t="shared" si="55"/>
        <v>20.833333333333332</v>
      </c>
      <c r="M636" s="42">
        <v>480</v>
      </c>
    </row>
    <row r="637" spans="2:13" ht="12.75">
      <c r="B637" s="361"/>
      <c r="D637" s="15"/>
      <c r="H637" s="6">
        <f>H636-B637</f>
        <v>0</v>
      </c>
      <c r="I637" s="25">
        <f t="shared" si="55"/>
        <v>0</v>
      </c>
      <c r="M637" s="42">
        <v>480</v>
      </c>
    </row>
    <row r="638" spans="2:13" ht="12.75">
      <c r="B638" s="361"/>
      <c r="C638" s="35"/>
      <c r="D638" s="15"/>
      <c r="G638" s="71"/>
      <c r="H638" s="6">
        <f>H637-B638</f>
        <v>0</v>
      </c>
      <c r="I638" s="25">
        <f t="shared" si="55"/>
        <v>0</v>
      </c>
      <c r="J638" s="18"/>
      <c r="K638" t="s">
        <v>42</v>
      </c>
      <c r="L638">
        <v>16</v>
      </c>
      <c r="M638" s="42">
        <v>480</v>
      </c>
    </row>
    <row r="639" spans="2:256" ht="12.75">
      <c r="B639" s="361">
        <v>1500</v>
      </c>
      <c r="C639" s="1" t="s">
        <v>1181</v>
      </c>
      <c r="D639" s="15" t="s">
        <v>10</v>
      </c>
      <c r="E639" s="1" t="s">
        <v>195</v>
      </c>
      <c r="F639" s="165" t="s">
        <v>220</v>
      </c>
      <c r="G639" s="71" t="s">
        <v>148</v>
      </c>
      <c r="H639" s="6">
        <f>H638-B639</f>
        <v>-1500</v>
      </c>
      <c r="I639" s="25">
        <f t="shared" si="55"/>
        <v>3.125</v>
      </c>
      <c r="K639" t="s">
        <v>42</v>
      </c>
      <c r="L639">
        <v>16</v>
      </c>
      <c r="M639" s="42">
        <v>480</v>
      </c>
      <c r="IV639" s="1">
        <f>SUM(A639:IU639)</f>
        <v>499.125</v>
      </c>
    </row>
    <row r="640" spans="2:256" ht="12.75">
      <c r="B640" s="361">
        <v>1500</v>
      </c>
      <c r="C640" s="1" t="s">
        <v>1181</v>
      </c>
      <c r="D640" s="15" t="s">
        <v>10</v>
      </c>
      <c r="E640" s="1" t="s">
        <v>195</v>
      </c>
      <c r="F640" s="165" t="s">
        <v>220</v>
      </c>
      <c r="G640" s="71" t="s">
        <v>189</v>
      </c>
      <c r="H640" s="6">
        <f>H639-B640</f>
        <v>-3000</v>
      </c>
      <c r="I640" s="25">
        <f t="shared" si="55"/>
        <v>3.125</v>
      </c>
      <c r="K640" t="s">
        <v>42</v>
      </c>
      <c r="L640">
        <v>16</v>
      </c>
      <c r="M640" s="42">
        <v>480</v>
      </c>
      <c r="IV640" s="1"/>
    </row>
    <row r="641" spans="1:256" s="62" customFormat="1" ht="12.75">
      <c r="A641" s="14"/>
      <c r="B641" s="364">
        <f>SUM(B639:B640)</f>
        <v>3000</v>
      </c>
      <c r="C641" s="14"/>
      <c r="D641" s="14"/>
      <c r="E641" s="60" t="s">
        <v>195</v>
      </c>
      <c r="F641" s="174"/>
      <c r="G641" s="21"/>
      <c r="H641" s="59">
        <v>0</v>
      </c>
      <c r="I641" s="61">
        <f t="shared" si="55"/>
        <v>6.25</v>
      </c>
      <c r="M641" s="42">
        <v>480</v>
      </c>
      <c r="IV641" s="14">
        <f>SUM(A641:IU641)</f>
        <v>3486.25</v>
      </c>
    </row>
    <row r="642" spans="2:13" ht="12.75">
      <c r="B642" s="361"/>
      <c r="D642" s="15"/>
      <c r="H642" s="31">
        <v>0</v>
      </c>
      <c r="I642" s="25">
        <f t="shared" si="55"/>
        <v>0</v>
      </c>
      <c r="M642" s="42">
        <v>480</v>
      </c>
    </row>
    <row r="643" spans="2:13" ht="12.75">
      <c r="B643" s="361"/>
      <c r="D643" s="15"/>
      <c r="H643" s="6">
        <f>H642-B643</f>
        <v>0</v>
      </c>
      <c r="I643" s="25">
        <f t="shared" si="55"/>
        <v>0</v>
      </c>
      <c r="M643" s="42">
        <v>480</v>
      </c>
    </row>
    <row r="644" spans="2:13" ht="12.75">
      <c r="B644" s="437"/>
      <c r="C644" s="15"/>
      <c r="D644" s="15"/>
      <c r="E644" s="15"/>
      <c r="F644" s="173"/>
      <c r="H644" s="6">
        <f>H643-B644</f>
        <v>0</v>
      </c>
      <c r="I644" s="25">
        <f t="shared" si="55"/>
        <v>0</v>
      </c>
      <c r="M644" s="42">
        <v>480</v>
      </c>
    </row>
    <row r="645" spans="2:13" ht="12.75">
      <c r="B645" s="361"/>
      <c r="D645" s="15"/>
      <c r="H645" s="6">
        <f>H644-B645</f>
        <v>0</v>
      </c>
      <c r="I645" s="25">
        <f t="shared" si="55"/>
        <v>0</v>
      </c>
      <c r="M645" s="42">
        <v>480</v>
      </c>
    </row>
    <row r="646" spans="1:13" s="69" customFormat="1" ht="12.75">
      <c r="A646" s="64"/>
      <c r="B646" s="436">
        <f>+B657+B670+B680+B687+B695+B702</f>
        <v>86300</v>
      </c>
      <c r="C646" s="64" t="s">
        <v>222</v>
      </c>
      <c r="D646" s="64" t="s">
        <v>1177</v>
      </c>
      <c r="E646" s="64" t="s">
        <v>223</v>
      </c>
      <c r="F646" s="74" t="s">
        <v>224</v>
      </c>
      <c r="G646" s="74" t="s">
        <v>1176</v>
      </c>
      <c r="H646" s="65"/>
      <c r="I646" s="67">
        <f t="shared" si="55"/>
        <v>179.79166666666666</v>
      </c>
      <c r="J646" s="68"/>
      <c r="M646" s="42">
        <v>480</v>
      </c>
    </row>
    <row r="647" spans="2:13" ht="12.75">
      <c r="B647" s="437"/>
      <c r="C647" s="35"/>
      <c r="D647" s="15"/>
      <c r="E647" s="35"/>
      <c r="G647" s="33"/>
      <c r="H647" s="6">
        <f aca="true" t="shared" si="60" ref="H647:H656">H646-B647</f>
        <v>0</v>
      </c>
      <c r="I647" s="25">
        <f t="shared" si="55"/>
        <v>0</v>
      </c>
      <c r="M647" s="42">
        <v>480</v>
      </c>
    </row>
    <row r="648" spans="2:13" ht="12.75">
      <c r="B648" s="437">
        <v>2500</v>
      </c>
      <c r="C648" s="1" t="s">
        <v>11</v>
      </c>
      <c r="D648" s="15" t="s">
        <v>10</v>
      </c>
      <c r="E648" s="15" t="s">
        <v>12</v>
      </c>
      <c r="F648" s="183" t="s">
        <v>225</v>
      </c>
      <c r="G648" s="32" t="s">
        <v>142</v>
      </c>
      <c r="H648" s="6">
        <f t="shared" si="60"/>
        <v>-2500</v>
      </c>
      <c r="I648" s="25">
        <f t="shared" si="55"/>
        <v>5.208333333333333</v>
      </c>
      <c r="K648" t="s">
        <v>11</v>
      </c>
      <c r="L648">
        <v>17</v>
      </c>
      <c r="M648" s="42">
        <v>480</v>
      </c>
    </row>
    <row r="649" spans="1:13" s="18" customFormat="1" ht="12.75">
      <c r="A649" s="1"/>
      <c r="B649" s="361">
        <v>2500</v>
      </c>
      <c r="C649" s="1" t="s">
        <v>11</v>
      </c>
      <c r="D649" s="1" t="s">
        <v>10</v>
      </c>
      <c r="E649" s="1" t="s">
        <v>12</v>
      </c>
      <c r="F649" s="183" t="s">
        <v>226</v>
      </c>
      <c r="G649" s="30" t="s">
        <v>144</v>
      </c>
      <c r="H649" s="6">
        <f t="shared" si="60"/>
        <v>-5000</v>
      </c>
      <c r="I649" s="25">
        <v>5</v>
      </c>
      <c r="J649"/>
      <c r="K649" t="s">
        <v>11</v>
      </c>
      <c r="L649">
        <v>17</v>
      </c>
      <c r="M649" s="42">
        <v>480</v>
      </c>
    </row>
    <row r="650" spans="2:13" ht="12.75">
      <c r="B650" s="361">
        <v>2500</v>
      </c>
      <c r="C650" s="1" t="s">
        <v>11</v>
      </c>
      <c r="D650" s="1" t="s">
        <v>10</v>
      </c>
      <c r="E650" s="1" t="s">
        <v>12</v>
      </c>
      <c r="F650" s="183" t="s">
        <v>227</v>
      </c>
      <c r="G650" s="30" t="s">
        <v>148</v>
      </c>
      <c r="H650" s="6">
        <f t="shared" si="60"/>
        <v>-7500</v>
      </c>
      <c r="I650" s="25">
        <v>5</v>
      </c>
      <c r="K650" t="s">
        <v>11</v>
      </c>
      <c r="L650">
        <v>17</v>
      </c>
      <c r="M650" s="42">
        <v>480</v>
      </c>
    </row>
    <row r="651" spans="2:13" ht="12.75">
      <c r="B651" s="361">
        <v>3000</v>
      </c>
      <c r="C651" s="1" t="s">
        <v>11</v>
      </c>
      <c r="D651" s="1" t="s">
        <v>10</v>
      </c>
      <c r="E651" s="1" t="s">
        <v>83</v>
      </c>
      <c r="F651" s="193" t="s">
        <v>228</v>
      </c>
      <c r="G651" s="30" t="s">
        <v>148</v>
      </c>
      <c r="H651" s="6">
        <f t="shared" si="60"/>
        <v>-10500</v>
      </c>
      <c r="I651" s="25">
        <v>6</v>
      </c>
      <c r="K651" t="s">
        <v>11</v>
      </c>
      <c r="L651" s="18">
        <v>17</v>
      </c>
      <c r="M651" s="42">
        <v>480</v>
      </c>
    </row>
    <row r="652" spans="2:13" ht="12.75">
      <c r="B652" s="361">
        <v>2500</v>
      </c>
      <c r="C652" s="1" t="s">
        <v>11</v>
      </c>
      <c r="D652" s="1" t="s">
        <v>10</v>
      </c>
      <c r="E652" s="1" t="s">
        <v>12</v>
      </c>
      <c r="F652" s="183" t="s">
        <v>229</v>
      </c>
      <c r="G652" s="30" t="s">
        <v>189</v>
      </c>
      <c r="H652" s="6">
        <f t="shared" si="60"/>
        <v>-13000</v>
      </c>
      <c r="I652" s="25">
        <v>5</v>
      </c>
      <c r="K652" t="s">
        <v>11</v>
      </c>
      <c r="L652">
        <v>17</v>
      </c>
      <c r="M652" s="42">
        <v>480</v>
      </c>
    </row>
    <row r="653" spans="2:14" ht="12.75">
      <c r="B653" s="361">
        <v>3000</v>
      </c>
      <c r="C653" s="1" t="s">
        <v>11</v>
      </c>
      <c r="D653" s="1" t="s">
        <v>10</v>
      </c>
      <c r="E653" s="1" t="s">
        <v>83</v>
      </c>
      <c r="F653" s="183" t="s">
        <v>230</v>
      </c>
      <c r="G653" s="30" t="s">
        <v>189</v>
      </c>
      <c r="H653" s="6">
        <f t="shared" si="60"/>
        <v>-16000</v>
      </c>
      <c r="I653" s="25">
        <v>6</v>
      </c>
      <c r="K653" t="s">
        <v>11</v>
      </c>
      <c r="L653">
        <v>17</v>
      </c>
      <c r="M653" s="42">
        <v>480</v>
      </c>
      <c r="N653" s="41"/>
    </row>
    <row r="654" spans="2:13" ht="12.75">
      <c r="B654" s="361">
        <v>2500</v>
      </c>
      <c r="C654" s="1" t="s">
        <v>11</v>
      </c>
      <c r="D654" s="1" t="s">
        <v>10</v>
      </c>
      <c r="E654" s="1" t="s">
        <v>12</v>
      </c>
      <c r="F654" s="183" t="s">
        <v>231</v>
      </c>
      <c r="G654" s="30" t="s">
        <v>184</v>
      </c>
      <c r="H654" s="6">
        <f t="shared" si="60"/>
        <v>-18500</v>
      </c>
      <c r="I654" s="25">
        <v>5</v>
      </c>
      <c r="K654" t="s">
        <v>11</v>
      </c>
      <c r="L654">
        <v>17</v>
      </c>
      <c r="M654" s="42">
        <v>480</v>
      </c>
    </row>
    <row r="655" spans="2:13" ht="12.75">
      <c r="B655" s="361">
        <v>2500</v>
      </c>
      <c r="C655" s="1" t="s">
        <v>11</v>
      </c>
      <c r="D655" s="1" t="s">
        <v>10</v>
      </c>
      <c r="E655" s="1" t="s">
        <v>12</v>
      </c>
      <c r="F655" s="183" t="s">
        <v>232</v>
      </c>
      <c r="G655" s="30" t="s">
        <v>182</v>
      </c>
      <c r="H655" s="6">
        <f t="shared" si="60"/>
        <v>-21000</v>
      </c>
      <c r="I655" s="25">
        <v>5</v>
      </c>
      <c r="K655" t="s">
        <v>11</v>
      </c>
      <c r="L655">
        <v>17</v>
      </c>
      <c r="M655" s="42">
        <v>480</v>
      </c>
    </row>
    <row r="656" spans="2:13" ht="12.75">
      <c r="B656" s="361">
        <v>3000</v>
      </c>
      <c r="C656" s="1" t="s">
        <v>11</v>
      </c>
      <c r="D656" s="1" t="s">
        <v>10</v>
      </c>
      <c r="E656" s="1" t="s">
        <v>83</v>
      </c>
      <c r="F656" s="183" t="s">
        <v>233</v>
      </c>
      <c r="G656" s="30" t="s">
        <v>182</v>
      </c>
      <c r="H656" s="6">
        <f t="shared" si="60"/>
        <v>-24000</v>
      </c>
      <c r="I656" s="25">
        <v>6</v>
      </c>
      <c r="K656" t="s">
        <v>11</v>
      </c>
      <c r="L656">
        <v>17</v>
      </c>
      <c r="M656" s="42">
        <v>480</v>
      </c>
    </row>
    <row r="657" spans="1:13" s="62" customFormat="1" ht="12.75">
      <c r="A657" s="14"/>
      <c r="B657" s="364">
        <f>SUM(B648:B656)</f>
        <v>24000</v>
      </c>
      <c r="C657" s="60" t="s">
        <v>11</v>
      </c>
      <c r="D657" s="14"/>
      <c r="E657" s="14"/>
      <c r="F657" s="174"/>
      <c r="G657" s="21"/>
      <c r="H657" s="59">
        <v>0</v>
      </c>
      <c r="I657" s="61">
        <f aca="true" t="shared" si="61" ref="I657:I688">+B657/M657</f>
        <v>50</v>
      </c>
      <c r="M657" s="42">
        <v>480</v>
      </c>
    </row>
    <row r="658" spans="2:13" ht="12.75">
      <c r="B658" s="361"/>
      <c r="C658" s="35"/>
      <c r="D658" s="15"/>
      <c r="H658" s="6">
        <f aca="true" t="shared" si="62" ref="H658:H669">H657-B658</f>
        <v>0</v>
      </c>
      <c r="I658" s="25">
        <f t="shared" si="61"/>
        <v>0</v>
      </c>
      <c r="M658" s="42">
        <v>480</v>
      </c>
    </row>
    <row r="659" spans="2:13" ht="12.75">
      <c r="B659" s="361"/>
      <c r="C659" s="35"/>
      <c r="D659" s="15"/>
      <c r="H659" s="6">
        <f t="shared" si="62"/>
        <v>0</v>
      </c>
      <c r="I659" s="25">
        <f t="shared" si="61"/>
        <v>0</v>
      </c>
      <c r="M659" s="42">
        <v>480</v>
      </c>
    </row>
    <row r="660" spans="2:13" ht="12.75">
      <c r="B660" s="361">
        <v>3000</v>
      </c>
      <c r="C660" s="70" t="s">
        <v>1266</v>
      </c>
      <c r="D660" s="70" t="s">
        <v>10</v>
      </c>
      <c r="E660" s="70" t="s">
        <v>473</v>
      </c>
      <c r="F660" s="165" t="s">
        <v>234</v>
      </c>
      <c r="G660" s="71" t="s">
        <v>142</v>
      </c>
      <c r="H660" s="6">
        <f t="shared" si="62"/>
        <v>-3000</v>
      </c>
      <c r="I660" s="25">
        <f t="shared" si="61"/>
        <v>6.25</v>
      </c>
      <c r="K660" s="72" t="s">
        <v>12</v>
      </c>
      <c r="L660">
        <v>17</v>
      </c>
      <c r="M660" s="42">
        <v>480</v>
      </c>
    </row>
    <row r="661" spans="2:13" ht="12.75">
      <c r="B661" s="361">
        <v>1000</v>
      </c>
      <c r="C661" s="70" t="s">
        <v>1131</v>
      </c>
      <c r="D661" s="70" t="s">
        <v>10</v>
      </c>
      <c r="E661" s="70" t="s">
        <v>473</v>
      </c>
      <c r="F661" s="165" t="s">
        <v>235</v>
      </c>
      <c r="G661" s="71" t="s">
        <v>142</v>
      </c>
      <c r="H661" s="6">
        <f t="shared" si="62"/>
        <v>-4000</v>
      </c>
      <c r="I661" s="25">
        <f t="shared" si="61"/>
        <v>2.0833333333333335</v>
      </c>
      <c r="K661" s="72" t="s">
        <v>12</v>
      </c>
      <c r="L661">
        <v>17</v>
      </c>
      <c r="M661" s="42">
        <v>480</v>
      </c>
    </row>
    <row r="662" spans="2:13" ht="12.75">
      <c r="B662" s="361">
        <v>3000</v>
      </c>
      <c r="C662" s="70" t="s">
        <v>236</v>
      </c>
      <c r="D662" s="70" t="s">
        <v>10</v>
      </c>
      <c r="E662" s="70" t="s">
        <v>473</v>
      </c>
      <c r="F662" s="165" t="s">
        <v>235</v>
      </c>
      <c r="G662" s="71" t="s">
        <v>144</v>
      </c>
      <c r="H662" s="6">
        <f t="shared" si="62"/>
        <v>-7000</v>
      </c>
      <c r="I662" s="25">
        <f t="shared" si="61"/>
        <v>6.25</v>
      </c>
      <c r="K662" s="72" t="s">
        <v>12</v>
      </c>
      <c r="L662">
        <v>17</v>
      </c>
      <c r="M662" s="42">
        <v>480</v>
      </c>
    </row>
    <row r="663" spans="2:13" ht="12.75">
      <c r="B663" s="441">
        <v>3000</v>
      </c>
      <c r="C663" s="70" t="s">
        <v>237</v>
      </c>
      <c r="D663" s="70" t="s">
        <v>10</v>
      </c>
      <c r="E663" s="70" t="s">
        <v>473</v>
      </c>
      <c r="F663" s="165" t="s">
        <v>235</v>
      </c>
      <c r="G663" s="71" t="s">
        <v>144</v>
      </c>
      <c r="H663" s="6">
        <f t="shared" si="62"/>
        <v>-10000</v>
      </c>
      <c r="I663" s="25">
        <f t="shared" si="61"/>
        <v>6.25</v>
      </c>
      <c r="K663" s="72" t="s">
        <v>12</v>
      </c>
      <c r="L663">
        <v>17</v>
      </c>
      <c r="M663" s="42">
        <v>480</v>
      </c>
    </row>
    <row r="664" spans="2:13" ht="12.75">
      <c r="B664" s="361">
        <v>2500</v>
      </c>
      <c r="C664" s="70" t="s">
        <v>238</v>
      </c>
      <c r="D664" s="70" t="s">
        <v>10</v>
      </c>
      <c r="E664" s="70" t="s">
        <v>473</v>
      </c>
      <c r="F664" s="165" t="s">
        <v>235</v>
      </c>
      <c r="G664" s="71" t="s">
        <v>148</v>
      </c>
      <c r="H664" s="6">
        <f t="shared" si="62"/>
        <v>-12500</v>
      </c>
      <c r="I664" s="25">
        <f t="shared" si="61"/>
        <v>5.208333333333333</v>
      </c>
      <c r="K664" s="72" t="s">
        <v>12</v>
      </c>
      <c r="L664">
        <v>17</v>
      </c>
      <c r="M664" s="42">
        <v>480</v>
      </c>
    </row>
    <row r="665" spans="2:13" ht="12.75">
      <c r="B665" s="361">
        <v>2500</v>
      </c>
      <c r="C665" s="70" t="s">
        <v>239</v>
      </c>
      <c r="D665" s="70" t="s">
        <v>10</v>
      </c>
      <c r="E665" s="70" t="s">
        <v>473</v>
      </c>
      <c r="F665" s="165" t="s">
        <v>235</v>
      </c>
      <c r="G665" s="71" t="s">
        <v>148</v>
      </c>
      <c r="H665" s="6">
        <f t="shared" si="62"/>
        <v>-15000</v>
      </c>
      <c r="I665" s="25">
        <f t="shared" si="61"/>
        <v>5.208333333333333</v>
      </c>
      <c r="K665" s="72" t="s">
        <v>12</v>
      </c>
      <c r="L665">
        <v>17</v>
      </c>
      <c r="M665" s="42">
        <v>480</v>
      </c>
    </row>
    <row r="666" spans="2:13" ht="12.75">
      <c r="B666" s="361">
        <v>2000</v>
      </c>
      <c r="C666" s="70" t="s">
        <v>240</v>
      </c>
      <c r="D666" s="70" t="s">
        <v>10</v>
      </c>
      <c r="E666" s="70" t="s">
        <v>473</v>
      </c>
      <c r="F666" s="165" t="s">
        <v>235</v>
      </c>
      <c r="G666" s="71" t="s">
        <v>189</v>
      </c>
      <c r="H666" s="6">
        <f t="shared" si="62"/>
        <v>-17000</v>
      </c>
      <c r="I666" s="25">
        <f t="shared" si="61"/>
        <v>4.166666666666667</v>
      </c>
      <c r="K666" s="72" t="s">
        <v>12</v>
      </c>
      <c r="L666">
        <v>17</v>
      </c>
      <c r="M666" s="42">
        <v>480</v>
      </c>
    </row>
    <row r="667" spans="1:13" ht="12.75">
      <c r="A667" s="15"/>
      <c r="B667" s="361">
        <v>2000</v>
      </c>
      <c r="C667" s="70" t="s">
        <v>241</v>
      </c>
      <c r="D667" s="70" t="s">
        <v>10</v>
      </c>
      <c r="E667" s="70" t="s">
        <v>473</v>
      </c>
      <c r="F667" s="165" t="s">
        <v>235</v>
      </c>
      <c r="G667" s="71" t="s">
        <v>189</v>
      </c>
      <c r="H667" s="6">
        <f t="shared" si="62"/>
        <v>-19000</v>
      </c>
      <c r="I667" s="25">
        <f t="shared" si="61"/>
        <v>4.166666666666667</v>
      </c>
      <c r="K667" s="72" t="s">
        <v>12</v>
      </c>
      <c r="L667">
        <v>17</v>
      </c>
      <c r="M667" s="42">
        <v>480</v>
      </c>
    </row>
    <row r="668" spans="2:13" ht="12.75">
      <c r="B668" s="361">
        <v>1000</v>
      </c>
      <c r="C668" s="70" t="s">
        <v>1132</v>
      </c>
      <c r="D668" s="70" t="s">
        <v>10</v>
      </c>
      <c r="E668" s="70" t="s">
        <v>473</v>
      </c>
      <c r="F668" s="165" t="s">
        <v>235</v>
      </c>
      <c r="G668" s="71" t="s">
        <v>184</v>
      </c>
      <c r="H668" s="6">
        <f t="shared" si="62"/>
        <v>-20000</v>
      </c>
      <c r="I668" s="25">
        <f t="shared" si="61"/>
        <v>2.0833333333333335</v>
      </c>
      <c r="K668" s="72" t="s">
        <v>12</v>
      </c>
      <c r="L668">
        <v>17</v>
      </c>
      <c r="M668" s="42">
        <v>480</v>
      </c>
    </row>
    <row r="669" spans="2:13" ht="12.75">
      <c r="B669" s="361">
        <v>3000</v>
      </c>
      <c r="C669" s="70" t="s">
        <v>1267</v>
      </c>
      <c r="D669" s="70" t="s">
        <v>10</v>
      </c>
      <c r="E669" s="70" t="s">
        <v>473</v>
      </c>
      <c r="F669" s="165" t="s">
        <v>242</v>
      </c>
      <c r="G669" s="71" t="s">
        <v>184</v>
      </c>
      <c r="H669" s="6">
        <f t="shared" si="62"/>
        <v>-23000</v>
      </c>
      <c r="I669" s="25">
        <f t="shared" si="61"/>
        <v>6.25</v>
      </c>
      <c r="K669" s="72" t="s">
        <v>12</v>
      </c>
      <c r="L669">
        <v>17</v>
      </c>
      <c r="M669" s="42">
        <v>480</v>
      </c>
    </row>
    <row r="670" spans="1:13" s="62" customFormat="1" ht="12.75">
      <c r="A670" s="14"/>
      <c r="B670" s="364">
        <f>SUM(B660:B669)</f>
        <v>23000</v>
      </c>
      <c r="C670" s="14" t="s">
        <v>33</v>
      </c>
      <c r="D670" s="14"/>
      <c r="E670" s="14"/>
      <c r="F670" s="174"/>
      <c r="G670" s="21"/>
      <c r="H670" s="59">
        <v>0</v>
      </c>
      <c r="I670" s="61">
        <f t="shared" si="61"/>
        <v>47.916666666666664</v>
      </c>
      <c r="M670" s="42">
        <v>480</v>
      </c>
    </row>
    <row r="671" spans="2:13" ht="12.75">
      <c r="B671" s="361"/>
      <c r="H671" s="6">
        <f aca="true" t="shared" si="63" ref="H671:H679">H670-B671</f>
        <v>0</v>
      </c>
      <c r="I671" s="25">
        <f t="shared" si="61"/>
        <v>0</v>
      </c>
      <c r="M671" s="42">
        <v>480</v>
      </c>
    </row>
    <row r="672" spans="2:13" ht="12.75">
      <c r="B672" s="361"/>
      <c r="H672" s="6">
        <f t="shared" si="63"/>
        <v>0</v>
      </c>
      <c r="I672" s="25">
        <f t="shared" si="61"/>
        <v>0</v>
      </c>
      <c r="M672" s="42">
        <v>480</v>
      </c>
    </row>
    <row r="673" spans="2:13" ht="12.75">
      <c r="B673" s="361">
        <v>1400</v>
      </c>
      <c r="C673" s="70" t="s">
        <v>34</v>
      </c>
      <c r="D673" s="70" t="s">
        <v>10</v>
      </c>
      <c r="E673" s="70" t="s">
        <v>35</v>
      </c>
      <c r="F673" s="165" t="s">
        <v>235</v>
      </c>
      <c r="G673" s="71" t="s">
        <v>57</v>
      </c>
      <c r="H673" s="6">
        <f t="shared" si="63"/>
        <v>-1400</v>
      </c>
      <c r="I673" s="25">
        <f t="shared" si="61"/>
        <v>2.9166666666666665</v>
      </c>
      <c r="K673" s="72" t="s">
        <v>12</v>
      </c>
      <c r="L673">
        <v>17</v>
      </c>
      <c r="M673" s="42">
        <v>480</v>
      </c>
    </row>
    <row r="674" spans="2:13" ht="12.75">
      <c r="B674" s="361">
        <v>1500</v>
      </c>
      <c r="C674" s="70" t="s">
        <v>34</v>
      </c>
      <c r="D674" s="70" t="s">
        <v>10</v>
      </c>
      <c r="E674" s="70" t="s">
        <v>35</v>
      </c>
      <c r="F674" s="165" t="s">
        <v>235</v>
      </c>
      <c r="G674" s="71" t="s">
        <v>193</v>
      </c>
      <c r="H674" s="6">
        <f t="shared" si="63"/>
        <v>-2900</v>
      </c>
      <c r="I674" s="25">
        <f t="shared" si="61"/>
        <v>3.125</v>
      </c>
      <c r="K674" s="72" t="s">
        <v>12</v>
      </c>
      <c r="L674">
        <v>17</v>
      </c>
      <c r="M674" s="42">
        <v>480</v>
      </c>
    </row>
    <row r="675" spans="2:13" ht="12.75">
      <c r="B675" s="361">
        <v>1500</v>
      </c>
      <c r="C675" s="70" t="s">
        <v>34</v>
      </c>
      <c r="D675" s="70" t="s">
        <v>10</v>
      </c>
      <c r="E675" s="70" t="s">
        <v>35</v>
      </c>
      <c r="F675" s="165" t="s">
        <v>235</v>
      </c>
      <c r="G675" s="71" t="s">
        <v>142</v>
      </c>
      <c r="H675" s="6">
        <f t="shared" si="63"/>
        <v>-4400</v>
      </c>
      <c r="I675" s="25">
        <f t="shared" si="61"/>
        <v>3.125</v>
      </c>
      <c r="K675" s="72" t="s">
        <v>12</v>
      </c>
      <c r="L675">
        <v>17</v>
      </c>
      <c r="M675" s="42">
        <v>480</v>
      </c>
    </row>
    <row r="676" spans="2:13" ht="12.75">
      <c r="B676" s="361">
        <v>1200</v>
      </c>
      <c r="C676" s="70" t="s">
        <v>34</v>
      </c>
      <c r="D676" s="70" t="s">
        <v>10</v>
      </c>
      <c r="E676" s="70" t="s">
        <v>35</v>
      </c>
      <c r="F676" s="165" t="s">
        <v>235</v>
      </c>
      <c r="G676" s="71" t="s">
        <v>144</v>
      </c>
      <c r="H676" s="6">
        <f t="shared" si="63"/>
        <v>-5600</v>
      </c>
      <c r="I676" s="25">
        <f t="shared" si="61"/>
        <v>2.5</v>
      </c>
      <c r="K676" s="72" t="s">
        <v>12</v>
      </c>
      <c r="L676">
        <v>17</v>
      </c>
      <c r="M676" s="42">
        <v>480</v>
      </c>
    </row>
    <row r="677" spans="2:13" ht="12.75">
      <c r="B677" s="361">
        <v>1200</v>
      </c>
      <c r="C677" s="70" t="s">
        <v>34</v>
      </c>
      <c r="D677" s="70" t="s">
        <v>10</v>
      </c>
      <c r="E677" s="70" t="s">
        <v>35</v>
      </c>
      <c r="F677" s="165" t="s">
        <v>235</v>
      </c>
      <c r="G677" s="71" t="s">
        <v>148</v>
      </c>
      <c r="H677" s="6">
        <f t="shared" si="63"/>
        <v>-6800</v>
      </c>
      <c r="I677" s="25">
        <f t="shared" si="61"/>
        <v>2.5</v>
      </c>
      <c r="K677" s="72" t="s">
        <v>12</v>
      </c>
      <c r="L677">
        <v>17</v>
      </c>
      <c r="M677" s="42">
        <v>480</v>
      </c>
    </row>
    <row r="678" spans="2:13" ht="12.75">
      <c r="B678" s="361">
        <v>1500</v>
      </c>
      <c r="C678" s="70" t="s">
        <v>34</v>
      </c>
      <c r="D678" s="70" t="s">
        <v>10</v>
      </c>
      <c r="E678" s="70" t="s">
        <v>35</v>
      </c>
      <c r="F678" s="165" t="s">
        <v>235</v>
      </c>
      <c r="G678" s="71" t="s">
        <v>189</v>
      </c>
      <c r="H678" s="6">
        <f t="shared" si="63"/>
        <v>-8300</v>
      </c>
      <c r="I678" s="25">
        <f t="shared" si="61"/>
        <v>3.125</v>
      </c>
      <c r="K678" s="72" t="s">
        <v>12</v>
      </c>
      <c r="L678">
        <v>17</v>
      </c>
      <c r="M678" s="42">
        <v>480</v>
      </c>
    </row>
    <row r="679" spans="2:13" ht="12.75">
      <c r="B679" s="361">
        <v>1000</v>
      </c>
      <c r="C679" s="70" t="s">
        <v>34</v>
      </c>
      <c r="D679" s="70" t="s">
        <v>10</v>
      </c>
      <c r="E679" s="70" t="s">
        <v>35</v>
      </c>
      <c r="F679" s="165" t="s">
        <v>235</v>
      </c>
      <c r="G679" s="71" t="s">
        <v>184</v>
      </c>
      <c r="H679" s="6">
        <f t="shared" si="63"/>
        <v>-9300</v>
      </c>
      <c r="I679" s="25">
        <f t="shared" si="61"/>
        <v>2.0833333333333335</v>
      </c>
      <c r="K679" s="72" t="s">
        <v>12</v>
      </c>
      <c r="L679">
        <v>17</v>
      </c>
      <c r="M679" s="42">
        <v>480</v>
      </c>
    </row>
    <row r="680" spans="1:13" s="62" customFormat="1" ht="12.75">
      <c r="A680" s="14"/>
      <c r="B680" s="440">
        <f>SUM(B673:B679)</f>
        <v>9300</v>
      </c>
      <c r="C680" s="14"/>
      <c r="D680" s="14"/>
      <c r="E680" s="14" t="s">
        <v>35</v>
      </c>
      <c r="F680" s="174"/>
      <c r="G680" s="21"/>
      <c r="H680" s="59">
        <v>0</v>
      </c>
      <c r="I680" s="61">
        <f t="shared" si="61"/>
        <v>19.375</v>
      </c>
      <c r="M680" s="42">
        <v>480</v>
      </c>
    </row>
    <row r="681" spans="2:13" ht="12.75">
      <c r="B681" s="441"/>
      <c r="H681" s="6">
        <f aca="true" t="shared" si="64" ref="H681:H686">H680-B681</f>
        <v>0</v>
      </c>
      <c r="I681" s="25">
        <f t="shared" si="61"/>
        <v>0</v>
      </c>
      <c r="M681" s="42">
        <v>480</v>
      </c>
    </row>
    <row r="682" spans="2:13" ht="12.75">
      <c r="B682" s="441"/>
      <c r="H682" s="6">
        <f t="shared" si="64"/>
        <v>0</v>
      </c>
      <c r="I682" s="25">
        <f t="shared" si="61"/>
        <v>0</v>
      </c>
      <c r="M682" s="42">
        <v>480</v>
      </c>
    </row>
    <row r="683" spans="1:13" ht="12.75">
      <c r="A683" s="15"/>
      <c r="B683" s="361">
        <v>4000</v>
      </c>
      <c r="C683" s="70" t="s">
        <v>36</v>
      </c>
      <c r="D683" s="70" t="s">
        <v>10</v>
      </c>
      <c r="E683" s="70" t="s">
        <v>473</v>
      </c>
      <c r="F683" s="165" t="s">
        <v>243</v>
      </c>
      <c r="G683" s="71" t="s">
        <v>142</v>
      </c>
      <c r="H683" s="6">
        <f t="shared" si="64"/>
        <v>-4000</v>
      </c>
      <c r="I683" s="25">
        <f t="shared" si="61"/>
        <v>8.333333333333334</v>
      </c>
      <c r="K683" s="72" t="s">
        <v>12</v>
      </c>
      <c r="L683">
        <v>17</v>
      </c>
      <c r="M683" s="42">
        <v>480</v>
      </c>
    </row>
    <row r="684" spans="2:13" ht="12.75">
      <c r="B684" s="361">
        <v>4000</v>
      </c>
      <c r="C684" s="70" t="s">
        <v>36</v>
      </c>
      <c r="D684" s="70" t="s">
        <v>10</v>
      </c>
      <c r="E684" s="70" t="s">
        <v>473</v>
      </c>
      <c r="F684" s="165" t="s">
        <v>243</v>
      </c>
      <c r="G684" s="71" t="s">
        <v>144</v>
      </c>
      <c r="H684" s="6">
        <f t="shared" si="64"/>
        <v>-8000</v>
      </c>
      <c r="I684" s="25">
        <f t="shared" si="61"/>
        <v>8.333333333333334</v>
      </c>
      <c r="K684" s="72" t="s">
        <v>12</v>
      </c>
      <c r="L684">
        <v>17</v>
      </c>
      <c r="M684" s="42">
        <v>480</v>
      </c>
    </row>
    <row r="685" spans="2:13" ht="12.75">
      <c r="B685" s="361">
        <v>4000</v>
      </c>
      <c r="C685" s="70" t="s">
        <v>36</v>
      </c>
      <c r="D685" s="70" t="s">
        <v>10</v>
      </c>
      <c r="E685" s="70" t="s">
        <v>473</v>
      </c>
      <c r="F685" s="165" t="s">
        <v>243</v>
      </c>
      <c r="G685" s="71" t="s">
        <v>148</v>
      </c>
      <c r="H685" s="6">
        <f t="shared" si="64"/>
        <v>-12000</v>
      </c>
      <c r="I685" s="25">
        <f t="shared" si="61"/>
        <v>8.333333333333334</v>
      </c>
      <c r="K685" s="72" t="s">
        <v>12</v>
      </c>
      <c r="L685">
        <v>17</v>
      </c>
      <c r="M685" s="42">
        <v>480</v>
      </c>
    </row>
    <row r="686" spans="2:13" ht="12.75">
      <c r="B686" s="361">
        <v>4000</v>
      </c>
      <c r="C686" s="70" t="s">
        <v>36</v>
      </c>
      <c r="D686" s="70" t="s">
        <v>10</v>
      </c>
      <c r="E686" s="70" t="s">
        <v>473</v>
      </c>
      <c r="F686" s="165" t="s">
        <v>243</v>
      </c>
      <c r="G686" s="71" t="s">
        <v>189</v>
      </c>
      <c r="H686" s="6">
        <f t="shared" si="64"/>
        <v>-16000</v>
      </c>
      <c r="I686" s="25">
        <f t="shared" si="61"/>
        <v>8.333333333333334</v>
      </c>
      <c r="K686" s="72" t="s">
        <v>12</v>
      </c>
      <c r="L686">
        <v>17</v>
      </c>
      <c r="M686" s="42">
        <v>480</v>
      </c>
    </row>
    <row r="687" spans="1:13" s="62" customFormat="1" ht="12.75">
      <c r="A687" s="14"/>
      <c r="B687" s="364">
        <f>SUM(B683:B686)</f>
        <v>16000</v>
      </c>
      <c r="C687" s="14" t="s">
        <v>36</v>
      </c>
      <c r="D687" s="14"/>
      <c r="E687" s="14"/>
      <c r="F687" s="174"/>
      <c r="G687" s="21"/>
      <c r="H687" s="59">
        <v>0</v>
      </c>
      <c r="I687" s="61">
        <f t="shared" si="61"/>
        <v>33.333333333333336</v>
      </c>
      <c r="M687" s="42">
        <v>480</v>
      </c>
    </row>
    <row r="688" spans="2:13" ht="12.75">
      <c r="B688" s="361"/>
      <c r="H688" s="6">
        <f aca="true" t="shared" si="65" ref="H688:H694">H687-B688</f>
        <v>0</v>
      </c>
      <c r="I688" s="25">
        <f t="shared" si="61"/>
        <v>0</v>
      </c>
      <c r="M688" s="42">
        <v>480</v>
      </c>
    </row>
    <row r="689" spans="2:13" ht="12.75">
      <c r="B689" s="361"/>
      <c r="H689" s="6">
        <f t="shared" si="65"/>
        <v>0</v>
      </c>
      <c r="I689" s="25">
        <f aca="true" t="shared" si="66" ref="I689:I709">+B689/M689</f>
        <v>0</v>
      </c>
      <c r="M689" s="42">
        <v>480</v>
      </c>
    </row>
    <row r="690" spans="2:13" ht="12.75">
      <c r="B690" s="361">
        <v>2000</v>
      </c>
      <c r="C690" s="70" t="s">
        <v>37</v>
      </c>
      <c r="D690" s="70" t="s">
        <v>10</v>
      </c>
      <c r="E690" s="70" t="s">
        <v>473</v>
      </c>
      <c r="F690" s="165" t="s">
        <v>235</v>
      </c>
      <c r="G690" s="71" t="s">
        <v>142</v>
      </c>
      <c r="H690" s="6">
        <f t="shared" si="65"/>
        <v>-2000</v>
      </c>
      <c r="I690" s="25">
        <f t="shared" si="66"/>
        <v>4.166666666666667</v>
      </c>
      <c r="K690" s="72" t="s">
        <v>12</v>
      </c>
      <c r="L690">
        <v>17</v>
      </c>
      <c r="M690" s="42">
        <v>480</v>
      </c>
    </row>
    <row r="691" spans="2:13" ht="12.75">
      <c r="B691" s="361">
        <v>2000</v>
      </c>
      <c r="C691" s="70" t="s">
        <v>37</v>
      </c>
      <c r="D691" s="70" t="s">
        <v>10</v>
      </c>
      <c r="E691" s="70" t="s">
        <v>473</v>
      </c>
      <c r="F691" s="165" t="s">
        <v>235</v>
      </c>
      <c r="G691" s="71" t="s">
        <v>144</v>
      </c>
      <c r="H691" s="6">
        <f t="shared" si="65"/>
        <v>-4000</v>
      </c>
      <c r="I691" s="25">
        <f t="shared" si="66"/>
        <v>4.166666666666667</v>
      </c>
      <c r="K691" s="72" t="s">
        <v>12</v>
      </c>
      <c r="L691">
        <v>17</v>
      </c>
      <c r="M691" s="42">
        <v>480</v>
      </c>
    </row>
    <row r="692" spans="2:13" ht="12.75">
      <c r="B692" s="361">
        <v>2000</v>
      </c>
      <c r="C692" s="70" t="s">
        <v>37</v>
      </c>
      <c r="D692" s="70" t="s">
        <v>10</v>
      </c>
      <c r="E692" s="70" t="s">
        <v>473</v>
      </c>
      <c r="F692" s="165" t="s">
        <v>235</v>
      </c>
      <c r="G692" s="71" t="s">
        <v>148</v>
      </c>
      <c r="H692" s="6">
        <f t="shared" si="65"/>
        <v>-6000</v>
      </c>
      <c r="I692" s="25">
        <f t="shared" si="66"/>
        <v>4.166666666666667</v>
      </c>
      <c r="K692" s="72" t="s">
        <v>12</v>
      </c>
      <c r="L692">
        <v>17</v>
      </c>
      <c r="M692" s="42">
        <v>480</v>
      </c>
    </row>
    <row r="693" spans="2:13" ht="12.75">
      <c r="B693" s="361">
        <v>2000</v>
      </c>
      <c r="C693" s="70" t="s">
        <v>37</v>
      </c>
      <c r="D693" s="70" t="s">
        <v>10</v>
      </c>
      <c r="E693" s="70" t="s">
        <v>473</v>
      </c>
      <c r="F693" s="165" t="s">
        <v>235</v>
      </c>
      <c r="G693" s="71" t="s">
        <v>189</v>
      </c>
      <c r="H693" s="6">
        <f t="shared" si="65"/>
        <v>-8000</v>
      </c>
      <c r="I693" s="25">
        <f t="shared" si="66"/>
        <v>4.166666666666667</v>
      </c>
      <c r="K693" s="72" t="s">
        <v>12</v>
      </c>
      <c r="L693">
        <v>17</v>
      </c>
      <c r="M693" s="42">
        <v>480</v>
      </c>
    </row>
    <row r="694" spans="2:13" ht="12.75">
      <c r="B694" s="361">
        <v>2000</v>
      </c>
      <c r="C694" s="70" t="s">
        <v>37</v>
      </c>
      <c r="D694" s="70" t="s">
        <v>10</v>
      </c>
      <c r="E694" s="70" t="s">
        <v>473</v>
      </c>
      <c r="F694" s="165" t="s">
        <v>235</v>
      </c>
      <c r="G694" s="71" t="s">
        <v>184</v>
      </c>
      <c r="H694" s="6">
        <f t="shared" si="65"/>
        <v>-10000</v>
      </c>
      <c r="I694" s="25">
        <f t="shared" si="66"/>
        <v>4.166666666666667</v>
      </c>
      <c r="K694" s="72" t="s">
        <v>12</v>
      </c>
      <c r="L694">
        <v>17</v>
      </c>
      <c r="M694" s="42">
        <v>480</v>
      </c>
    </row>
    <row r="695" spans="1:13" s="62" customFormat="1" ht="12.75">
      <c r="A695" s="14"/>
      <c r="B695" s="364">
        <f>SUM(B690:B694)</f>
        <v>10000</v>
      </c>
      <c r="C695" s="14" t="s">
        <v>37</v>
      </c>
      <c r="D695" s="14"/>
      <c r="E695" s="14"/>
      <c r="F695" s="174"/>
      <c r="G695" s="21"/>
      <c r="H695" s="59">
        <v>0</v>
      </c>
      <c r="I695" s="61">
        <f t="shared" si="66"/>
        <v>20.833333333333332</v>
      </c>
      <c r="M695" s="42">
        <v>480</v>
      </c>
    </row>
    <row r="696" spans="2:13" ht="12.75">
      <c r="B696" s="361"/>
      <c r="H696" s="6">
        <f aca="true" t="shared" si="67" ref="H696:H701">H695-B696</f>
        <v>0</v>
      </c>
      <c r="I696" s="25">
        <f t="shared" si="66"/>
        <v>0</v>
      </c>
      <c r="M696" s="42">
        <v>480</v>
      </c>
    </row>
    <row r="697" spans="2:13" ht="12.75">
      <c r="B697" s="361"/>
      <c r="H697" s="6">
        <f t="shared" si="67"/>
        <v>0</v>
      </c>
      <c r="I697" s="25">
        <f t="shared" si="66"/>
        <v>0</v>
      </c>
      <c r="M697" s="42">
        <v>480</v>
      </c>
    </row>
    <row r="698" spans="2:13" ht="12.75">
      <c r="B698" s="361">
        <v>1000</v>
      </c>
      <c r="C698" s="70" t="s">
        <v>474</v>
      </c>
      <c r="D698" s="70" t="s">
        <v>10</v>
      </c>
      <c r="E698" s="70" t="s">
        <v>195</v>
      </c>
      <c r="F698" s="165" t="s">
        <v>235</v>
      </c>
      <c r="G698" s="71" t="s">
        <v>142</v>
      </c>
      <c r="H698" s="6">
        <f t="shared" si="67"/>
        <v>-1000</v>
      </c>
      <c r="I698" s="25">
        <f t="shared" si="66"/>
        <v>2.0833333333333335</v>
      </c>
      <c r="K698" s="72" t="s">
        <v>12</v>
      </c>
      <c r="L698">
        <v>17</v>
      </c>
      <c r="M698" s="42">
        <v>480</v>
      </c>
    </row>
    <row r="699" spans="2:13" ht="12.75">
      <c r="B699" s="361">
        <v>1000</v>
      </c>
      <c r="C699" s="70" t="s">
        <v>474</v>
      </c>
      <c r="D699" s="70" t="s">
        <v>10</v>
      </c>
      <c r="E699" s="70" t="s">
        <v>195</v>
      </c>
      <c r="F699" s="165" t="s">
        <v>235</v>
      </c>
      <c r="G699" s="71" t="s">
        <v>144</v>
      </c>
      <c r="H699" s="6">
        <f t="shared" si="67"/>
        <v>-2000</v>
      </c>
      <c r="I699" s="25">
        <f t="shared" si="66"/>
        <v>2.0833333333333335</v>
      </c>
      <c r="K699" s="72" t="s">
        <v>12</v>
      </c>
      <c r="L699">
        <v>17</v>
      </c>
      <c r="M699" s="42">
        <v>480</v>
      </c>
    </row>
    <row r="700" spans="2:13" ht="12.75">
      <c r="B700" s="361">
        <v>1000</v>
      </c>
      <c r="C700" s="70" t="s">
        <v>474</v>
      </c>
      <c r="D700" s="70" t="s">
        <v>10</v>
      </c>
      <c r="E700" s="70" t="s">
        <v>195</v>
      </c>
      <c r="F700" s="165" t="s">
        <v>235</v>
      </c>
      <c r="G700" s="71" t="s">
        <v>148</v>
      </c>
      <c r="H700" s="6">
        <f t="shared" si="67"/>
        <v>-3000</v>
      </c>
      <c r="I700" s="25">
        <f t="shared" si="66"/>
        <v>2.0833333333333335</v>
      </c>
      <c r="K700" s="72" t="s">
        <v>12</v>
      </c>
      <c r="L700">
        <v>17</v>
      </c>
      <c r="M700" s="42">
        <v>480</v>
      </c>
    </row>
    <row r="701" spans="2:13" ht="12.75">
      <c r="B701" s="361">
        <v>1000</v>
      </c>
      <c r="C701" s="70" t="s">
        <v>474</v>
      </c>
      <c r="D701" s="70" t="s">
        <v>10</v>
      </c>
      <c r="E701" s="70" t="s">
        <v>195</v>
      </c>
      <c r="F701" s="165" t="s">
        <v>235</v>
      </c>
      <c r="G701" s="71" t="s">
        <v>189</v>
      </c>
      <c r="H701" s="6">
        <f t="shared" si="67"/>
        <v>-4000</v>
      </c>
      <c r="I701" s="25">
        <f t="shared" si="66"/>
        <v>2.0833333333333335</v>
      </c>
      <c r="K701" s="72" t="s">
        <v>12</v>
      </c>
      <c r="L701">
        <v>17</v>
      </c>
      <c r="M701" s="42">
        <v>480</v>
      </c>
    </row>
    <row r="702" spans="1:13" s="62" customFormat="1" ht="12.75">
      <c r="A702" s="14"/>
      <c r="B702" s="364">
        <f>SUM(B698:B701)</f>
        <v>4000</v>
      </c>
      <c r="C702" s="14"/>
      <c r="D702" s="14"/>
      <c r="E702" s="60" t="s">
        <v>195</v>
      </c>
      <c r="F702" s="174"/>
      <c r="G702" s="21"/>
      <c r="H702" s="59">
        <v>0</v>
      </c>
      <c r="I702" s="61">
        <f t="shared" si="66"/>
        <v>8.333333333333334</v>
      </c>
      <c r="M702" s="42">
        <v>480</v>
      </c>
    </row>
    <row r="703" spans="2:13" ht="12.75">
      <c r="B703" s="361"/>
      <c r="C703" s="35"/>
      <c r="D703" s="15"/>
      <c r="H703" s="6">
        <f>H702-B703</f>
        <v>0</v>
      </c>
      <c r="I703" s="25">
        <f t="shared" si="66"/>
        <v>0</v>
      </c>
      <c r="M703" s="42">
        <v>480</v>
      </c>
    </row>
    <row r="704" spans="2:14" ht="12.75">
      <c r="B704" s="438"/>
      <c r="C704" s="35"/>
      <c r="D704" s="15"/>
      <c r="E704" s="40"/>
      <c r="H704" s="6">
        <f>H703-B704</f>
        <v>0</v>
      </c>
      <c r="I704" s="25">
        <f t="shared" si="66"/>
        <v>0</v>
      </c>
      <c r="J704" s="39"/>
      <c r="L704" s="39"/>
      <c r="M704" s="42">
        <v>480</v>
      </c>
      <c r="N704" s="41"/>
    </row>
    <row r="705" spans="2:13" ht="12.75">
      <c r="B705" s="361"/>
      <c r="C705" s="35"/>
      <c r="D705" s="15"/>
      <c r="H705" s="6">
        <f>H704-B705</f>
        <v>0</v>
      </c>
      <c r="I705" s="25">
        <f t="shared" si="66"/>
        <v>0</v>
      </c>
      <c r="M705" s="42">
        <v>480</v>
      </c>
    </row>
    <row r="706" spans="2:13" ht="12.75">
      <c r="B706" s="361"/>
      <c r="C706" s="35"/>
      <c r="D706" s="15"/>
      <c r="H706" s="6">
        <f>H705-B706</f>
        <v>0</v>
      </c>
      <c r="I706" s="25">
        <f t="shared" si="66"/>
        <v>0</v>
      </c>
      <c r="M706" s="42">
        <v>480</v>
      </c>
    </row>
    <row r="707" spans="1:256" s="69" customFormat="1" ht="12.75">
      <c r="A707" s="64"/>
      <c r="B707" s="436">
        <f>+B711+B716+B721+B725+B730</f>
        <v>22000</v>
      </c>
      <c r="C707" s="64" t="s">
        <v>244</v>
      </c>
      <c r="D707" s="64" t="s">
        <v>245</v>
      </c>
      <c r="E707" s="64" t="s">
        <v>69</v>
      </c>
      <c r="F707" s="74" t="s">
        <v>70</v>
      </c>
      <c r="G707" s="74" t="s">
        <v>472</v>
      </c>
      <c r="H707" s="59"/>
      <c r="I707" s="67">
        <f t="shared" si="66"/>
        <v>45.833333333333336</v>
      </c>
      <c r="M707" s="42">
        <v>480</v>
      </c>
      <c r="IV707" s="64">
        <f>SUM(A707:IU707)</f>
        <v>22525.833333333332</v>
      </c>
    </row>
    <row r="708" spans="2:13" ht="12.75">
      <c r="B708" s="361"/>
      <c r="C708" s="35"/>
      <c r="D708" s="15"/>
      <c r="H708" s="6">
        <f>H707-B708</f>
        <v>0</v>
      </c>
      <c r="I708" s="25">
        <f t="shared" si="66"/>
        <v>0</v>
      </c>
      <c r="M708" s="42">
        <v>480</v>
      </c>
    </row>
    <row r="709" spans="2:13" ht="12.75">
      <c r="B709" s="361">
        <v>2500</v>
      </c>
      <c r="C709" s="1" t="s">
        <v>11</v>
      </c>
      <c r="D709" s="1" t="s">
        <v>10</v>
      </c>
      <c r="E709" s="1" t="s">
        <v>71</v>
      </c>
      <c r="F709" s="183" t="s">
        <v>246</v>
      </c>
      <c r="G709" s="30" t="s">
        <v>148</v>
      </c>
      <c r="H709" s="6">
        <f>H708-B709</f>
        <v>-2500</v>
      </c>
      <c r="I709" s="25">
        <f t="shared" si="66"/>
        <v>5.208333333333333</v>
      </c>
      <c r="K709" t="s">
        <v>11</v>
      </c>
      <c r="L709">
        <v>18</v>
      </c>
      <c r="M709" s="42">
        <v>480</v>
      </c>
    </row>
    <row r="710" spans="2:13" ht="12.75">
      <c r="B710" s="361">
        <v>2500</v>
      </c>
      <c r="C710" s="1" t="s">
        <v>11</v>
      </c>
      <c r="D710" s="1" t="s">
        <v>10</v>
      </c>
      <c r="E710" s="1" t="s">
        <v>71</v>
      </c>
      <c r="F710" s="183" t="s">
        <v>247</v>
      </c>
      <c r="G710" s="30" t="s">
        <v>189</v>
      </c>
      <c r="H710" s="6">
        <f>H709-B710</f>
        <v>-5000</v>
      </c>
      <c r="I710" s="25">
        <v>5</v>
      </c>
      <c r="K710" t="s">
        <v>11</v>
      </c>
      <c r="L710">
        <v>18</v>
      </c>
      <c r="M710" s="42">
        <v>480</v>
      </c>
    </row>
    <row r="711" spans="1:13" s="62" customFormat="1" ht="12.75">
      <c r="A711" s="14"/>
      <c r="B711" s="364">
        <f>SUM(B709:B710)</f>
        <v>5000</v>
      </c>
      <c r="C711" s="14" t="s">
        <v>11</v>
      </c>
      <c r="D711" s="14"/>
      <c r="E711" s="14"/>
      <c r="F711" s="174"/>
      <c r="G711" s="21"/>
      <c r="H711" s="59">
        <v>0</v>
      </c>
      <c r="I711" s="61">
        <f aca="true" t="shared" si="68" ref="I711:I737">+B711/M711</f>
        <v>10.416666666666666</v>
      </c>
      <c r="M711" s="42">
        <v>480</v>
      </c>
    </row>
    <row r="712" spans="2:13" ht="12.75">
      <c r="B712" s="361"/>
      <c r="D712" s="15"/>
      <c r="H712" s="6">
        <f>H711-B712</f>
        <v>0</v>
      </c>
      <c r="I712" s="25">
        <f t="shared" si="68"/>
        <v>0</v>
      </c>
      <c r="M712" s="42">
        <v>480</v>
      </c>
    </row>
    <row r="713" spans="2:13" ht="12.75">
      <c r="B713" s="361"/>
      <c r="D713" s="15"/>
      <c r="H713" s="6">
        <f>H712-B713</f>
        <v>0</v>
      </c>
      <c r="I713" s="25">
        <f t="shared" si="68"/>
        <v>0</v>
      </c>
      <c r="M713" s="42">
        <v>480</v>
      </c>
    </row>
    <row r="714" spans="2:13" ht="12.75">
      <c r="B714" s="361">
        <v>3000</v>
      </c>
      <c r="C714" s="35" t="s">
        <v>180</v>
      </c>
      <c r="D714" s="15" t="s">
        <v>10</v>
      </c>
      <c r="E714" s="1" t="s">
        <v>473</v>
      </c>
      <c r="F714" s="183" t="s">
        <v>248</v>
      </c>
      <c r="G714" s="30" t="s">
        <v>148</v>
      </c>
      <c r="H714" s="6">
        <f>H713-B714</f>
        <v>-3000</v>
      </c>
      <c r="I714" s="25">
        <f t="shared" si="68"/>
        <v>6.25</v>
      </c>
      <c r="K714" t="s">
        <v>71</v>
      </c>
      <c r="L714">
        <v>18</v>
      </c>
      <c r="M714" s="42">
        <v>480</v>
      </c>
    </row>
    <row r="715" spans="2:13" ht="12.75">
      <c r="B715" s="361">
        <v>3000</v>
      </c>
      <c r="C715" s="1" t="s">
        <v>178</v>
      </c>
      <c r="D715" s="15" t="s">
        <v>10</v>
      </c>
      <c r="E715" s="1" t="s">
        <v>473</v>
      </c>
      <c r="F715" s="191" t="s">
        <v>249</v>
      </c>
      <c r="G715" s="30" t="s">
        <v>189</v>
      </c>
      <c r="H715" s="6">
        <f>H714-B715</f>
        <v>-6000</v>
      </c>
      <c r="I715" s="25">
        <f t="shared" si="68"/>
        <v>6.25</v>
      </c>
      <c r="K715" t="s">
        <v>71</v>
      </c>
      <c r="L715">
        <v>18</v>
      </c>
      <c r="M715" s="42">
        <v>480</v>
      </c>
    </row>
    <row r="716" spans="1:13" s="62" customFormat="1" ht="12.75">
      <c r="A716" s="14"/>
      <c r="B716" s="364">
        <f>SUM(B714:B715)</f>
        <v>6000</v>
      </c>
      <c r="C716" s="14" t="s">
        <v>85</v>
      </c>
      <c r="D716" s="14"/>
      <c r="E716" s="14"/>
      <c r="F716" s="174"/>
      <c r="G716" s="21"/>
      <c r="H716" s="59">
        <v>0</v>
      </c>
      <c r="I716" s="61">
        <f t="shared" si="68"/>
        <v>12.5</v>
      </c>
      <c r="M716" s="42">
        <v>480</v>
      </c>
    </row>
    <row r="717" spans="2:13" ht="12.75">
      <c r="B717" s="361"/>
      <c r="H717" s="6">
        <f>H716-B717</f>
        <v>0</v>
      </c>
      <c r="I717" s="25">
        <f t="shared" si="68"/>
        <v>0</v>
      </c>
      <c r="M717" s="42">
        <v>480</v>
      </c>
    </row>
    <row r="718" spans="2:13" ht="12.75">
      <c r="B718" s="361"/>
      <c r="H718" s="6">
        <f>H717-B718</f>
        <v>0</v>
      </c>
      <c r="I718" s="25">
        <f t="shared" si="68"/>
        <v>0</v>
      </c>
      <c r="M718" s="42">
        <v>480</v>
      </c>
    </row>
    <row r="719" spans="1:13" ht="12.75">
      <c r="A719" s="15"/>
      <c r="B719" s="361">
        <v>1000</v>
      </c>
      <c r="C719" s="1" t="s">
        <v>34</v>
      </c>
      <c r="D719" s="15" t="s">
        <v>10</v>
      </c>
      <c r="E719" s="1" t="s">
        <v>35</v>
      </c>
      <c r="F719" s="183" t="s">
        <v>250</v>
      </c>
      <c r="G719" s="30" t="s">
        <v>148</v>
      </c>
      <c r="H719" s="6">
        <f>H718-B719</f>
        <v>-1000</v>
      </c>
      <c r="I719" s="25">
        <f t="shared" si="68"/>
        <v>2.0833333333333335</v>
      </c>
      <c r="K719" t="s">
        <v>71</v>
      </c>
      <c r="L719">
        <v>18</v>
      </c>
      <c r="M719" s="42">
        <v>480</v>
      </c>
    </row>
    <row r="720" spans="2:13" ht="12.75">
      <c r="B720" s="361">
        <v>1000</v>
      </c>
      <c r="C720" s="1" t="s">
        <v>34</v>
      </c>
      <c r="D720" s="15" t="s">
        <v>10</v>
      </c>
      <c r="E720" s="1" t="s">
        <v>35</v>
      </c>
      <c r="F720" s="183" t="s">
        <v>250</v>
      </c>
      <c r="G720" s="30" t="s">
        <v>189</v>
      </c>
      <c r="H720" s="6">
        <f>H719-B720</f>
        <v>-2000</v>
      </c>
      <c r="I720" s="25">
        <f t="shared" si="68"/>
        <v>2.0833333333333335</v>
      </c>
      <c r="K720" t="s">
        <v>71</v>
      </c>
      <c r="L720">
        <v>18</v>
      </c>
      <c r="M720" s="42">
        <v>480</v>
      </c>
    </row>
    <row r="721" spans="1:13" s="62" customFormat="1" ht="12.75">
      <c r="A721" s="14"/>
      <c r="B721" s="364">
        <f>SUM(B719:B720)</f>
        <v>2000</v>
      </c>
      <c r="C721" s="14"/>
      <c r="D721" s="14"/>
      <c r="E721" s="14" t="s">
        <v>35</v>
      </c>
      <c r="F721" s="174"/>
      <c r="G721" s="21"/>
      <c r="H721" s="59">
        <v>0</v>
      </c>
      <c r="I721" s="61">
        <f t="shared" si="68"/>
        <v>4.166666666666667</v>
      </c>
      <c r="M721" s="42">
        <v>480</v>
      </c>
    </row>
    <row r="722" spans="2:13" ht="12.75">
      <c r="B722" s="361"/>
      <c r="H722" s="6">
        <f>H721-B722</f>
        <v>0</v>
      </c>
      <c r="I722" s="25">
        <f t="shared" si="68"/>
        <v>0</v>
      </c>
      <c r="M722" s="42">
        <v>480</v>
      </c>
    </row>
    <row r="723" spans="2:13" ht="12.75">
      <c r="B723" s="361"/>
      <c r="H723" s="6">
        <f>H722-B723</f>
        <v>0</v>
      </c>
      <c r="I723" s="25">
        <f t="shared" si="68"/>
        <v>0</v>
      </c>
      <c r="M723" s="42">
        <v>480</v>
      </c>
    </row>
    <row r="724" spans="2:13" ht="12.75">
      <c r="B724" s="361">
        <v>5000</v>
      </c>
      <c r="C724" s="1" t="s">
        <v>36</v>
      </c>
      <c r="D724" s="15" t="s">
        <v>10</v>
      </c>
      <c r="E724" s="1" t="s">
        <v>473</v>
      </c>
      <c r="F724" s="183" t="s">
        <v>251</v>
      </c>
      <c r="G724" s="30" t="s">
        <v>189</v>
      </c>
      <c r="H724" s="6">
        <f>H723-B724</f>
        <v>-5000</v>
      </c>
      <c r="I724" s="25">
        <f t="shared" si="68"/>
        <v>10.416666666666666</v>
      </c>
      <c r="K724" t="s">
        <v>71</v>
      </c>
      <c r="L724">
        <v>18</v>
      </c>
      <c r="M724" s="42">
        <v>480</v>
      </c>
    </row>
    <row r="725" spans="1:13" s="62" customFormat="1" ht="12.75">
      <c r="A725" s="14"/>
      <c r="B725" s="364">
        <f>SUM(B724)</f>
        <v>5000</v>
      </c>
      <c r="C725" s="14" t="s">
        <v>36</v>
      </c>
      <c r="D725" s="14"/>
      <c r="E725" s="14"/>
      <c r="F725" s="174"/>
      <c r="G725" s="21"/>
      <c r="H725" s="59">
        <v>0</v>
      </c>
      <c r="I725" s="61">
        <f t="shared" si="68"/>
        <v>10.416666666666666</v>
      </c>
      <c r="M725" s="42">
        <v>480</v>
      </c>
    </row>
    <row r="726" spans="2:13" ht="12.75">
      <c r="B726" s="361"/>
      <c r="H726" s="6">
        <f>H725-B726</f>
        <v>0</v>
      </c>
      <c r="I726" s="25">
        <f t="shared" si="68"/>
        <v>0</v>
      </c>
      <c r="M726" s="42">
        <v>480</v>
      </c>
    </row>
    <row r="727" spans="2:13" ht="12.75">
      <c r="B727" s="361"/>
      <c r="H727" s="6">
        <f>H726-B727</f>
        <v>0</v>
      </c>
      <c r="I727" s="25">
        <f t="shared" si="68"/>
        <v>0</v>
      </c>
      <c r="M727" s="42">
        <v>480</v>
      </c>
    </row>
    <row r="728" spans="2:13" ht="12.75">
      <c r="B728" s="361">
        <v>2000</v>
      </c>
      <c r="C728" s="1" t="s">
        <v>37</v>
      </c>
      <c r="D728" s="15" t="s">
        <v>66</v>
      </c>
      <c r="E728" s="1" t="s">
        <v>473</v>
      </c>
      <c r="F728" s="183" t="s">
        <v>250</v>
      </c>
      <c r="G728" s="30" t="s">
        <v>148</v>
      </c>
      <c r="H728" s="6">
        <f>H727-B728</f>
        <v>-2000</v>
      </c>
      <c r="I728" s="25">
        <f t="shared" si="68"/>
        <v>4.166666666666667</v>
      </c>
      <c r="K728" t="s">
        <v>71</v>
      </c>
      <c r="L728">
        <v>18</v>
      </c>
      <c r="M728" s="42">
        <v>480</v>
      </c>
    </row>
    <row r="729" spans="2:13" ht="12.75">
      <c r="B729" s="361">
        <v>2000</v>
      </c>
      <c r="C729" s="1" t="s">
        <v>37</v>
      </c>
      <c r="D729" s="15" t="s">
        <v>66</v>
      </c>
      <c r="E729" s="1" t="s">
        <v>473</v>
      </c>
      <c r="F729" s="183" t="s">
        <v>250</v>
      </c>
      <c r="G729" s="30" t="s">
        <v>189</v>
      </c>
      <c r="H729" s="6">
        <f>H728-B729</f>
        <v>-4000</v>
      </c>
      <c r="I729" s="25">
        <f t="shared" si="68"/>
        <v>4.166666666666667</v>
      </c>
      <c r="K729" t="s">
        <v>71</v>
      </c>
      <c r="L729">
        <v>18</v>
      </c>
      <c r="M729" s="42">
        <v>480</v>
      </c>
    </row>
    <row r="730" spans="1:13" s="62" customFormat="1" ht="12.75">
      <c r="A730" s="14"/>
      <c r="B730" s="364">
        <f>SUM(B728:B729)</f>
        <v>4000</v>
      </c>
      <c r="C730" s="14" t="s">
        <v>37</v>
      </c>
      <c r="D730" s="14"/>
      <c r="E730" s="14"/>
      <c r="F730" s="174"/>
      <c r="G730" s="21"/>
      <c r="H730" s="59">
        <v>0</v>
      </c>
      <c r="I730" s="61">
        <f t="shared" si="68"/>
        <v>8.333333333333334</v>
      </c>
      <c r="M730" s="42">
        <v>480</v>
      </c>
    </row>
    <row r="731" spans="2:13" ht="12.75">
      <c r="B731" s="361"/>
      <c r="D731" s="15"/>
      <c r="H731" s="6">
        <f>H730-B731</f>
        <v>0</v>
      </c>
      <c r="I731" s="25">
        <f t="shared" si="68"/>
        <v>0</v>
      </c>
      <c r="M731" s="42">
        <v>480</v>
      </c>
    </row>
    <row r="732" spans="2:13" ht="12.75">
      <c r="B732" s="361"/>
      <c r="D732" s="15"/>
      <c r="H732" s="6">
        <f>H731-B732</f>
        <v>0</v>
      </c>
      <c r="I732" s="25">
        <f t="shared" si="68"/>
        <v>0</v>
      </c>
      <c r="M732" s="42">
        <v>480</v>
      </c>
    </row>
    <row r="733" spans="2:13" ht="12.75">
      <c r="B733" s="361"/>
      <c r="D733" s="15"/>
      <c r="H733" s="6">
        <f>H732-B733</f>
        <v>0</v>
      </c>
      <c r="I733" s="25">
        <f t="shared" si="68"/>
        <v>0</v>
      </c>
      <c r="M733" s="42">
        <v>480</v>
      </c>
    </row>
    <row r="734" spans="2:13" ht="12.75">
      <c r="B734" s="361"/>
      <c r="D734" s="15"/>
      <c r="H734" s="6">
        <f>H733-B734</f>
        <v>0</v>
      </c>
      <c r="I734" s="25">
        <f t="shared" si="68"/>
        <v>0</v>
      </c>
      <c r="M734" s="42">
        <v>480</v>
      </c>
    </row>
    <row r="735" spans="1:13" s="69" customFormat="1" ht="12.75">
      <c r="A735" s="64"/>
      <c r="B735" s="436">
        <f>+B740+B751+B757+B762+B771+B777</f>
        <v>48300</v>
      </c>
      <c r="C735" s="64" t="s">
        <v>252</v>
      </c>
      <c r="D735" s="64" t="s">
        <v>253</v>
      </c>
      <c r="E735" s="64" t="s">
        <v>254</v>
      </c>
      <c r="F735" s="74" t="s">
        <v>1280</v>
      </c>
      <c r="G735" s="66" t="s">
        <v>25</v>
      </c>
      <c r="H735" s="65"/>
      <c r="I735" s="67">
        <f t="shared" si="68"/>
        <v>100.625</v>
      </c>
      <c r="M735" s="42">
        <v>480</v>
      </c>
    </row>
    <row r="736" spans="2:13" ht="12.75">
      <c r="B736" s="361"/>
      <c r="D736" s="15"/>
      <c r="H736" s="6">
        <f>H735-B736</f>
        <v>0</v>
      </c>
      <c r="I736" s="25">
        <f t="shared" si="68"/>
        <v>0</v>
      </c>
      <c r="M736" s="42">
        <v>480</v>
      </c>
    </row>
    <row r="737" spans="2:13" ht="12.75">
      <c r="B737" s="361">
        <v>2500</v>
      </c>
      <c r="C737" s="1" t="s">
        <v>11</v>
      </c>
      <c r="D737" s="1" t="s">
        <v>10</v>
      </c>
      <c r="E737" s="1" t="s">
        <v>166</v>
      </c>
      <c r="F737" s="183" t="s">
        <v>255</v>
      </c>
      <c r="G737" s="30" t="s">
        <v>189</v>
      </c>
      <c r="H737" s="6">
        <f>H736-B737</f>
        <v>-2500</v>
      </c>
      <c r="I737" s="25">
        <f t="shared" si="68"/>
        <v>5.208333333333333</v>
      </c>
      <c r="K737" t="s">
        <v>11</v>
      </c>
      <c r="L737">
        <v>19</v>
      </c>
      <c r="M737" s="42">
        <v>480</v>
      </c>
    </row>
    <row r="738" spans="2:13" ht="12.75">
      <c r="B738" s="361">
        <v>2500</v>
      </c>
      <c r="C738" s="1" t="s">
        <v>11</v>
      </c>
      <c r="D738" s="1" t="s">
        <v>10</v>
      </c>
      <c r="E738" s="1" t="s">
        <v>166</v>
      </c>
      <c r="F738" s="183" t="s">
        <v>256</v>
      </c>
      <c r="G738" s="30" t="s">
        <v>184</v>
      </c>
      <c r="H738" s="6">
        <f>H737-B738</f>
        <v>-5000</v>
      </c>
      <c r="I738" s="25">
        <v>5</v>
      </c>
      <c r="K738" t="s">
        <v>11</v>
      </c>
      <c r="L738">
        <v>19</v>
      </c>
      <c r="M738" s="42">
        <v>480</v>
      </c>
    </row>
    <row r="739" spans="2:13" ht="12.75">
      <c r="B739" s="361">
        <v>2500</v>
      </c>
      <c r="C739" s="1" t="s">
        <v>11</v>
      </c>
      <c r="D739" s="1" t="s">
        <v>10</v>
      </c>
      <c r="E739" s="1" t="s">
        <v>166</v>
      </c>
      <c r="F739" s="183" t="s">
        <v>257</v>
      </c>
      <c r="G739" s="30" t="s">
        <v>182</v>
      </c>
      <c r="H739" s="6">
        <f>H738-B739</f>
        <v>-7500</v>
      </c>
      <c r="I739" s="25">
        <v>5</v>
      </c>
      <c r="K739" t="s">
        <v>11</v>
      </c>
      <c r="L739">
        <v>19</v>
      </c>
      <c r="M739" s="42">
        <v>480</v>
      </c>
    </row>
    <row r="740" spans="1:13" s="62" customFormat="1" ht="12.75">
      <c r="A740" s="14"/>
      <c r="B740" s="364">
        <f>SUM(B737:B739)</f>
        <v>7500</v>
      </c>
      <c r="C740" s="14" t="s">
        <v>11</v>
      </c>
      <c r="D740" s="14"/>
      <c r="E740" s="14"/>
      <c r="F740" s="174"/>
      <c r="G740" s="21"/>
      <c r="H740" s="59">
        <v>0</v>
      </c>
      <c r="I740" s="61">
        <f aca="true" t="shared" si="69" ref="I740:I784">+B740/M740</f>
        <v>15.625</v>
      </c>
      <c r="M740" s="42">
        <v>480</v>
      </c>
    </row>
    <row r="741" spans="2:13" ht="12.75">
      <c r="B741" s="361"/>
      <c r="D741" s="15"/>
      <c r="H741" s="6">
        <f aca="true" t="shared" si="70" ref="H741:H750">H740-B741</f>
        <v>0</v>
      </c>
      <c r="I741" s="25">
        <f t="shared" si="69"/>
        <v>0</v>
      </c>
      <c r="M741" s="42">
        <v>480</v>
      </c>
    </row>
    <row r="742" spans="2:13" ht="12.75">
      <c r="B742" s="361"/>
      <c r="D742" s="15"/>
      <c r="H742" s="6">
        <f t="shared" si="70"/>
        <v>0</v>
      </c>
      <c r="I742" s="25">
        <f t="shared" si="69"/>
        <v>0</v>
      </c>
      <c r="M742" s="42">
        <v>480</v>
      </c>
    </row>
    <row r="743" spans="2:13" ht="12.75">
      <c r="B743" s="361">
        <v>2500</v>
      </c>
      <c r="C743" s="1" t="s">
        <v>1144</v>
      </c>
      <c r="D743" s="15" t="s">
        <v>10</v>
      </c>
      <c r="E743" s="15" t="s">
        <v>473</v>
      </c>
      <c r="F743" s="191" t="s">
        <v>258</v>
      </c>
      <c r="G743" s="30" t="s">
        <v>189</v>
      </c>
      <c r="H743" s="6">
        <f t="shared" si="70"/>
        <v>-2500</v>
      </c>
      <c r="I743" s="25">
        <f t="shared" si="69"/>
        <v>5.208333333333333</v>
      </c>
      <c r="K743" t="s">
        <v>166</v>
      </c>
      <c r="L743">
        <v>19</v>
      </c>
      <c r="M743" s="42">
        <v>480</v>
      </c>
    </row>
    <row r="744" spans="2:13" ht="12.75">
      <c r="B744" s="361">
        <v>2500</v>
      </c>
      <c r="C744" s="1" t="s">
        <v>259</v>
      </c>
      <c r="D744" s="15" t="s">
        <v>10</v>
      </c>
      <c r="E744" s="15" t="s">
        <v>473</v>
      </c>
      <c r="F744" s="191" t="s">
        <v>260</v>
      </c>
      <c r="G744" s="30" t="s">
        <v>189</v>
      </c>
      <c r="H744" s="6">
        <f t="shared" si="70"/>
        <v>-5000</v>
      </c>
      <c r="I744" s="25">
        <f t="shared" si="69"/>
        <v>5.208333333333333</v>
      </c>
      <c r="K744" t="s">
        <v>166</v>
      </c>
      <c r="L744">
        <v>19</v>
      </c>
      <c r="M744" s="42">
        <v>480</v>
      </c>
    </row>
    <row r="745" spans="2:13" ht="12.75">
      <c r="B745" s="361">
        <v>3000</v>
      </c>
      <c r="C745" s="1" t="s">
        <v>261</v>
      </c>
      <c r="D745" s="15" t="s">
        <v>10</v>
      </c>
      <c r="E745" s="15" t="s">
        <v>473</v>
      </c>
      <c r="F745" s="191" t="s">
        <v>262</v>
      </c>
      <c r="G745" s="30" t="s">
        <v>184</v>
      </c>
      <c r="H745" s="6">
        <f t="shared" si="70"/>
        <v>-8000</v>
      </c>
      <c r="I745" s="25">
        <f t="shared" si="69"/>
        <v>6.25</v>
      </c>
      <c r="K745" t="s">
        <v>166</v>
      </c>
      <c r="L745">
        <v>19</v>
      </c>
      <c r="M745" s="42">
        <v>480</v>
      </c>
    </row>
    <row r="746" spans="2:13" ht="12.75">
      <c r="B746" s="361">
        <v>3000</v>
      </c>
      <c r="C746" s="1" t="s">
        <v>263</v>
      </c>
      <c r="D746" s="15" t="s">
        <v>10</v>
      </c>
      <c r="E746" s="15" t="s">
        <v>473</v>
      </c>
      <c r="F746" s="191" t="s">
        <v>262</v>
      </c>
      <c r="G746" s="30" t="s">
        <v>184</v>
      </c>
      <c r="H746" s="6">
        <f t="shared" si="70"/>
        <v>-11000</v>
      </c>
      <c r="I746" s="25">
        <f t="shared" si="69"/>
        <v>6.25</v>
      </c>
      <c r="K746" t="s">
        <v>166</v>
      </c>
      <c r="L746">
        <v>19</v>
      </c>
      <c r="M746" s="42">
        <v>480</v>
      </c>
    </row>
    <row r="747" spans="2:13" ht="12.75">
      <c r="B747" s="361">
        <v>2500</v>
      </c>
      <c r="C747" s="1" t="s">
        <v>264</v>
      </c>
      <c r="D747" s="15" t="s">
        <v>10</v>
      </c>
      <c r="E747" s="15" t="s">
        <v>473</v>
      </c>
      <c r="F747" s="191" t="s">
        <v>262</v>
      </c>
      <c r="G747" s="30" t="s">
        <v>182</v>
      </c>
      <c r="H747" s="6">
        <f t="shared" si="70"/>
        <v>-13500</v>
      </c>
      <c r="I747" s="25">
        <f t="shared" si="69"/>
        <v>5.208333333333333</v>
      </c>
      <c r="K747" t="s">
        <v>166</v>
      </c>
      <c r="L747">
        <v>19</v>
      </c>
      <c r="M747" s="42">
        <v>480</v>
      </c>
    </row>
    <row r="748" spans="2:13" ht="12.75">
      <c r="B748" s="361">
        <v>2500</v>
      </c>
      <c r="C748" s="1" t="s">
        <v>265</v>
      </c>
      <c r="D748" s="15" t="s">
        <v>10</v>
      </c>
      <c r="E748" s="15" t="s">
        <v>473</v>
      </c>
      <c r="F748" s="191" t="s">
        <v>262</v>
      </c>
      <c r="G748" s="30" t="s">
        <v>182</v>
      </c>
      <c r="H748" s="6">
        <f t="shared" si="70"/>
        <v>-16000</v>
      </c>
      <c r="I748" s="25">
        <f t="shared" si="69"/>
        <v>5.208333333333333</v>
      </c>
      <c r="K748" t="s">
        <v>166</v>
      </c>
      <c r="L748">
        <v>19</v>
      </c>
      <c r="M748" s="42">
        <v>480</v>
      </c>
    </row>
    <row r="749" spans="2:13" ht="12.75">
      <c r="B749" s="361">
        <v>2500</v>
      </c>
      <c r="C749" s="1" t="s">
        <v>266</v>
      </c>
      <c r="D749" s="15" t="s">
        <v>10</v>
      </c>
      <c r="E749" s="15" t="s">
        <v>473</v>
      </c>
      <c r="F749" s="191" t="s">
        <v>267</v>
      </c>
      <c r="G749" s="30" t="s">
        <v>182</v>
      </c>
      <c r="H749" s="6">
        <f t="shared" si="70"/>
        <v>-18500</v>
      </c>
      <c r="I749" s="25">
        <f t="shared" si="69"/>
        <v>5.208333333333333</v>
      </c>
      <c r="K749" t="s">
        <v>166</v>
      </c>
      <c r="L749">
        <v>19</v>
      </c>
      <c r="M749" s="42">
        <v>480</v>
      </c>
    </row>
    <row r="750" spans="2:13" ht="12.75">
      <c r="B750" s="361">
        <v>2500</v>
      </c>
      <c r="C750" s="35" t="s">
        <v>1268</v>
      </c>
      <c r="D750" s="15" t="s">
        <v>10</v>
      </c>
      <c r="E750" s="15" t="s">
        <v>473</v>
      </c>
      <c r="F750" s="191" t="s">
        <v>268</v>
      </c>
      <c r="G750" s="30" t="s">
        <v>182</v>
      </c>
      <c r="H750" s="6">
        <f t="shared" si="70"/>
        <v>-21000</v>
      </c>
      <c r="I750" s="25">
        <f t="shared" si="69"/>
        <v>5.208333333333333</v>
      </c>
      <c r="K750" t="s">
        <v>166</v>
      </c>
      <c r="L750">
        <v>19</v>
      </c>
      <c r="M750" s="42">
        <v>480</v>
      </c>
    </row>
    <row r="751" spans="1:13" s="62" customFormat="1" ht="12.75">
      <c r="A751" s="14"/>
      <c r="B751" s="364">
        <f>SUM(B743:B750)</f>
        <v>21000</v>
      </c>
      <c r="C751" s="14" t="s">
        <v>85</v>
      </c>
      <c r="D751" s="14"/>
      <c r="E751" s="14"/>
      <c r="F751" s="174"/>
      <c r="G751" s="21"/>
      <c r="H751" s="59">
        <v>0</v>
      </c>
      <c r="I751" s="61">
        <f t="shared" si="69"/>
        <v>43.75</v>
      </c>
      <c r="M751" s="42">
        <v>480</v>
      </c>
    </row>
    <row r="752" spans="2:13" ht="12.75">
      <c r="B752" s="361"/>
      <c r="H752" s="6">
        <f>H751-B752</f>
        <v>0</v>
      </c>
      <c r="I752" s="25">
        <f t="shared" si="69"/>
        <v>0</v>
      </c>
      <c r="M752" s="42">
        <v>480</v>
      </c>
    </row>
    <row r="753" spans="2:13" ht="12.75">
      <c r="B753" s="361"/>
      <c r="H753" s="6">
        <f>H752-B753</f>
        <v>0</v>
      </c>
      <c r="I753" s="25">
        <f t="shared" si="69"/>
        <v>0</v>
      </c>
      <c r="M753" s="42">
        <v>480</v>
      </c>
    </row>
    <row r="754" spans="2:13" ht="12.75">
      <c r="B754" s="361">
        <v>1300</v>
      </c>
      <c r="C754" s="1" t="s">
        <v>34</v>
      </c>
      <c r="D754" s="15" t="s">
        <v>212</v>
      </c>
      <c r="E754" s="1" t="s">
        <v>35</v>
      </c>
      <c r="F754" s="183" t="s">
        <v>262</v>
      </c>
      <c r="G754" s="30" t="s">
        <v>189</v>
      </c>
      <c r="H754" s="6">
        <f>H753-B754</f>
        <v>-1300</v>
      </c>
      <c r="I754" s="25">
        <f t="shared" si="69"/>
        <v>2.7083333333333335</v>
      </c>
      <c r="K754" t="s">
        <v>166</v>
      </c>
      <c r="L754">
        <v>19</v>
      </c>
      <c r="M754" s="42">
        <v>480</v>
      </c>
    </row>
    <row r="755" spans="2:13" ht="12.75">
      <c r="B755" s="361">
        <v>1000</v>
      </c>
      <c r="C755" s="1" t="s">
        <v>34</v>
      </c>
      <c r="D755" s="15" t="s">
        <v>212</v>
      </c>
      <c r="E755" s="1" t="s">
        <v>35</v>
      </c>
      <c r="F755" s="183" t="s">
        <v>262</v>
      </c>
      <c r="G755" s="30" t="s">
        <v>184</v>
      </c>
      <c r="H755" s="6">
        <f>H754-B755</f>
        <v>-2300</v>
      </c>
      <c r="I755" s="25">
        <f t="shared" si="69"/>
        <v>2.0833333333333335</v>
      </c>
      <c r="K755" t="s">
        <v>166</v>
      </c>
      <c r="L755">
        <v>19</v>
      </c>
      <c r="M755" s="42">
        <v>480</v>
      </c>
    </row>
    <row r="756" spans="2:13" ht="12.75">
      <c r="B756" s="361">
        <v>1000</v>
      </c>
      <c r="C756" s="1" t="s">
        <v>34</v>
      </c>
      <c r="D756" s="15" t="s">
        <v>212</v>
      </c>
      <c r="E756" s="1" t="s">
        <v>35</v>
      </c>
      <c r="F756" s="183" t="s">
        <v>262</v>
      </c>
      <c r="G756" s="30" t="s">
        <v>182</v>
      </c>
      <c r="H756" s="6">
        <f>H755-B756</f>
        <v>-3300</v>
      </c>
      <c r="I756" s="25">
        <f t="shared" si="69"/>
        <v>2.0833333333333335</v>
      </c>
      <c r="K756" t="s">
        <v>166</v>
      </c>
      <c r="L756">
        <v>19</v>
      </c>
      <c r="M756" s="42">
        <v>480</v>
      </c>
    </row>
    <row r="757" spans="1:13" s="85" customFormat="1" ht="12.75">
      <c r="A757" s="83"/>
      <c r="B757" s="364">
        <f>SUM(B754:B756)</f>
        <v>3300</v>
      </c>
      <c r="C757" s="84"/>
      <c r="D757" s="80"/>
      <c r="E757" s="80" t="s">
        <v>35</v>
      </c>
      <c r="F757" s="194"/>
      <c r="G757" s="81"/>
      <c r="H757" s="59">
        <v>0</v>
      </c>
      <c r="I757" s="61">
        <f t="shared" si="69"/>
        <v>6.875</v>
      </c>
      <c r="M757" s="42">
        <v>480</v>
      </c>
    </row>
    <row r="758" spans="2:13" ht="12.75">
      <c r="B758" s="361"/>
      <c r="D758" s="15"/>
      <c r="H758" s="6">
        <f>H757-B758</f>
        <v>0</v>
      </c>
      <c r="I758" s="25">
        <f t="shared" si="69"/>
        <v>0</v>
      </c>
      <c r="M758" s="42">
        <v>480</v>
      </c>
    </row>
    <row r="759" spans="2:13" ht="12.75">
      <c r="B759" s="361"/>
      <c r="D759" s="15"/>
      <c r="H759" s="6">
        <f>H758-B759</f>
        <v>0</v>
      </c>
      <c r="I759" s="25">
        <f t="shared" si="69"/>
        <v>0</v>
      </c>
      <c r="M759" s="42">
        <v>480</v>
      </c>
    </row>
    <row r="760" spans="1:13" ht="12.75">
      <c r="A760" s="15"/>
      <c r="B760" s="361">
        <v>3000</v>
      </c>
      <c r="C760" s="1" t="s">
        <v>36</v>
      </c>
      <c r="D760" s="15" t="s">
        <v>212</v>
      </c>
      <c r="E760" s="1" t="s">
        <v>473</v>
      </c>
      <c r="F760" s="183" t="s">
        <v>269</v>
      </c>
      <c r="G760" s="30" t="s">
        <v>184</v>
      </c>
      <c r="H760" s="6">
        <f>H759-B760</f>
        <v>-3000</v>
      </c>
      <c r="I760" s="25">
        <f t="shared" si="69"/>
        <v>6.25</v>
      </c>
      <c r="K760" t="s">
        <v>166</v>
      </c>
      <c r="L760">
        <v>19</v>
      </c>
      <c r="M760" s="42">
        <v>480</v>
      </c>
    </row>
    <row r="761" spans="1:13" s="45" customFormat="1" ht="12.75">
      <c r="A761" s="44"/>
      <c r="B761" s="437">
        <v>3000</v>
      </c>
      <c r="C761" s="1" t="s">
        <v>36</v>
      </c>
      <c r="D761" s="15" t="s">
        <v>212</v>
      </c>
      <c r="E761" s="1" t="s">
        <v>473</v>
      </c>
      <c r="F761" s="183" t="s">
        <v>269</v>
      </c>
      <c r="G761" s="30" t="s">
        <v>182</v>
      </c>
      <c r="H761" s="6">
        <f>H760-B761</f>
        <v>-6000</v>
      </c>
      <c r="I761" s="25">
        <f t="shared" si="69"/>
        <v>6.25</v>
      </c>
      <c r="K761" t="s">
        <v>166</v>
      </c>
      <c r="L761">
        <v>19</v>
      </c>
      <c r="M761" s="42">
        <v>480</v>
      </c>
    </row>
    <row r="762" spans="1:13" s="62" customFormat="1" ht="12.75">
      <c r="A762" s="14"/>
      <c r="B762" s="364">
        <f>SUM(B760:B761)</f>
        <v>6000</v>
      </c>
      <c r="C762" s="14" t="s">
        <v>36</v>
      </c>
      <c r="D762" s="14"/>
      <c r="E762" s="14"/>
      <c r="F762" s="174"/>
      <c r="G762" s="21"/>
      <c r="H762" s="59">
        <v>0</v>
      </c>
      <c r="I762" s="61">
        <f t="shared" si="69"/>
        <v>12.5</v>
      </c>
      <c r="M762" s="42">
        <v>480</v>
      </c>
    </row>
    <row r="763" spans="2:13" ht="12.75">
      <c r="B763" s="361"/>
      <c r="D763" s="15"/>
      <c r="H763" s="6">
        <f aca="true" t="shared" si="71" ref="H763:H770">H762-B763</f>
        <v>0</v>
      </c>
      <c r="I763" s="25">
        <f t="shared" si="69"/>
        <v>0</v>
      </c>
      <c r="M763" s="42">
        <v>480</v>
      </c>
    </row>
    <row r="764" spans="2:13" ht="12.75">
      <c r="B764" s="361"/>
      <c r="D764" s="15"/>
      <c r="H764" s="6">
        <f t="shared" si="71"/>
        <v>0</v>
      </c>
      <c r="I764" s="25">
        <f t="shared" si="69"/>
        <v>0</v>
      </c>
      <c r="M764" s="42">
        <v>480</v>
      </c>
    </row>
    <row r="765" spans="2:13" ht="12.75">
      <c r="B765" s="361">
        <v>2000</v>
      </c>
      <c r="C765" s="1" t="s">
        <v>37</v>
      </c>
      <c r="D765" s="15" t="s">
        <v>10</v>
      </c>
      <c r="E765" s="15" t="s">
        <v>473</v>
      </c>
      <c r="F765" s="191" t="s">
        <v>262</v>
      </c>
      <c r="G765" s="30" t="s">
        <v>189</v>
      </c>
      <c r="H765" s="6">
        <f t="shared" si="71"/>
        <v>-2000</v>
      </c>
      <c r="I765" s="25">
        <f t="shared" si="69"/>
        <v>4.166666666666667</v>
      </c>
      <c r="K765" t="s">
        <v>166</v>
      </c>
      <c r="L765">
        <v>19</v>
      </c>
      <c r="M765" s="42">
        <v>480</v>
      </c>
    </row>
    <row r="766" spans="2:13" ht="12.75">
      <c r="B766" s="437">
        <v>500</v>
      </c>
      <c r="C766" s="1" t="s">
        <v>37</v>
      </c>
      <c r="D766" s="15" t="s">
        <v>10</v>
      </c>
      <c r="E766" s="15" t="s">
        <v>473</v>
      </c>
      <c r="F766" s="191" t="s">
        <v>262</v>
      </c>
      <c r="G766" s="30" t="s">
        <v>189</v>
      </c>
      <c r="H766" s="6">
        <f t="shared" si="71"/>
        <v>-2500</v>
      </c>
      <c r="I766" s="25">
        <f t="shared" si="69"/>
        <v>1.0416666666666667</v>
      </c>
      <c r="K766" t="s">
        <v>166</v>
      </c>
      <c r="L766">
        <v>19</v>
      </c>
      <c r="M766" s="42">
        <v>480</v>
      </c>
    </row>
    <row r="767" spans="2:13" ht="12.75">
      <c r="B767" s="361">
        <v>2000</v>
      </c>
      <c r="C767" s="1" t="s">
        <v>37</v>
      </c>
      <c r="D767" s="15" t="s">
        <v>10</v>
      </c>
      <c r="E767" s="15" t="s">
        <v>473</v>
      </c>
      <c r="F767" s="191" t="s">
        <v>262</v>
      </c>
      <c r="G767" s="30" t="s">
        <v>184</v>
      </c>
      <c r="H767" s="6">
        <f t="shared" si="71"/>
        <v>-4500</v>
      </c>
      <c r="I767" s="25">
        <f t="shared" si="69"/>
        <v>4.166666666666667</v>
      </c>
      <c r="K767" t="s">
        <v>166</v>
      </c>
      <c r="L767">
        <v>19</v>
      </c>
      <c r="M767" s="42">
        <v>480</v>
      </c>
    </row>
    <row r="768" spans="2:13" ht="12.75">
      <c r="B768" s="361">
        <v>500</v>
      </c>
      <c r="C768" s="1" t="s">
        <v>37</v>
      </c>
      <c r="D768" s="15" t="s">
        <v>10</v>
      </c>
      <c r="E768" s="15" t="s">
        <v>473</v>
      </c>
      <c r="F768" s="191" t="s">
        <v>262</v>
      </c>
      <c r="G768" s="30" t="s">
        <v>184</v>
      </c>
      <c r="H768" s="6">
        <f t="shared" si="71"/>
        <v>-5000</v>
      </c>
      <c r="I768" s="25">
        <f t="shared" si="69"/>
        <v>1.0416666666666667</v>
      </c>
      <c r="K768" t="s">
        <v>166</v>
      </c>
      <c r="L768">
        <v>19</v>
      </c>
      <c r="M768" s="42">
        <v>480</v>
      </c>
    </row>
    <row r="769" spans="2:13" ht="12.75">
      <c r="B769" s="361">
        <v>2000</v>
      </c>
      <c r="C769" s="1" t="s">
        <v>37</v>
      </c>
      <c r="D769" s="15" t="s">
        <v>10</v>
      </c>
      <c r="E769" s="15" t="s">
        <v>473</v>
      </c>
      <c r="F769" s="191" t="s">
        <v>262</v>
      </c>
      <c r="G769" s="30" t="s">
        <v>182</v>
      </c>
      <c r="H769" s="6">
        <f t="shared" si="71"/>
        <v>-7000</v>
      </c>
      <c r="I769" s="25">
        <f t="shared" si="69"/>
        <v>4.166666666666667</v>
      </c>
      <c r="K769" t="s">
        <v>166</v>
      </c>
      <c r="L769">
        <v>19</v>
      </c>
      <c r="M769" s="42">
        <v>480</v>
      </c>
    </row>
    <row r="770" spans="2:13" ht="12.75">
      <c r="B770" s="361">
        <v>500</v>
      </c>
      <c r="C770" s="1" t="s">
        <v>37</v>
      </c>
      <c r="D770" s="15" t="s">
        <v>10</v>
      </c>
      <c r="E770" s="15" t="s">
        <v>473</v>
      </c>
      <c r="F770" s="191" t="s">
        <v>262</v>
      </c>
      <c r="G770" s="30" t="s">
        <v>182</v>
      </c>
      <c r="H770" s="6">
        <f t="shared" si="71"/>
        <v>-7500</v>
      </c>
      <c r="I770" s="25">
        <f t="shared" si="69"/>
        <v>1.0416666666666667</v>
      </c>
      <c r="K770" t="s">
        <v>166</v>
      </c>
      <c r="L770">
        <v>19</v>
      </c>
      <c r="M770" s="42">
        <v>480</v>
      </c>
    </row>
    <row r="771" spans="1:13" s="62" customFormat="1" ht="12.75">
      <c r="A771" s="14"/>
      <c r="B771" s="364">
        <f>SUM(B765:B770)</f>
        <v>7500</v>
      </c>
      <c r="C771" s="14" t="s">
        <v>37</v>
      </c>
      <c r="D771" s="14"/>
      <c r="E771" s="14"/>
      <c r="F771" s="174"/>
      <c r="G771" s="21"/>
      <c r="H771" s="59">
        <v>0</v>
      </c>
      <c r="I771" s="61">
        <f t="shared" si="69"/>
        <v>15.625</v>
      </c>
      <c r="M771" s="42">
        <v>480</v>
      </c>
    </row>
    <row r="772" spans="2:13" ht="12.75">
      <c r="B772" s="361"/>
      <c r="D772" s="15"/>
      <c r="H772" s="6">
        <f>H771-B772</f>
        <v>0</v>
      </c>
      <c r="I772" s="25">
        <f t="shared" si="69"/>
        <v>0</v>
      </c>
      <c r="M772" s="42">
        <v>480</v>
      </c>
    </row>
    <row r="773" spans="1:13" s="45" customFormat="1" ht="12.75">
      <c r="A773" s="44"/>
      <c r="B773" s="439"/>
      <c r="C773" s="47"/>
      <c r="D773" s="37"/>
      <c r="E773" s="44"/>
      <c r="F773" s="191"/>
      <c r="G773" s="38"/>
      <c r="H773" s="6">
        <f>H772-B773</f>
        <v>0</v>
      </c>
      <c r="I773" s="25">
        <f t="shared" si="69"/>
        <v>0</v>
      </c>
      <c r="M773" s="42">
        <v>480</v>
      </c>
    </row>
    <row r="774" spans="2:13" ht="12.75">
      <c r="B774" s="361">
        <v>1000</v>
      </c>
      <c r="C774" s="1" t="s">
        <v>107</v>
      </c>
      <c r="D774" s="15" t="s">
        <v>10</v>
      </c>
      <c r="E774" s="1" t="s">
        <v>195</v>
      </c>
      <c r="F774" s="183" t="s">
        <v>262</v>
      </c>
      <c r="G774" s="30" t="s">
        <v>189</v>
      </c>
      <c r="H774" s="6">
        <f>H773-B774</f>
        <v>-1000</v>
      </c>
      <c r="I774" s="25">
        <f t="shared" si="69"/>
        <v>2.0833333333333335</v>
      </c>
      <c r="K774" t="s">
        <v>166</v>
      </c>
      <c r="L774">
        <v>19</v>
      </c>
      <c r="M774" s="42">
        <v>480</v>
      </c>
    </row>
    <row r="775" spans="2:13" ht="12.75">
      <c r="B775" s="361">
        <v>1000</v>
      </c>
      <c r="C775" s="1" t="s">
        <v>107</v>
      </c>
      <c r="D775" s="15" t="s">
        <v>10</v>
      </c>
      <c r="E775" s="1" t="s">
        <v>195</v>
      </c>
      <c r="F775" s="183" t="s">
        <v>262</v>
      </c>
      <c r="G775" s="30" t="s">
        <v>184</v>
      </c>
      <c r="H775" s="6">
        <f>H774-B775</f>
        <v>-2000</v>
      </c>
      <c r="I775" s="25">
        <f t="shared" si="69"/>
        <v>2.0833333333333335</v>
      </c>
      <c r="K775" t="s">
        <v>166</v>
      </c>
      <c r="L775">
        <v>19</v>
      </c>
      <c r="M775" s="42">
        <v>480</v>
      </c>
    </row>
    <row r="776" spans="2:13" ht="12.75">
      <c r="B776" s="361">
        <v>1000</v>
      </c>
      <c r="C776" s="1" t="s">
        <v>107</v>
      </c>
      <c r="D776" s="15" t="s">
        <v>10</v>
      </c>
      <c r="E776" s="1" t="s">
        <v>195</v>
      </c>
      <c r="F776" s="183" t="s">
        <v>262</v>
      </c>
      <c r="G776" s="30" t="s">
        <v>182</v>
      </c>
      <c r="H776" s="6">
        <f>H775-B776</f>
        <v>-3000</v>
      </c>
      <c r="I776" s="25">
        <f t="shared" si="69"/>
        <v>2.0833333333333335</v>
      </c>
      <c r="K776" t="s">
        <v>166</v>
      </c>
      <c r="L776">
        <v>19</v>
      </c>
      <c r="M776" s="42">
        <v>480</v>
      </c>
    </row>
    <row r="777" spans="1:13" s="62" customFormat="1" ht="12.75">
      <c r="A777" s="14"/>
      <c r="B777" s="364">
        <f>SUM(B774:B776)</f>
        <v>3000</v>
      </c>
      <c r="C777" s="14"/>
      <c r="D777" s="14"/>
      <c r="E777" s="14" t="s">
        <v>195</v>
      </c>
      <c r="F777" s="174"/>
      <c r="G777" s="21"/>
      <c r="H777" s="59">
        <v>0</v>
      </c>
      <c r="I777" s="61">
        <f t="shared" si="69"/>
        <v>6.25</v>
      </c>
      <c r="M777" s="42">
        <v>480</v>
      </c>
    </row>
    <row r="778" spans="2:13" ht="12.75">
      <c r="B778" s="361"/>
      <c r="D778" s="15"/>
      <c r="H778" s="6">
        <f>H777-B778</f>
        <v>0</v>
      </c>
      <c r="I778" s="25">
        <f t="shared" si="69"/>
        <v>0</v>
      </c>
      <c r="M778" s="42">
        <v>480</v>
      </c>
    </row>
    <row r="779" spans="2:13" ht="12.75">
      <c r="B779" s="361"/>
      <c r="D779" s="15"/>
      <c r="H779" s="6">
        <f>H778-B779</f>
        <v>0</v>
      </c>
      <c r="I779" s="25">
        <f t="shared" si="69"/>
        <v>0</v>
      </c>
      <c r="M779" s="42">
        <v>480</v>
      </c>
    </row>
    <row r="780" spans="2:13" ht="12.75">
      <c r="B780" s="361"/>
      <c r="D780" s="15"/>
      <c r="H780" s="6">
        <f>H779-B780</f>
        <v>0</v>
      </c>
      <c r="I780" s="25">
        <f t="shared" si="69"/>
        <v>0</v>
      </c>
      <c r="M780" s="42">
        <v>480</v>
      </c>
    </row>
    <row r="781" spans="2:13" ht="12.75">
      <c r="B781" s="361"/>
      <c r="D781" s="15"/>
      <c r="H781" s="6">
        <f>H780-B781</f>
        <v>0</v>
      </c>
      <c r="I781" s="25">
        <f t="shared" si="69"/>
        <v>0</v>
      </c>
      <c r="M781" s="42">
        <v>480</v>
      </c>
    </row>
    <row r="782" spans="1:256" s="69" customFormat="1" ht="12.75">
      <c r="A782" s="64"/>
      <c r="B782" s="436">
        <f>+B787+B796+B800+B804+B808+B812</f>
        <v>27500</v>
      </c>
      <c r="C782" s="64" t="s">
        <v>270</v>
      </c>
      <c r="D782" s="64" t="s">
        <v>1162</v>
      </c>
      <c r="E782" s="64" t="s">
        <v>223</v>
      </c>
      <c r="F782" s="74" t="s">
        <v>271</v>
      </c>
      <c r="G782" s="74" t="s">
        <v>472</v>
      </c>
      <c r="H782" s="65"/>
      <c r="I782" s="67">
        <f t="shared" si="69"/>
        <v>57.291666666666664</v>
      </c>
      <c r="M782" s="42">
        <v>480</v>
      </c>
      <c r="IV782" s="64">
        <f>SUM(A782:IU782)</f>
        <v>28037.291666666668</v>
      </c>
    </row>
    <row r="783" spans="2:13" ht="12.75">
      <c r="B783" s="361"/>
      <c r="D783" s="15"/>
      <c r="H783" s="6">
        <f>H782-B783</f>
        <v>0</v>
      </c>
      <c r="I783" s="25">
        <f t="shared" si="69"/>
        <v>0</v>
      </c>
      <c r="M783" s="42">
        <v>480</v>
      </c>
    </row>
    <row r="784" spans="2:13" ht="12.75">
      <c r="B784" s="361">
        <v>2500</v>
      </c>
      <c r="C784" s="1" t="s">
        <v>11</v>
      </c>
      <c r="D784" s="1" t="s">
        <v>10</v>
      </c>
      <c r="E784" s="1" t="s">
        <v>42</v>
      </c>
      <c r="F784" s="183" t="s">
        <v>272</v>
      </c>
      <c r="G784" s="30" t="s">
        <v>182</v>
      </c>
      <c r="H784" s="6">
        <f>H783-B784</f>
        <v>-2500</v>
      </c>
      <c r="I784" s="25">
        <f t="shared" si="69"/>
        <v>5.208333333333333</v>
      </c>
      <c r="K784" t="s">
        <v>11</v>
      </c>
      <c r="L784">
        <v>20</v>
      </c>
      <c r="M784" s="42">
        <v>480</v>
      </c>
    </row>
    <row r="785" spans="2:13" ht="12.75">
      <c r="B785" s="361">
        <v>2500</v>
      </c>
      <c r="C785" s="1" t="s">
        <v>11</v>
      </c>
      <c r="D785" s="1" t="s">
        <v>10</v>
      </c>
      <c r="E785" s="1" t="s">
        <v>42</v>
      </c>
      <c r="F785" s="183" t="s">
        <v>273</v>
      </c>
      <c r="G785" s="30" t="s">
        <v>274</v>
      </c>
      <c r="H785" s="6">
        <f>H784-B785</f>
        <v>-5000</v>
      </c>
      <c r="I785" s="25">
        <v>5</v>
      </c>
      <c r="K785" t="s">
        <v>11</v>
      </c>
      <c r="L785">
        <v>20</v>
      </c>
      <c r="M785" s="42">
        <v>480</v>
      </c>
    </row>
    <row r="786" spans="2:13" ht="12.75">
      <c r="B786" s="361">
        <v>2500</v>
      </c>
      <c r="C786" s="1" t="s">
        <v>11</v>
      </c>
      <c r="D786" s="1" t="s">
        <v>10</v>
      </c>
      <c r="E786" s="1" t="s">
        <v>42</v>
      </c>
      <c r="F786" s="183" t="s">
        <v>275</v>
      </c>
      <c r="G786" s="30" t="s">
        <v>274</v>
      </c>
      <c r="H786" s="6">
        <f>H785-B786</f>
        <v>-7500</v>
      </c>
      <c r="I786" s="25">
        <v>5</v>
      </c>
      <c r="K786" t="s">
        <v>11</v>
      </c>
      <c r="L786">
        <v>20</v>
      </c>
      <c r="M786" s="42">
        <v>480</v>
      </c>
    </row>
    <row r="787" spans="1:13" s="62" customFormat="1" ht="12.75">
      <c r="A787" s="14"/>
      <c r="B787" s="364">
        <f>SUM(B784:B786)</f>
        <v>7500</v>
      </c>
      <c r="C787" s="14" t="s">
        <v>11</v>
      </c>
      <c r="D787" s="14"/>
      <c r="E787" s="14"/>
      <c r="F787" s="174"/>
      <c r="G787" s="21"/>
      <c r="H787" s="59">
        <v>0</v>
      </c>
      <c r="I787" s="61">
        <f aca="true" t="shared" si="72" ref="I787:I819">+B787/M787</f>
        <v>15.625</v>
      </c>
      <c r="M787" s="42">
        <v>480</v>
      </c>
    </row>
    <row r="788" spans="2:13" ht="12.75">
      <c r="B788" s="361"/>
      <c r="D788" s="15"/>
      <c r="H788" s="6">
        <f aca="true" t="shared" si="73" ref="H788:H795">H787-B788</f>
        <v>0</v>
      </c>
      <c r="I788" s="25">
        <f t="shared" si="72"/>
        <v>0</v>
      </c>
      <c r="M788" s="42">
        <v>480</v>
      </c>
    </row>
    <row r="789" spans="2:13" ht="12.75">
      <c r="B789" s="361"/>
      <c r="D789" s="15"/>
      <c r="H789" s="6">
        <f t="shared" si="73"/>
        <v>0</v>
      </c>
      <c r="I789" s="25">
        <f t="shared" si="72"/>
        <v>0</v>
      </c>
      <c r="M789" s="42">
        <v>480</v>
      </c>
    </row>
    <row r="790" spans="1:13" ht="12.75">
      <c r="A790" s="15"/>
      <c r="B790" s="437">
        <v>2000</v>
      </c>
      <c r="C790" s="35" t="s">
        <v>1133</v>
      </c>
      <c r="D790" s="15" t="s">
        <v>58</v>
      </c>
      <c r="E790" s="35" t="s">
        <v>473</v>
      </c>
      <c r="F790" s="165" t="s">
        <v>276</v>
      </c>
      <c r="G790" s="33" t="s">
        <v>184</v>
      </c>
      <c r="H790" s="6">
        <f t="shared" si="73"/>
        <v>-2000</v>
      </c>
      <c r="I790" s="25">
        <f t="shared" si="72"/>
        <v>4.166666666666667</v>
      </c>
      <c r="K790" t="s">
        <v>42</v>
      </c>
      <c r="L790">
        <v>20</v>
      </c>
      <c r="M790" s="42">
        <v>480</v>
      </c>
    </row>
    <row r="791" spans="1:14" ht="12.75">
      <c r="A791" s="15"/>
      <c r="B791" s="437">
        <v>2000</v>
      </c>
      <c r="C791" s="35" t="s">
        <v>277</v>
      </c>
      <c r="D791" s="15" t="s">
        <v>58</v>
      </c>
      <c r="E791" s="35" t="s">
        <v>473</v>
      </c>
      <c r="F791" s="165" t="s">
        <v>276</v>
      </c>
      <c r="G791" s="33" t="s">
        <v>182</v>
      </c>
      <c r="H791" s="6">
        <f t="shared" si="73"/>
        <v>-4000</v>
      </c>
      <c r="I791" s="25">
        <f t="shared" si="72"/>
        <v>4.166666666666667</v>
      </c>
      <c r="K791" t="s">
        <v>42</v>
      </c>
      <c r="L791">
        <v>20</v>
      </c>
      <c r="M791" s="42">
        <v>480</v>
      </c>
      <c r="N791" s="41"/>
    </row>
    <row r="792" spans="2:14" ht="12.75">
      <c r="B792" s="437">
        <v>2000</v>
      </c>
      <c r="C792" s="35" t="s">
        <v>278</v>
      </c>
      <c r="D792" s="15" t="s">
        <v>58</v>
      </c>
      <c r="E792" s="35" t="s">
        <v>473</v>
      </c>
      <c r="F792" s="165" t="s">
        <v>276</v>
      </c>
      <c r="G792" s="33" t="s">
        <v>182</v>
      </c>
      <c r="H792" s="6">
        <f t="shared" si="73"/>
        <v>-6000</v>
      </c>
      <c r="I792" s="25">
        <f t="shared" si="72"/>
        <v>4.166666666666667</v>
      </c>
      <c r="K792" t="s">
        <v>42</v>
      </c>
      <c r="L792">
        <v>20</v>
      </c>
      <c r="M792" s="42">
        <v>480</v>
      </c>
      <c r="N792" s="41"/>
    </row>
    <row r="793" spans="2:14" ht="12.75">
      <c r="B793" s="437">
        <v>1500</v>
      </c>
      <c r="C793" s="35" t="s">
        <v>279</v>
      </c>
      <c r="D793" s="15" t="s">
        <v>58</v>
      </c>
      <c r="E793" s="35" t="s">
        <v>473</v>
      </c>
      <c r="F793" s="165" t="s">
        <v>276</v>
      </c>
      <c r="G793" s="33" t="s">
        <v>182</v>
      </c>
      <c r="H793" s="6">
        <f t="shared" si="73"/>
        <v>-7500</v>
      </c>
      <c r="I793" s="25">
        <f t="shared" si="72"/>
        <v>3.125</v>
      </c>
      <c r="K793" t="s">
        <v>42</v>
      </c>
      <c r="L793">
        <v>20</v>
      </c>
      <c r="M793" s="42">
        <v>480</v>
      </c>
      <c r="N793" s="41"/>
    </row>
    <row r="794" spans="2:14" ht="12.75">
      <c r="B794" s="437">
        <v>2000</v>
      </c>
      <c r="C794" s="35" t="s">
        <v>1305</v>
      </c>
      <c r="D794" s="15" t="s">
        <v>58</v>
      </c>
      <c r="E794" s="35" t="s">
        <v>473</v>
      </c>
      <c r="F794" s="165" t="s">
        <v>276</v>
      </c>
      <c r="G794" s="33" t="s">
        <v>182</v>
      </c>
      <c r="H794" s="6">
        <f t="shared" si="73"/>
        <v>-9500</v>
      </c>
      <c r="I794" s="25">
        <f t="shared" si="72"/>
        <v>4.166666666666667</v>
      </c>
      <c r="K794" t="s">
        <v>42</v>
      </c>
      <c r="L794">
        <v>20</v>
      </c>
      <c r="M794" s="42">
        <v>480</v>
      </c>
      <c r="N794" s="41"/>
    </row>
    <row r="795" spans="2:14" ht="12.75">
      <c r="B795" s="437">
        <v>3500</v>
      </c>
      <c r="C795" s="35" t="s">
        <v>1306</v>
      </c>
      <c r="D795" s="15" t="s">
        <v>58</v>
      </c>
      <c r="E795" s="35" t="s">
        <v>473</v>
      </c>
      <c r="F795" s="165" t="s">
        <v>280</v>
      </c>
      <c r="G795" s="33" t="s">
        <v>182</v>
      </c>
      <c r="H795" s="6">
        <f t="shared" si="73"/>
        <v>-13000</v>
      </c>
      <c r="I795" s="25">
        <f t="shared" si="72"/>
        <v>7.291666666666667</v>
      </c>
      <c r="K795" t="s">
        <v>42</v>
      </c>
      <c r="L795">
        <v>20</v>
      </c>
      <c r="M795" s="42">
        <v>480</v>
      </c>
      <c r="N795" s="41"/>
    </row>
    <row r="796" spans="1:13" s="62" customFormat="1" ht="12.75">
      <c r="A796" s="14"/>
      <c r="B796" s="364">
        <f>SUM(B790:B795)</f>
        <v>13000</v>
      </c>
      <c r="C796" s="60" t="s">
        <v>1115</v>
      </c>
      <c r="D796" s="14"/>
      <c r="E796" s="14"/>
      <c r="F796" s="174"/>
      <c r="G796" s="21"/>
      <c r="H796" s="59">
        <v>0</v>
      </c>
      <c r="I796" s="61">
        <f t="shared" si="72"/>
        <v>27.083333333333332</v>
      </c>
      <c r="M796" s="42">
        <v>480</v>
      </c>
    </row>
    <row r="797" spans="1:13" s="18" customFormat="1" ht="12.75">
      <c r="A797" s="15"/>
      <c r="B797" s="437"/>
      <c r="C797" s="35"/>
      <c r="D797" s="15"/>
      <c r="E797" s="15"/>
      <c r="F797" s="173"/>
      <c r="G797" s="32"/>
      <c r="H797" s="6">
        <f>H796-B797</f>
        <v>0</v>
      </c>
      <c r="I797" s="25">
        <f t="shared" si="72"/>
        <v>0</v>
      </c>
      <c r="M797" s="42">
        <v>480</v>
      </c>
    </row>
    <row r="798" spans="1:13" s="18" customFormat="1" ht="12.75">
      <c r="A798" s="15"/>
      <c r="B798" s="437"/>
      <c r="C798" s="35"/>
      <c r="D798" s="15"/>
      <c r="E798" s="15"/>
      <c r="F798" s="173"/>
      <c r="G798" s="32"/>
      <c r="H798" s="6">
        <f>H797-B798</f>
        <v>0</v>
      </c>
      <c r="I798" s="25">
        <f t="shared" si="72"/>
        <v>0</v>
      </c>
      <c r="M798" s="42">
        <v>480</v>
      </c>
    </row>
    <row r="799" spans="1:13" ht="12.75">
      <c r="A799" s="15"/>
      <c r="B799" s="361">
        <v>1000</v>
      </c>
      <c r="C799" s="1" t="s">
        <v>34</v>
      </c>
      <c r="D799" s="1" t="s">
        <v>10</v>
      </c>
      <c r="E799" s="1" t="s">
        <v>35</v>
      </c>
      <c r="F799" s="183" t="s">
        <v>276</v>
      </c>
      <c r="G799" s="71" t="s">
        <v>182</v>
      </c>
      <c r="H799" s="6">
        <f>H798-B799</f>
        <v>-1000</v>
      </c>
      <c r="I799" s="25">
        <f t="shared" si="72"/>
        <v>2.0833333333333335</v>
      </c>
      <c r="K799" t="s">
        <v>42</v>
      </c>
      <c r="L799">
        <v>20</v>
      </c>
      <c r="M799" s="42">
        <v>480</v>
      </c>
    </row>
    <row r="800" spans="1:13" s="62" customFormat="1" ht="12.75">
      <c r="A800" s="14"/>
      <c r="B800" s="364">
        <f>SUM(B799:B799)</f>
        <v>1000</v>
      </c>
      <c r="C800" s="60"/>
      <c r="D800" s="14"/>
      <c r="E800" s="14" t="s">
        <v>35</v>
      </c>
      <c r="F800" s="174"/>
      <c r="G800" s="21"/>
      <c r="H800" s="59">
        <v>0</v>
      </c>
      <c r="I800" s="61">
        <f t="shared" si="72"/>
        <v>2.0833333333333335</v>
      </c>
      <c r="M800" s="42">
        <v>480</v>
      </c>
    </row>
    <row r="801" spans="2:13" ht="12.75">
      <c r="B801" s="361"/>
      <c r="C801" s="35"/>
      <c r="D801" s="15"/>
      <c r="H801" s="6">
        <f>H800-B801</f>
        <v>0</v>
      </c>
      <c r="I801" s="25">
        <f t="shared" si="72"/>
        <v>0</v>
      </c>
      <c r="M801" s="42">
        <v>480</v>
      </c>
    </row>
    <row r="802" spans="2:13" ht="12.75">
      <c r="B802" s="361"/>
      <c r="D802" s="15"/>
      <c r="H802" s="6">
        <f>H801-B802</f>
        <v>0</v>
      </c>
      <c r="I802" s="25">
        <f t="shared" si="72"/>
        <v>0</v>
      </c>
      <c r="M802" s="42">
        <v>480</v>
      </c>
    </row>
    <row r="803" spans="2:13" ht="12.75">
      <c r="B803" s="361">
        <v>3000</v>
      </c>
      <c r="C803" s="1" t="s">
        <v>36</v>
      </c>
      <c r="D803" s="15" t="s">
        <v>10</v>
      </c>
      <c r="E803" s="1" t="s">
        <v>473</v>
      </c>
      <c r="F803" s="183" t="s">
        <v>281</v>
      </c>
      <c r="G803" s="71" t="s">
        <v>182</v>
      </c>
      <c r="H803" s="6">
        <f>H802-B803</f>
        <v>-3000</v>
      </c>
      <c r="I803" s="25">
        <f t="shared" si="72"/>
        <v>6.25</v>
      </c>
      <c r="K803" t="s">
        <v>42</v>
      </c>
      <c r="L803">
        <v>20</v>
      </c>
      <c r="M803" s="42">
        <v>480</v>
      </c>
    </row>
    <row r="804" spans="1:13" s="62" customFormat="1" ht="12.75">
      <c r="A804" s="14"/>
      <c r="B804" s="364">
        <f>SUM(B803:B803)</f>
        <v>3000</v>
      </c>
      <c r="C804" s="14" t="s">
        <v>36</v>
      </c>
      <c r="D804" s="14"/>
      <c r="E804" s="14"/>
      <c r="F804" s="174"/>
      <c r="G804" s="21"/>
      <c r="H804" s="59">
        <v>0</v>
      </c>
      <c r="I804" s="61">
        <f t="shared" si="72"/>
        <v>6.25</v>
      </c>
      <c r="M804" s="42">
        <v>480</v>
      </c>
    </row>
    <row r="805" spans="2:13" ht="12.75">
      <c r="B805" s="361"/>
      <c r="D805" s="15"/>
      <c r="H805" s="6">
        <f>H804-B805</f>
        <v>0</v>
      </c>
      <c r="I805" s="25">
        <f t="shared" si="72"/>
        <v>0</v>
      </c>
      <c r="M805" s="42">
        <v>480</v>
      </c>
    </row>
    <row r="806" spans="2:13" ht="12.75">
      <c r="B806" s="361"/>
      <c r="D806" s="15"/>
      <c r="H806" s="6">
        <f>H805-B806</f>
        <v>0</v>
      </c>
      <c r="I806" s="25">
        <f t="shared" si="72"/>
        <v>0</v>
      </c>
      <c r="M806" s="42">
        <v>480</v>
      </c>
    </row>
    <row r="807" spans="1:13" s="18" customFormat="1" ht="12.75">
      <c r="A807" s="15"/>
      <c r="B807" s="437">
        <v>2000</v>
      </c>
      <c r="C807" s="15" t="s">
        <v>37</v>
      </c>
      <c r="D807" s="15" t="s">
        <v>10</v>
      </c>
      <c r="E807" s="15" t="s">
        <v>473</v>
      </c>
      <c r="F807" s="165" t="s">
        <v>276</v>
      </c>
      <c r="G807" s="33" t="s">
        <v>182</v>
      </c>
      <c r="H807" s="6">
        <f>H806-B807</f>
        <v>-2000</v>
      </c>
      <c r="I807" s="25">
        <f t="shared" si="72"/>
        <v>4.166666666666667</v>
      </c>
      <c r="K807" s="18" t="s">
        <v>42</v>
      </c>
      <c r="L807" s="18">
        <v>20</v>
      </c>
      <c r="M807" s="42">
        <v>480</v>
      </c>
    </row>
    <row r="808" spans="1:256" s="62" customFormat="1" ht="12.75">
      <c r="A808" s="14"/>
      <c r="B808" s="364">
        <f>SUM(B807:B807)</f>
        <v>2000</v>
      </c>
      <c r="C808" s="60" t="s">
        <v>37</v>
      </c>
      <c r="D808" s="14"/>
      <c r="E808" s="14"/>
      <c r="F808" s="174"/>
      <c r="G808" s="21"/>
      <c r="H808" s="59">
        <v>0</v>
      </c>
      <c r="I808" s="61">
        <f t="shared" si="72"/>
        <v>4.166666666666667</v>
      </c>
      <c r="M808" s="42">
        <v>480</v>
      </c>
      <c r="IV808" s="62">
        <f>SUM(M808:IU808)</f>
        <v>480</v>
      </c>
    </row>
    <row r="809" spans="2:13" ht="12.75">
      <c r="B809" s="361"/>
      <c r="D809" s="15"/>
      <c r="H809" s="6">
        <f>H808-B809</f>
        <v>0</v>
      </c>
      <c r="I809" s="25">
        <f t="shared" si="72"/>
        <v>0</v>
      </c>
      <c r="M809" s="42">
        <v>480</v>
      </c>
    </row>
    <row r="810" spans="2:13" ht="12.75">
      <c r="B810" s="361"/>
      <c r="D810" s="15"/>
      <c r="H810" s="6">
        <f>H809-B810</f>
        <v>0</v>
      </c>
      <c r="I810" s="25">
        <f t="shared" si="72"/>
        <v>0</v>
      </c>
      <c r="M810" s="42">
        <v>480</v>
      </c>
    </row>
    <row r="811" spans="2:256" ht="12.75">
      <c r="B811" s="361">
        <v>1000</v>
      </c>
      <c r="C811" s="1" t="s">
        <v>474</v>
      </c>
      <c r="D811" s="15" t="s">
        <v>10</v>
      </c>
      <c r="E811" s="1" t="s">
        <v>195</v>
      </c>
      <c r="F811" s="165" t="s">
        <v>276</v>
      </c>
      <c r="G811" s="71" t="s">
        <v>182</v>
      </c>
      <c r="H811" s="6">
        <f>H810-B811</f>
        <v>-1000</v>
      </c>
      <c r="I811" s="25">
        <f t="shared" si="72"/>
        <v>2.0833333333333335</v>
      </c>
      <c r="K811" t="s">
        <v>42</v>
      </c>
      <c r="L811">
        <v>20</v>
      </c>
      <c r="M811" s="42">
        <v>480</v>
      </c>
      <c r="IV811" s="1">
        <f>SUM(A811:IU811)</f>
        <v>502.0833333333333</v>
      </c>
    </row>
    <row r="812" spans="1:256" s="62" customFormat="1" ht="12.75">
      <c r="A812" s="14"/>
      <c r="B812" s="364">
        <f>SUM(B811:B811)</f>
        <v>1000</v>
      </c>
      <c r="C812" s="14"/>
      <c r="D812" s="14"/>
      <c r="E812" s="60" t="s">
        <v>195</v>
      </c>
      <c r="F812" s="174"/>
      <c r="G812" s="21"/>
      <c r="H812" s="59">
        <v>0</v>
      </c>
      <c r="I812" s="61">
        <f t="shared" si="72"/>
        <v>2.0833333333333335</v>
      </c>
      <c r="M812" s="42">
        <v>480</v>
      </c>
      <c r="IV812" s="14">
        <f>SUM(A812:IU812)</f>
        <v>1482.0833333333335</v>
      </c>
    </row>
    <row r="813" spans="2:13" ht="12.75">
      <c r="B813" s="361"/>
      <c r="C813" s="35"/>
      <c r="D813" s="15"/>
      <c r="H813" s="6">
        <f>H812-B813</f>
        <v>0</v>
      </c>
      <c r="I813" s="25">
        <f t="shared" si="72"/>
        <v>0</v>
      </c>
      <c r="M813" s="42">
        <v>480</v>
      </c>
    </row>
    <row r="814" spans="2:13" ht="12.75">
      <c r="B814" s="361"/>
      <c r="D814" s="15"/>
      <c r="H814" s="6">
        <f>H813-B814</f>
        <v>0</v>
      </c>
      <c r="I814" s="25">
        <f t="shared" si="72"/>
        <v>0</v>
      </c>
      <c r="M814" s="42">
        <v>480</v>
      </c>
    </row>
    <row r="815" spans="2:13" ht="12.75">
      <c r="B815" s="361"/>
      <c r="D815" s="15"/>
      <c r="H815" s="6">
        <f>H814-B815</f>
        <v>0</v>
      </c>
      <c r="I815" s="25">
        <f t="shared" si="72"/>
        <v>0</v>
      </c>
      <c r="M815" s="42">
        <v>480</v>
      </c>
    </row>
    <row r="816" spans="2:13" ht="12.75">
      <c r="B816" s="361"/>
      <c r="D816" s="15"/>
      <c r="H816" s="6">
        <f>H815-B816</f>
        <v>0</v>
      </c>
      <c r="I816" s="25">
        <f t="shared" si="72"/>
        <v>0</v>
      </c>
      <c r="M816" s="42">
        <v>480</v>
      </c>
    </row>
    <row r="817" spans="1:256" s="69" customFormat="1" ht="12.75">
      <c r="A817" s="64"/>
      <c r="B817" s="436">
        <f>+B821+B826+B831</f>
        <v>9000</v>
      </c>
      <c r="C817" s="64" t="s">
        <v>282</v>
      </c>
      <c r="D817" s="64" t="s">
        <v>283</v>
      </c>
      <c r="E817" s="64" t="s">
        <v>69</v>
      </c>
      <c r="F817" s="74" t="s">
        <v>70</v>
      </c>
      <c r="G817" s="74" t="s">
        <v>472</v>
      </c>
      <c r="H817" s="59"/>
      <c r="I817" s="67">
        <f t="shared" si="72"/>
        <v>18.75</v>
      </c>
      <c r="M817" s="42">
        <v>480</v>
      </c>
      <c r="IV817" s="64">
        <f>SUM(A817:IU817)</f>
        <v>9498.75</v>
      </c>
    </row>
    <row r="818" spans="2:13" ht="12.75">
      <c r="B818" s="361"/>
      <c r="D818" s="15"/>
      <c r="H818" s="6">
        <f>H817-B818</f>
        <v>0</v>
      </c>
      <c r="I818" s="25">
        <f t="shared" si="72"/>
        <v>0</v>
      </c>
      <c r="M818" s="42">
        <v>480</v>
      </c>
    </row>
    <row r="819" spans="2:13" ht="12.75">
      <c r="B819" s="361">
        <v>2500</v>
      </c>
      <c r="C819" s="1" t="s">
        <v>11</v>
      </c>
      <c r="D819" s="1" t="s">
        <v>10</v>
      </c>
      <c r="E819" s="1" t="s">
        <v>71</v>
      </c>
      <c r="F819" s="183" t="s">
        <v>284</v>
      </c>
      <c r="G819" s="30" t="s">
        <v>184</v>
      </c>
      <c r="H819" s="6">
        <f>H818-B819</f>
        <v>-2500</v>
      </c>
      <c r="I819" s="25">
        <f t="shared" si="72"/>
        <v>5.208333333333333</v>
      </c>
      <c r="K819" t="s">
        <v>11</v>
      </c>
      <c r="L819">
        <v>21</v>
      </c>
      <c r="M819" s="42">
        <v>480</v>
      </c>
    </row>
    <row r="820" spans="2:13" ht="12.75">
      <c r="B820" s="361">
        <v>2500</v>
      </c>
      <c r="C820" s="1" t="s">
        <v>11</v>
      </c>
      <c r="D820" s="1" t="s">
        <v>10</v>
      </c>
      <c r="E820" s="1" t="s">
        <v>71</v>
      </c>
      <c r="F820" s="183" t="s">
        <v>285</v>
      </c>
      <c r="G820" s="30" t="s">
        <v>182</v>
      </c>
      <c r="H820" s="6">
        <f>H819-B820</f>
        <v>-5000</v>
      </c>
      <c r="I820" s="25">
        <v>5</v>
      </c>
      <c r="K820" t="s">
        <v>11</v>
      </c>
      <c r="L820">
        <v>21</v>
      </c>
      <c r="M820" s="42">
        <v>480</v>
      </c>
    </row>
    <row r="821" spans="1:13" s="62" customFormat="1" ht="12.75">
      <c r="A821" s="14"/>
      <c r="B821" s="364">
        <f>SUM(B819:B820)</f>
        <v>5000</v>
      </c>
      <c r="C821" s="14" t="s">
        <v>11</v>
      </c>
      <c r="D821" s="14"/>
      <c r="E821" s="14"/>
      <c r="F821" s="174"/>
      <c r="G821" s="21"/>
      <c r="H821" s="59">
        <v>0</v>
      </c>
      <c r="I821" s="61">
        <f aca="true" t="shared" si="74" ref="I821:I838">+B821/M821</f>
        <v>10.416666666666666</v>
      </c>
      <c r="M821" s="42">
        <v>480</v>
      </c>
    </row>
    <row r="822" spans="2:13" ht="12.75">
      <c r="B822" s="361"/>
      <c r="D822" s="15"/>
      <c r="H822" s="6">
        <f>H821-B822</f>
        <v>0</v>
      </c>
      <c r="I822" s="25">
        <f t="shared" si="74"/>
        <v>0</v>
      </c>
      <c r="M822" s="42">
        <v>480</v>
      </c>
    </row>
    <row r="823" spans="2:13" ht="12.75">
      <c r="B823" s="361"/>
      <c r="D823" s="15"/>
      <c r="H823" s="6">
        <f>H822-B823</f>
        <v>0</v>
      </c>
      <c r="I823" s="25">
        <f t="shared" si="74"/>
        <v>0</v>
      </c>
      <c r="M823" s="42">
        <v>480</v>
      </c>
    </row>
    <row r="824" spans="1:13" ht="12.75">
      <c r="A824" s="15"/>
      <c r="B824" s="361">
        <v>1000</v>
      </c>
      <c r="C824" s="1" t="s">
        <v>34</v>
      </c>
      <c r="D824" s="15" t="s">
        <v>10</v>
      </c>
      <c r="E824" s="1" t="s">
        <v>35</v>
      </c>
      <c r="F824" s="183" t="s">
        <v>286</v>
      </c>
      <c r="G824" s="30" t="s">
        <v>184</v>
      </c>
      <c r="H824" s="6">
        <f>H823-B824</f>
        <v>-1000</v>
      </c>
      <c r="I824" s="25">
        <f t="shared" si="74"/>
        <v>2.0833333333333335</v>
      </c>
      <c r="K824" t="s">
        <v>71</v>
      </c>
      <c r="L824">
        <v>21</v>
      </c>
      <c r="M824" s="42">
        <v>480</v>
      </c>
    </row>
    <row r="825" spans="2:13" ht="12.75">
      <c r="B825" s="361">
        <v>1000</v>
      </c>
      <c r="C825" s="1" t="s">
        <v>34</v>
      </c>
      <c r="D825" s="15" t="s">
        <v>10</v>
      </c>
      <c r="E825" s="1" t="s">
        <v>35</v>
      </c>
      <c r="F825" s="183" t="s">
        <v>286</v>
      </c>
      <c r="G825" s="30" t="s">
        <v>182</v>
      </c>
      <c r="H825" s="6">
        <f>H824-B825</f>
        <v>-2000</v>
      </c>
      <c r="I825" s="25">
        <f t="shared" si="74"/>
        <v>2.0833333333333335</v>
      </c>
      <c r="K825" t="s">
        <v>71</v>
      </c>
      <c r="L825">
        <v>21</v>
      </c>
      <c r="M825" s="42">
        <v>480</v>
      </c>
    </row>
    <row r="826" spans="1:13" s="62" customFormat="1" ht="12.75">
      <c r="A826" s="14"/>
      <c r="B826" s="364">
        <f>SUM(B824:B825)</f>
        <v>2000</v>
      </c>
      <c r="C826" s="14"/>
      <c r="D826" s="14"/>
      <c r="E826" s="14" t="s">
        <v>35</v>
      </c>
      <c r="F826" s="174"/>
      <c r="G826" s="21"/>
      <c r="H826" s="59">
        <v>0</v>
      </c>
      <c r="I826" s="61">
        <f t="shared" si="74"/>
        <v>4.166666666666667</v>
      </c>
      <c r="M826" s="42">
        <v>480</v>
      </c>
    </row>
    <row r="827" spans="2:13" ht="12.75">
      <c r="B827" s="361"/>
      <c r="D827" s="15"/>
      <c r="H827" s="6">
        <f>H826-B827</f>
        <v>0</v>
      </c>
      <c r="I827" s="25">
        <f t="shared" si="74"/>
        <v>0</v>
      </c>
      <c r="M827" s="42">
        <v>480</v>
      </c>
    </row>
    <row r="828" spans="2:13" ht="12.75">
      <c r="B828" s="361"/>
      <c r="D828" s="15"/>
      <c r="H828" s="6">
        <f>H827-B828</f>
        <v>0</v>
      </c>
      <c r="I828" s="25">
        <f t="shared" si="74"/>
        <v>0</v>
      </c>
      <c r="M828" s="42">
        <v>480</v>
      </c>
    </row>
    <row r="829" spans="2:13" ht="12.75">
      <c r="B829" s="361">
        <v>1000</v>
      </c>
      <c r="C829" s="1" t="s">
        <v>107</v>
      </c>
      <c r="D829" s="15" t="s">
        <v>10</v>
      </c>
      <c r="E829" s="1" t="s">
        <v>195</v>
      </c>
      <c r="F829" s="183" t="s">
        <v>286</v>
      </c>
      <c r="G829" s="30" t="s">
        <v>184</v>
      </c>
      <c r="H829" s="6">
        <f>H828-B829</f>
        <v>-1000</v>
      </c>
      <c r="I829" s="25">
        <f t="shared" si="74"/>
        <v>2.0833333333333335</v>
      </c>
      <c r="K829" t="s">
        <v>71</v>
      </c>
      <c r="L829">
        <v>21</v>
      </c>
      <c r="M829" s="42">
        <v>480</v>
      </c>
    </row>
    <row r="830" spans="2:13" ht="12.75">
      <c r="B830" s="361">
        <v>1000</v>
      </c>
      <c r="C830" s="1" t="s">
        <v>107</v>
      </c>
      <c r="D830" s="15" t="s">
        <v>10</v>
      </c>
      <c r="E830" s="1" t="s">
        <v>195</v>
      </c>
      <c r="F830" s="183" t="s">
        <v>286</v>
      </c>
      <c r="G830" s="30" t="s">
        <v>182</v>
      </c>
      <c r="H830" s="6">
        <f>H829-B830</f>
        <v>-2000</v>
      </c>
      <c r="I830" s="25">
        <f t="shared" si="74"/>
        <v>2.0833333333333335</v>
      </c>
      <c r="K830" t="s">
        <v>71</v>
      </c>
      <c r="L830">
        <v>21</v>
      </c>
      <c r="M830" s="42">
        <v>480</v>
      </c>
    </row>
    <row r="831" spans="1:13" s="62" customFormat="1" ht="12.75">
      <c r="A831" s="14"/>
      <c r="B831" s="364">
        <f>SUM(B829:B830)</f>
        <v>2000</v>
      </c>
      <c r="C831" s="14"/>
      <c r="D831" s="14"/>
      <c r="E831" s="14" t="s">
        <v>195</v>
      </c>
      <c r="F831" s="174"/>
      <c r="G831" s="21"/>
      <c r="H831" s="59">
        <v>0</v>
      </c>
      <c r="I831" s="61">
        <f t="shared" si="74"/>
        <v>4.166666666666667</v>
      </c>
      <c r="M831" s="42">
        <v>480</v>
      </c>
    </row>
    <row r="832" spans="2:13" ht="12.75">
      <c r="B832" s="361"/>
      <c r="D832" s="15"/>
      <c r="H832" s="6">
        <f>H831-B832</f>
        <v>0</v>
      </c>
      <c r="I832" s="25">
        <f t="shared" si="74"/>
        <v>0</v>
      </c>
      <c r="M832" s="42">
        <v>480</v>
      </c>
    </row>
    <row r="833" spans="2:13" ht="12.75">
      <c r="B833" s="361"/>
      <c r="D833" s="15"/>
      <c r="H833" s="6">
        <f>H832-B833</f>
        <v>0</v>
      </c>
      <c r="I833" s="25">
        <f t="shared" si="74"/>
        <v>0</v>
      </c>
      <c r="M833" s="42">
        <v>480</v>
      </c>
    </row>
    <row r="834" spans="2:13" ht="12.75">
      <c r="B834" s="361"/>
      <c r="D834" s="15"/>
      <c r="H834" s="6">
        <f>H833-B834</f>
        <v>0</v>
      </c>
      <c r="I834" s="25">
        <f t="shared" si="74"/>
        <v>0</v>
      </c>
      <c r="M834" s="42">
        <v>480</v>
      </c>
    </row>
    <row r="835" spans="2:13" ht="12.75">
      <c r="B835" s="361"/>
      <c r="D835" s="15"/>
      <c r="H835" s="6">
        <f>H834-B835</f>
        <v>0</v>
      </c>
      <c r="I835" s="25">
        <f t="shared" si="74"/>
        <v>0</v>
      </c>
      <c r="M835" s="42">
        <v>480</v>
      </c>
    </row>
    <row r="836" spans="1:256" s="69" customFormat="1" ht="12.75">
      <c r="A836" s="64"/>
      <c r="B836" s="436">
        <f>+B844+B857+B866+B874+B883+B892</f>
        <v>82000</v>
      </c>
      <c r="C836" s="64" t="s">
        <v>287</v>
      </c>
      <c r="D836" s="64" t="s">
        <v>1163</v>
      </c>
      <c r="E836" s="64" t="s">
        <v>223</v>
      </c>
      <c r="F836" s="74" t="s">
        <v>288</v>
      </c>
      <c r="G836" s="74" t="s">
        <v>472</v>
      </c>
      <c r="H836" s="59"/>
      <c r="I836" s="67">
        <f t="shared" si="74"/>
        <v>170.83333333333334</v>
      </c>
      <c r="M836" s="42">
        <v>480</v>
      </c>
      <c r="IV836" s="64">
        <f>SUM(A836:IU836)</f>
        <v>82650.83333333333</v>
      </c>
    </row>
    <row r="837" spans="2:13" ht="12.75">
      <c r="B837" s="361"/>
      <c r="D837" s="15"/>
      <c r="H837" s="6">
        <f aca="true" t="shared" si="75" ref="H837:H843">H836-B837</f>
        <v>0</v>
      </c>
      <c r="I837" s="25">
        <f t="shared" si="74"/>
        <v>0</v>
      </c>
      <c r="M837" s="42">
        <v>480</v>
      </c>
    </row>
    <row r="838" spans="2:13" ht="12.75">
      <c r="B838" s="361">
        <v>2500</v>
      </c>
      <c r="C838" s="1" t="s">
        <v>11</v>
      </c>
      <c r="D838" s="1" t="s">
        <v>10</v>
      </c>
      <c r="E838" s="1" t="s">
        <v>71</v>
      </c>
      <c r="F838" s="183" t="s">
        <v>289</v>
      </c>
      <c r="G838" s="30" t="s">
        <v>274</v>
      </c>
      <c r="H838" s="6">
        <f t="shared" si="75"/>
        <v>-2500</v>
      </c>
      <c r="I838" s="25">
        <f t="shared" si="74"/>
        <v>5.208333333333333</v>
      </c>
      <c r="K838" t="s">
        <v>11</v>
      </c>
      <c r="L838">
        <v>22</v>
      </c>
      <c r="M838" s="42">
        <v>480</v>
      </c>
    </row>
    <row r="839" spans="2:13" ht="12.75">
      <c r="B839" s="361">
        <v>2500</v>
      </c>
      <c r="C839" s="1" t="s">
        <v>11</v>
      </c>
      <c r="D839" s="1" t="s">
        <v>10</v>
      </c>
      <c r="E839" s="1" t="s">
        <v>71</v>
      </c>
      <c r="F839" s="183" t="s">
        <v>290</v>
      </c>
      <c r="G839" s="30" t="s">
        <v>291</v>
      </c>
      <c r="H839" s="6">
        <f t="shared" si="75"/>
        <v>-5000</v>
      </c>
      <c r="I839" s="25">
        <v>5</v>
      </c>
      <c r="K839" t="s">
        <v>11</v>
      </c>
      <c r="L839">
        <v>22</v>
      </c>
      <c r="M839" s="42">
        <v>480</v>
      </c>
    </row>
    <row r="840" spans="2:13" ht="12.75">
      <c r="B840" s="361">
        <v>2500</v>
      </c>
      <c r="C840" s="1" t="s">
        <v>11</v>
      </c>
      <c r="D840" s="1" t="s">
        <v>10</v>
      </c>
      <c r="E840" s="1" t="s">
        <v>71</v>
      </c>
      <c r="F840" s="193" t="s">
        <v>292</v>
      </c>
      <c r="G840" s="30" t="s">
        <v>293</v>
      </c>
      <c r="H840" s="6">
        <f t="shared" si="75"/>
        <v>-7500</v>
      </c>
      <c r="I840" s="25">
        <v>5</v>
      </c>
      <c r="K840" t="s">
        <v>11</v>
      </c>
      <c r="L840">
        <v>22</v>
      </c>
      <c r="M840" s="42">
        <v>480</v>
      </c>
    </row>
    <row r="841" spans="2:13" ht="12.75">
      <c r="B841" s="361">
        <v>2500</v>
      </c>
      <c r="C841" s="1" t="s">
        <v>11</v>
      </c>
      <c r="D841" s="1" t="s">
        <v>10</v>
      </c>
      <c r="E841" s="1" t="s">
        <v>71</v>
      </c>
      <c r="F841" s="193" t="s">
        <v>294</v>
      </c>
      <c r="G841" s="30" t="s">
        <v>295</v>
      </c>
      <c r="H841" s="6">
        <f t="shared" si="75"/>
        <v>-10000</v>
      </c>
      <c r="I841" s="25">
        <v>5</v>
      </c>
      <c r="K841" t="s">
        <v>11</v>
      </c>
      <c r="L841">
        <v>22</v>
      </c>
      <c r="M841" s="42">
        <v>480</v>
      </c>
    </row>
    <row r="842" spans="2:13" ht="12.75">
      <c r="B842" s="361">
        <v>2500</v>
      </c>
      <c r="C842" s="35" t="s">
        <v>11</v>
      </c>
      <c r="D842" s="15" t="s">
        <v>10</v>
      </c>
      <c r="E842" s="1" t="s">
        <v>71</v>
      </c>
      <c r="F842" s="183" t="s">
        <v>1182</v>
      </c>
      <c r="G842" s="38" t="s">
        <v>296</v>
      </c>
      <c r="H842" s="6">
        <f t="shared" si="75"/>
        <v>-12500</v>
      </c>
      <c r="I842" s="25">
        <v>5</v>
      </c>
      <c r="K842" t="s">
        <v>11</v>
      </c>
      <c r="L842">
        <v>22</v>
      </c>
      <c r="M842" s="42">
        <v>480</v>
      </c>
    </row>
    <row r="843" spans="2:13" ht="12.75">
      <c r="B843" s="361">
        <v>2500</v>
      </c>
      <c r="C843" s="1" t="s">
        <v>11</v>
      </c>
      <c r="D843" s="15" t="s">
        <v>10</v>
      </c>
      <c r="E843" s="1" t="s">
        <v>71</v>
      </c>
      <c r="F843" s="183" t="s">
        <v>1183</v>
      </c>
      <c r="G843" s="30" t="s">
        <v>297</v>
      </c>
      <c r="H843" s="6">
        <f t="shared" si="75"/>
        <v>-15000</v>
      </c>
      <c r="I843" s="25">
        <v>5</v>
      </c>
      <c r="K843" t="s">
        <v>11</v>
      </c>
      <c r="L843">
        <v>22</v>
      </c>
      <c r="M843" s="42">
        <v>480</v>
      </c>
    </row>
    <row r="844" spans="1:13" s="62" customFormat="1" ht="12.75">
      <c r="A844" s="14"/>
      <c r="B844" s="364">
        <f>SUM(B838:B843)</f>
        <v>15000</v>
      </c>
      <c r="C844" s="14" t="s">
        <v>11</v>
      </c>
      <c r="D844" s="14"/>
      <c r="E844" s="14"/>
      <c r="F844" s="174"/>
      <c r="G844" s="21"/>
      <c r="H844" s="59">
        <v>0</v>
      </c>
      <c r="I844" s="61">
        <f aca="true" t="shared" si="76" ref="I844:I875">+B844/M844</f>
        <v>31.25</v>
      </c>
      <c r="M844" s="42">
        <v>480</v>
      </c>
    </row>
    <row r="845" spans="2:13" ht="12.75">
      <c r="B845" s="361"/>
      <c r="D845" s="15"/>
      <c r="H845" s="6">
        <f aca="true" t="shared" si="77" ref="H845:H856">H844-B845</f>
        <v>0</v>
      </c>
      <c r="I845" s="25">
        <f t="shared" si="76"/>
        <v>0</v>
      </c>
      <c r="M845" s="42">
        <v>480</v>
      </c>
    </row>
    <row r="846" spans="2:13" ht="12.75">
      <c r="B846" s="361"/>
      <c r="D846" s="15"/>
      <c r="H846" s="6">
        <f t="shared" si="77"/>
        <v>0</v>
      </c>
      <c r="I846" s="25">
        <f t="shared" si="76"/>
        <v>0</v>
      </c>
      <c r="M846" s="42">
        <v>480</v>
      </c>
    </row>
    <row r="847" spans="2:13" ht="12.75">
      <c r="B847" s="361">
        <v>3500</v>
      </c>
      <c r="C847" s="1" t="s">
        <v>1281</v>
      </c>
      <c r="D847" s="15" t="s">
        <v>10</v>
      </c>
      <c r="E847" s="1" t="s">
        <v>473</v>
      </c>
      <c r="F847" s="183" t="s">
        <v>298</v>
      </c>
      <c r="G847" s="30" t="s">
        <v>274</v>
      </c>
      <c r="H847" s="6">
        <f t="shared" si="77"/>
        <v>-3500</v>
      </c>
      <c r="I847" s="25">
        <f t="shared" si="76"/>
        <v>7.291666666666667</v>
      </c>
      <c r="K847" t="s">
        <v>71</v>
      </c>
      <c r="L847">
        <v>22</v>
      </c>
      <c r="M847" s="42">
        <v>480</v>
      </c>
    </row>
    <row r="848" spans="2:13" ht="12.75">
      <c r="B848" s="361">
        <v>1000</v>
      </c>
      <c r="C848" s="1" t="s">
        <v>1282</v>
      </c>
      <c r="D848" s="15" t="s">
        <v>10</v>
      </c>
      <c r="E848" s="1" t="s">
        <v>473</v>
      </c>
      <c r="F848" s="183" t="s">
        <v>299</v>
      </c>
      <c r="G848" s="30" t="s">
        <v>291</v>
      </c>
      <c r="H848" s="6">
        <f t="shared" si="77"/>
        <v>-4500</v>
      </c>
      <c r="I848" s="25">
        <f t="shared" si="76"/>
        <v>2.0833333333333335</v>
      </c>
      <c r="K848" t="s">
        <v>71</v>
      </c>
      <c r="L848">
        <v>22</v>
      </c>
      <c r="M848" s="42">
        <v>480</v>
      </c>
    </row>
    <row r="849" spans="2:13" ht="12.75">
      <c r="B849" s="361">
        <v>1000</v>
      </c>
      <c r="C849" s="1" t="s">
        <v>1283</v>
      </c>
      <c r="D849" s="15" t="s">
        <v>10</v>
      </c>
      <c r="E849" s="1" t="s">
        <v>473</v>
      </c>
      <c r="F849" s="183" t="s">
        <v>299</v>
      </c>
      <c r="G849" s="30" t="s">
        <v>291</v>
      </c>
      <c r="H849" s="6">
        <f t="shared" si="77"/>
        <v>-5500</v>
      </c>
      <c r="I849" s="25">
        <f t="shared" si="76"/>
        <v>2.0833333333333335</v>
      </c>
      <c r="K849" t="s">
        <v>71</v>
      </c>
      <c r="L849">
        <v>22</v>
      </c>
      <c r="M849" s="42">
        <v>480</v>
      </c>
    </row>
    <row r="850" spans="2:13" ht="12.75">
      <c r="B850" s="361">
        <v>1500</v>
      </c>
      <c r="C850" s="1" t="s">
        <v>1284</v>
      </c>
      <c r="D850" s="15" t="s">
        <v>10</v>
      </c>
      <c r="E850" s="1" t="s">
        <v>473</v>
      </c>
      <c r="F850" s="183" t="s">
        <v>299</v>
      </c>
      <c r="G850" s="30" t="s">
        <v>293</v>
      </c>
      <c r="H850" s="6">
        <f t="shared" si="77"/>
        <v>-7000</v>
      </c>
      <c r="I850" s="25">
        <f t="shared" si="76"/>
        <v>3.125</v>
      </c>
      <c r="K850" t="s">
        <v>71</v>
      </c>
      <c r="L850">
        <v>22</v>
      </c>
      <c r="M850" s="42">
        <v>480</v>
      </c>
    </row>
    <row r="851" spans="2:13" ht="12.75">
      <c r="B851" s="361">
        <v>1500</v>
      </c>
      <c r="C851" s="1" t="s">
        <v>1285</v>
      </c>
      <c r="D851" s="15" t="s">
        <v>10</v>
      </c>
      <c r="E851" s="1" t="s">
        <v>473</v>
      </c>
      <c r="F851" s="183" t="s">
        <v>299</v>
      </c>
      <c r="G851" s="30" t="s">
        <v>293</v>
      </c>
      <c r="H851" s="6">
        <f t="shared" si="77"/>
        <v>-8500</v>
      </c>
      <c r="I851" s="25">
        <f t="shared" si="76"/>
        <v>3.125</v>
      </c>
      <c r="K851" t="s">
        <v>71</v>
      </c>
      <c r="L851">
        <v>22</v>
      </c>
      <c r="M851" s="42">
        <v>480</v>
      </c>
    </row>
    <row r="852" spans="2:13" ht="12.75">
      <c r="B852" s="361">
        <v>1000</v>
      </c>
      <c r="C852" s="1" t="s">
        <v>1286</v>
      </c>
      <c r="D852" s="15" t="s">
        <v>10</v>
      </c>
      <c r="E852" s="1" t="s">
        <v>473</v>
      </c>
      <c r="F852" s="183" t="s">
        <v>299</v>
      </c>
      <c r="G852" s="30" t="s">
        <v>295</v>
      </c>
      <c r="H852" s="6">
        <f t="shared" si="77"/>
        <v>-9500</v>
      </c>
      <c r="I852" s="25">
        <f t="shared" si="76"/>
        <v>2.0833333333333335</v>
      </c>
      <c r="K852" t="s">
        <v>71</v>
      </c>
      <c r="L852">
        <v>22</v>
      </c>
      <c r="M852" s="42">
        <v>480</v>
      </c>
    </row>
    <row r="853" spans="2:13" ht="12.75">
      <c r="B853" s="361">
        <v>1000</v>
      </c>
      <c r="C853" s="1" t="s">
        <v>1287</v>
      </c>
      <c r="D853" s="15" t="s">
        <v>10</v>
      </c>
      <c r="E853" s="1" t="s">
        <v>473</v>
      </c>
      <c r="F853" s="183" t="s">
        <v>299</v>
      </c>
      <c r="G853" s="30" t="s">
        <v>295</v>
      </c>
      <c r="H853" s="6">
        <f t="shared" si="77"/>
        <v>-10500</v>
      </c>
      <c r="I853" s="25">
        <f t="shared" si="76"/>
        <v>2.0833333333333335</v>
      </c>
      <c r="K853" t="s">
        <v>71</v>
      </c>
      <c r="L853">
        <v>22</v>
      </c>
      <c r="M853" s="42">
        <v>480</v>
      </c>
    </row>
    <row r="854" spans="1:13" s="45" customFormat="1" ht="12.75">
      <c r="A854" s="44"/>
      <c r="B854" s="437">
        <v>1500</v>
      </c>
      <c r="C854" s="35" t="s">
        <v>1284</v>
      </c>
      <c r="D854" s="15" t="s">
        <v>10</v>
      </c>
      <c r="E854" s="1" t="s">
        <v>473</v>
      </c>
      <c r="F854" s="183" t="s">
        <v>299</v>
      </c>
      <c r="G854" s="38" t="s">
        <v>296</v>
      </c>
      <c r="H854" s="6">
        <f t="shared" si="77"/>
        <v>-12000</v>
      </c>
      <c r="I854" s="25">
        <f t="shared" si="76"/>
        <v>3.125</v>
      </c>
      <c r="K854" t="s">
        <v>71</v>
      </c>
      <c r="L854">
        <v>22</v>
      </c>
      <c r="M854" s="42">
        <v>480</v>
      </c>
    </row>
    <row r="855" spans="2:13" ht="12.75">
      <c r="B855" s="361">
        <v>1500</v>
      </c>
      <c r="C855" s="1" t="s">
        <v>1285</v>
      </c>
      <c r="D855" s="15" t="s">
        <v>10</v>
      </c>
      <c r="E855" s="1" t="s">
        <v>473</v>
      </c>
      <c r="F855" s="183" t="s">
        <v>299</v>
      </c>
      <c r="G855" s="38" t="s">
        <v>296</v>
      </c>
      <c r="H855" s="6">
        <f t="shared" si="77"/>
        <v>-13500</v>
      </c>
      <c r="I855" s="25">
        <f t="shared" si="76"/>
        <v>3.125</v>
      </c>
      <c r="K855" t="s">
        <v>71</v>
      </c>
      <c r="L855">
        <v>22</v>
      </c>
      <c r="M855" s="42">
        <v>480</v>
      </c>
    </row>
    <row r="856" spans="2:13" ht="12.75">
      <c r="B856" s="361">
        <v>3500</v>
      </c>
      <c r="C856" s="1" t="s">
        <v>1288</v>
      </c>
      <c r="D856" s="15" t="s">
        <v>10</v>
      </c>
      <c r="E856" s="1" t="s">
        <v>473</v>
      </c>
      <c r="F856" s="183" t="s">
        <v>300</v>
      </c>
      <c r="G856" s="30" t="s">
        <v>297</v>
      </c>
      <c r="H856" s="6">
        <f t="shared" si="77"/>
        <v>-17000</v>
      </c>
      <c r="I856" s="25">
        <f t="shared" si="76"/>
        <v>7.291666666666667</v>
      </c>
      <c r="K856" t="s">
        <v>71</v>
      </c>
      <c r="L856">
        <v>22</v>
      </c>
      <c r="M856" s="42">
        <v>480</v>
      </c>
    </row>
    <row r="857" spans="1:13" s="62" customFormat="1" ht="12.75">
      <c r="A857" s="14"/>
      <c r="B857" s="364">
        <f>SUM(B847:B856)</f>
        <v>17000</v>
      </c>
      <c r="C857" s="14" t="s">
        <v>85</v>
      </c>
      <c r="D857" s="14"/>
      <c r="E857" s="14"/>
      <c r="F857" s="174"/>
      <c r="G857" s="21"/>
      <c r="H857" s="59">
        <v>0</v>
      </c>
      <c r="I857" s="61">
        <f t="shared" si="76"/>
        <v>35.416666666666664</v>
      </c>
      <c r="M857" s="42">
        <v>480</v>
      </c>
    </row>
    <row r="858" spans="2:13" ht="12.75">
      <c r="B858" s="361"/>
      <c r="D858" s="15"/>
      <c r="H858" s="6">
        <f aca="true" t="shared" si="78" ref="H858:H865">H857-B858</f>
        <v>0</v>
      </c>
      <c r="I858" s="25">
        <f t="shared" si="76"/>
        <v>0</v>
      </c>
      <c r="M858" s="42">
        <v>480</v>
      </c>
    </row>
    <row r="859" spans="2:13" ht="12.75">
      <c r="B859" s="361"/>
      <c r="D859" s="15"/>
      <c r="H859" s="6">
        <f t="shared" si="78"/>
        <v>0</v>
      </c>
      <c r="I859" s="25">
        <f t="shared" si="76"/>
        <v>0</v>
      </c>
      <c r="M859" s="42">
        <v>480</v>
      </c>
    </row>
    <row r="860" spans="2:13" ht="12.75">
      <c r="B860" s="361">
        <v>1500</v>
      </c>
      <c r="C860" s="1" t="s">
        <v>34</v>
      </c>
      <c r="D860" s="15" t="s">
        <v>10</v>
      </c>
      <c r="E860" s="1" t="s">
        <v>35</v>
      </c>
      <c r="F860" s="183" t="s">
        <v>299</v>
      </c>
      <c r="G860" s="30" t="s">
        <v>274</v>
      </c>
      <c r="H860" s="6">
        <f t="shared" si="78"/>
        <v>-1500</v>
      </c>
      <c r="I860" s="25">
        <f t="shared" si="76"/>
        <v>3.125</v>
      </c>
      <c r="K860" t="s">
        <v>71</v>
      </c>
      <c r="L860">
        <v>22</v>
      </c>
      <c r="M860" s="42">
        <v>480</v>
      </c>
    </row>
    <row r="861" spans="2:13" ht="12.75">
      <c r="B861" s="361">
        <v>1300</v>
      </c>
      <c r="C861" s="1" t="s">
        <v>34</v>
      </c>
      <c r="D861" s="15" t="s">
        <v>10</v>
      </c>
      <c r="E861" s="1" t="s">
        <v>35</v>
      </c>
      <c r="F861" s="183" t="s">
        <v>299</v>
      </c>
      <c r="G861" s="30" t="s">
        <v>291</v>
      </c>
      <c r="H861" s="6">
        <f t="shared" si="78"/>
        <v>-2800</v>
      </c>
      <c r="I861" s="25">
        <f t="shared" si="76"/>
        <v>2.7083333333333335</v>
      </c>
      <c r="K861" t="s">
        <v>71</v>
      </c>
      <c r="L861">
        <v>22</v>
      </c>
      <c r="M861" s="42">
        <v>480</v>
      </c>
    </row>
    <row r="862" spans="2:13" ht="12.75">
      <c r="B862" s="361">
        <v>1100</v>
      </c>
      <c r="C862" s="1" t="s">
        <v>34</v>
      </c>
      <c r="D862" s="15" t="s">
        <v>10</v>
      </c>
      <c r="E862" s="1" t="s">
        <v>35</v>
      </c>
      <c r="F862" s="183" t="s">
        <v>299</v>
      </c>
      <c r="G862" s="30" t="s">
        <v>293</v>
      </c>
      <c r="H862" s="6">
        <f t="shared" si="78"/>
        <v>-3900</v>
      </c>
      <c r="I862" s="25">
        <f t="shared" si="76"/>
        <v>2.2916666666666665</v>
      </c>
      <c r="K862" t="s">
        <v>71</v>
      </c>
      <c r="L862">
        <v>22</v>
      </c>
      <c r="M862" s="42">
        <v>480</v>
      </c>
    </row>
    <row r="863" spans="2:13" ht="12.75">
      <c r="B863" s="361">
        <v>1200</v>
      </c>
      <c r="C863" s="1" t="s">
        <v>34</v>
      </c>
      <c r="D863" s="15" t="s">
        <v>10</v>
      </c>
      <c r="E863" s="1" t="s">
        <v>35</v>
      </c>
      <c r="F863" s="183" t="s">
        <v>299</v>
      </c>
      <c r="G863" s="30" t="s">
        <v>295</v>
      </c>
      <c r="H863" s="6">
        <f t="shared" si="78"/>
        <v>-5100</v>
      </c>
      <c r="I863" s="25">
        <f t="shared" si="76"/>
        <v>2.5</v>
      </c>
      <c r="K863" t="s">
        <v>71</v>
      </c>
      <c r="L863">
        <v>22</v>
      </c>
      <c r="M863" s="42">
        <v>480</v>
      </c>
    </row>
    <row r="864" spans="2:13" ht="12.75">
      <c r="B864" s="361">
        <v>900</v>
      </c>
      <c r="C864" s="1" t="s">
        <v>34</v>
      </c>
      <c r="D864" s="15" t="s">
        <v>10</v>
      </c>
      <c r="E864" s="1" t="s">
        <v>35</v>
      </c>
      <c r="F864" s="183" t="s">
        <v>299</v>
      </c>
      <c r="G864" s="30" t="s">
        <v>296</v>
      </c>
      <c r="H864" s="6">
        <f t="shared" si="78"/>
        <v>-6000</v>
      </c>
      <c r="I864" s="25">
        <f t="shared" si="76"/>
        <v>1.875</v>
      </c>
      <c r="K864" t="s">
        <v>71</v>
      </c>
      <c r="L864">
        <v>22</v>
      </c>
      <c r="M864" s="42">
        <v>480</v>
      </c>
    </row>
    <row r="865" spans="2:13" ht="12.75">
      <c r="B865" s="361">
        <v>1500</v>
      </c>
      <c r="C865" s="1" t="s">
        <v>34</v>
      </c>
      <c r="D865" s="15" t="s">
        <v>10</v>
      </c>
      <c r="E865" s="1" t="s">
        <v>35</v>
      </c>
      <c r="F865" s="183" t="s">
        <v>299</v>
      </c>
      <c r="G865" s="30" t="s">
        <v>297</v>
      </c>
      <c r="H865" s="6">
        <f t="shared" si="78"/>
        <v>-7500</v>
      </c>
      <c r="I865" s="25">
        <f t="shared" si="76"/>
        <v>3.125</v>
      </c>
      <c r="K865" t="s">
        <v>71</v>
      </c>
      <c r="L865">
        <v>22</v>
      </c>
      <c r="M865" s="42">
        <v>480</v>
      </c>
    </row>
    <row r="866" spans="1:13" s="62" customFormat="1" ht="12.75">
      <c r="A866" s="14"/>
      <c r="B866" s="364">
        <f>SUM(B860:B865)</f>
        <v>7500</v>
      </c>
      <c r="C866" s="14"/>
      <c r="D866" s="14"/>
      <c r="E866" s="14" t="s">
        <v>35</v>
      </c>
      <c r="F866" s="174"/>
      <c r="G866" s="21"/>
      <c r="H866" s="59">
        <v>0</v>
      </c>
      <c r="I866" s="61">
        <f t="shared" si="76"/>
        <v>15.625</v>
      </c>
      <c r="M866" s="42">
        <v>480</v>
      </c>
    </row>
    <row r="867" spans="2:13" ht="12.75">
      <c r="B867" s="361"/>
      <c r="H867" s="6">
        <f aca="true" t="shared" si="79" ref="H867:H873">H866-B867</f>
        <v>0</v>
      </c>
      <c r="I867" s="25">
        <f t="shared" si="76"/>
        <v>0</v>
      </c>
      <c r="M867" s="42">
        <v>480</v>
      </c>
    </row>
    <row r="868" spans="2:13" ht="12.75">
      <c r="B868" s="361"/>
      <c r="H868" s="6">
        <f t="shared" si="79"/>
        <v>0</v>
      </c>
      <c r="I868" s="25">
        <f t="shared" si="76"/>
        <v>0</v>
      </c>
      <c r="M868" s="42">
        <v>480</v>
      </c>
    </row>
    <row r="869" spans="2:13" ht="12.75">
      <c r="B869" s="361">
        <v>5000</v>
      </c>
      <c r="C869" s="1" t="s">
        <v>36</v>
      </c>
      <c r="D869" s="15" t="s">
        <v>10</v>
      </c>
      <c r="E869" s="1" t="s">
        <v>473</v>
      </c>
      <c r="F869" s="183" t="s">
        <v>301</v>
      </c>
      <c r="G869" s="30" t="s">
        <v>274</v>
      </c>
      <c r="H869" s="6">
        <f t="shared" si="79"/>
        <v>-5000</v>
      </c>
      <c r="I869" s="25">
        <f t="shared" si="76"/>
        <v>10.416666666666666</v>
      </c>
      <c r="K869" t="s">
        <v>71</v>
      </c>
      <c r="L869">
        <v>22</v>
      </c>
      <c r="M869" s="42">
        <v>480</v>
      </c>
    </row>
    <row r="870" spans="2:13" ht="12.75">
      <c r="B870" s="361">
        <v>5000</v>
      </c>
      <c r="C870" s="1" t="s">
        <v>36</v>
      </c>
      <c r="D870" s="15" t="s">
        <v>10</v>
      </c>
      <c r="E870" s="1" t="s">
        <v>473</v>
      </c>
      <c r="F870" s="183" t="s">
        <v>301</v>
      </c>
      <c r="G870" s="30" t="s">
        <v>291</v>
      </c>
      <c r="H870" s="6">
        <f t="shared" si="79"/>
        <v>-10000</v>
      </c>
      <c r="I870" s="25">
        <f t="shared" si="76"/>
        <v>10.416666666666666</v>
      </c>
      <c r="K870" t="s">
        <v>71</v>
      </c>
      <c r="L870">
        <v>22</v>
      </c>
      <c r="M870" s="42">
        <v>480</v>
      </c>
    </row>
    <row r="871" spans="2:13" ht="12.75">
      <c r="B871" s="361">
        <v>5000</v>
      </c>
      <c r="C871" s="1" t="s">
        <v>36</v>
      </c>
      <c r="D871" s="15" t="s">
        <v>10</v>
      </c>
      <c r="E871" s="1" t="s">
        <v>473</v>
      </c>
      <c r="F871" s="183" t="s">
        <v>301</v>
      </c>
      <c r="G871" s="30" t="s">
        <v>293</v>
      </c>
      <c r="H871" s="6">
        <f t="shared" si="79"/>
        <v>-15000</v>
      </c>
      <c r="I871" s="25">
        <f t="shared" si="76"/>
        <v>10.416666666666666</v>
      </c>
      <c r="K871" t="s">
        <v>71</v>
      </c>
      <c r="L871">
        <v>22</v>
      </c>
      <c r="M871" s="42">
        <v>480</v>
      </c>
    </row>
    <row r="872" spans="2:13" ht="12.75">
      <c r="B872" s="361">
        <v>5000</v>
      </c>
      <c r="C872" s="1" t="s">
        <v>36</v>
      </c>
      <c r="D872" s="15" t="s">
        <v>10</v>
      </c>
      <c r="E872" s="1" t="s">
        <v>473</v>
      </c>
      <c r="F872" s="183" t="s">
        <v>301</v>
      </c>
      <c r="G872" s="30" t="s">
        <v>295</v>
      </c>
      <c r="H872" s="6">
        <f t="shared" si="79"/>
        <v>-20000</v>
      </c>
      <c r="I872" s="25">
        <f t="shared" si="76"/>
        <v>10.416666666666666</v>
      </c>
      <c r="K872" t="s">
        <v>71</v>
      </c>
      <c r="L872">
        <v>22</v>
      </c>
      <c r="M872" s="42">
        <v>480</v>
      </c>
    </row>
    <row r="873" spans="2:13" ht="12.75">
      <c r="B873" s="361">
        <v>5000</v>
      </c>
      <c r="C873" s="1" t="s">
        <v>36</v>
      </c>
      <c r="D873" s="15" t="s">
        <v>10</v>
      </c>
      <c r="E873" s="1" t="s">
        <v>473</v>
      </c>
      <c r="F873" s="183" t="s">
        <v>301</v>
      </c>
      <c r="G873" s="30" t="s">
        <v>296</v>
      </c>
      <c r="H873" s="6">
        <f t="shared" si="79"/>
        <v>-25000</v>
      </c>
      <c r="I873" s="25">
        <f t="shared" si="76"/>
        <v>10.416666666666666</v>
      </c>
      <c r="K873" t="s">
        <v>71</v>
      </c>
      <c r="L873">
        <v>22</v>
      </c>
      <c r="M873" s="42">
        <v>480</v>
      </c>
    </row>
    <row r="874" spans="1:13" s="62" customFormat="1" ht="12.75">
      <c r="A874" s="14"/>
      <c r="B874" s="364">
        <f>SUM(B868:B873)</f>
        <v>25000</v>
      </c>
      <c r="C874" s="14" t="s">
        <v>36</v>
      </c>
      <c r="D874" s="14"/>
      <c r="E874" s="14"/>
      <c r="F874" s="174"/>
      <c r="G874" s="21"/>
      <c r="H874" s="59">
        <v>0</v>
      </c>
      <c r="I874" s="61">
        <f t="shared" si="76"/>
        <v>52.083333333333336</v>
      </c>
      <c r="M874" s="42">
        <v>480</v>
      </c>
    </row>
    <row r="875" spans="2:13" ht="12.75">
      <c r="B875" s="361"/>
      <c r="H875" s="6">
        <f aca="true" t="shared" si="80" ref="H875:H882">H874-B875</f>
        <v>0</v>
      </c>
      <c r="I875" s="25">
        <f t="shared" si="76"/>
        <v>0</v>
      </c>
      <c r="M875" s="42">
        <v>480</v>
      </c>
    </row>
    <row r="876" spans="2:13" ht="12.75">
      <c r="B876" s="361"/>
      <c r="H876" s="6">
        <f t="shared" si="80"/>
        <v>0</v>
      </c>
      <c r="I876" s="25">
        <f aca="true" t="shared" si="81" ref="I876:I899">+B876/M876</f>
        <v>0</v>
      </c>
      <c r="M876" s="42">
        <v>480</v>
      </c>
    </row>
    <row r="877" spans="2:13" ht="12.75">
      <c r="B877" s="361">
        <v>2000</v>
      </c>
      <c r="C877" s="1" t="s">
        <v>37</v>
      </c>
      <c r="D877" s="15" t="s">
        <v>10</v>
      </c>
      <c r="E877" s="1" t="s">
        <v>473</v>
      </c>
      <c r="F877" s="183" t="s">
        <v>299</v>
      </c>
      <c r="G877" s="30" t="s">
        <v>274</v>
      </c>
      <c r="H877" s="6">
        <f t="shared" si="80"/>
        <v>-2000</v>
      </c>
      <c r="I877" s="25">
        <f t="shared" si="81"/>
        <v>4.166666666666667</v>
      </c>
      <c r="K877" t="s">
        <v>71</v>
      </c>
      <c r="L877">
        <v>22</v>
      </c>
      <c r="M877" s="42">
        <v>480</v>
      </c>
    </row>
    <row r="878" spans="2:13" ht="12.75">
      <c r="B878" s="361">
        <v>2000</v>
      </c>
      <c r="C878" s="1" t="s">
        <v>37</v>
      </c>
      <c r="D878" s="15" t="s">
        <v>10</v>
      </c>
      <c r="E878" s="1" t="s">
        <v>473</v>
      </c>
      <c r="F878" s="183" t="s">
        <v>299</v>
      </c>
      <c r="G878" s="30" t="s">
        <v>291</v>
      </c>
      <c r="H878" s="6">
        <f t="shared" si="80"/>
        <v>-4000</v>
      </c>
      <c r="I878" s="25">
        <f t="shared" si="81"/>
        <v>4.166666666666667</v>
      </c>
      <c r="K878" t="s">
        <v>71</v>
      </c>
      <c r="L878">
        <v>22</v>
      </c>
      <c r="M878" s="42">
        <v>480</v>
      </c>
    </row>
    <row r="879" spans="2:13" ht="12.75">
      <c r="B879" s="361">
        <v>2000</v>
      </c>
      <c r="C879" s="1" t="s">
        <v>37</v>
      </c>
      <c r="D879" s="15" t="s">
        <v>10</v>
      </c>
      <c r="E879" s="1" t="s">
        <v>473</v>
      </c>
      <c r="F879" s="183" t="s">
        <v>299</v>
      </c>
      <c r="G879" s="30" t="s">
        <v>293</v>
      </c>
      <c r="H879" s="6">
        <f t="shared" si="80"/>
        <v>-6000</v>
      </c>
      <c r="I879" s="25">
        <f t="shared" si="81"/>
        <v>4.166666666666667</v>
      </c>
      <c r="K879" t="s">
        <v>71</v>
      </c>
      <c r="L879">
        <v>22</v>
      </c>
      <c r="M879" s="42">
        <v>480</v>
      </c>
    </row>
    <row r="880" spans="2:13" ht="12.75">
      <c r="B880" s="361">
        <v>2000</v>
      </c>
      <c r="C880" s="1" t="s">
        <v>37</v>
      </c>
      <c r="D880" s="15" t="s">
        <v>10</v>
      </c>
      <c r="E880" s="1" t="s">
        <v>473</v>
      </c>
      <c r="F880" s="183" t="s">
        <v>299</v>
      </c>
      <c r="G880" s="30" t="s">
        <v>295</v>
      </c>
      <c r="H880" s="6">
        <f t="shared" si="80"/>
        <v>-8000</v>
      </c>
      <c r="I880" s="25">
        <f t="shared" si="81"/>
        <v>4.166666666666667</v>
      </c>
      <c r="K880" t="s">
        <v>71</v>
      </c>
      <c r="L880">
        <v>22</v>
      </c>
      <c r="M880" s="42">
        <v>480</v>
      </c>
    </row>
    <row r="881" spans="2:13" ht="12.75">
      <c r="B881" s="361">
        <v>2000</v>
      </c>
      <c r="C881" s="1" t="s">
        <v>37</v>
      </c>
      <c r="D881" s="15" t="s">
        <v>10</v>
      </c>
      <c r="E881" s="1" t="s">
        <v>473</v>
      </c>
      <c r="F881" s="183" t="s">
        <v>299</v>
      </c>
      <c r="G881" s="30" t="s">
        <v>296</v>
      </c>
      <c r="H881" s="6">
        <f t="shared" si="80"/>
        <v>-10000</v>
      </c>
      <c r="I881" s="25">
        <f t="shared" si="81"/>
        <v>4.166666666666667</v>
      </c>
      <c r="K881" t="s">
        <v>71</v>
      </c>
      <c r="L881">
        <v>22</v>
      </c>
      <c r="M881" s="42">
        <v>480</v>
      </c>
    </row>
    <row r="882" spans="2:13" ht="12.75">
      <c r="B882" s="361">
        <v>2000</v>
      </c>
      <c r="C882" s="1" t="s">
        <v>37</v>
      </c>
      <c r="D882" s="15" t="s">
        <v>10</v>
      </c>
      <c r="E882" s="1" t="s">
        <v>473</v>
      </c>
      <c r="F882" s="183" t="s">
        <v>299</v>
      </c>
      <c r="G882" s="30" t="s">
        <v>297</v>
      </c>
      <c r="H882" s="6">
        <f t="shared" si="80"/>
        <v>-12000</v>
      </c>
      <c r="I882" s="25">
        <f t="shared" si="81"/>
        <v>4.166666666666667</v>
      </c>
      <c r="K882" t="s">
        <v>71</v>
      </c>
      <c r="L882">
        <v>22</v>
      </c>
      <c r="M882" s="42">
        <v>480</v>
      </c>
    </row>
    <row r="883" spans="1:13" s="62" customFormat="1" ht="12.75">
      <c r="A883" s="14"/>
      <c r="B883" s="364">
        <f>SUM(B877:B882)</f>
        <v>12000</v>
      </c>
      <c r="C883" s="14" t="s">
        <v>37</v>
      </c>
      <c r="D883" s="14"/>
      <c r="E883" s="14"/>
      <c r="F883" s="174"/>
      <c r="G883" s="21"/>
      <c r="H883" s="59">
        <v>0</v>
      </c>
      <c r="I883" s="61">
        <f t="shared" si="81"/>
        <v>25</v>
      </c>
      <c r="M883" s="42">
        <v>480</v>
      </c>
    </row>
    <row r="884" spans="2:13" ht="12.75">
      <c r="B884" s="361"/>
      <c r="H884" s="6">
        <f aca="true" t="shared" si="82" ref="H884:H891">H883-B884</f>
        <v>0</v>
      </c>
      <c r="I884" s="25">
        <f t="shared" si="81"/>
        <v>0</v>
      </c>
      <c r="M884" s="42">
        <v>480</v>
      </c>
    </row>
    <row r="885" spans="2:13" ht="12.75">
      <c r="B885" s="361"/>
      <c r="H885" s="6">
        <f t="shared" si="82"/>
        <v>0</v>
      </c>
      <c r="I885" s="25">
        <f t="shared" si="81"/>
        <v>0</v>
      </c>
      <c r="M885" s="42">
        <v>480</v>
      </c>
    </row>
    <row r="886" spans="2:13" ht="12.75">
      <c r="B886" s="361">
        <v>500</v>
      </c>
      <c r="C886" s="1" t="s">
        <v>107</v>
      </c>
      <c r="D886" s="15" t="s">
        <v>10</v>
      </c>
      <c r="E886" s="1" t="s">
        <v>195</v>
      </c>
      <c r="F886" s="183" t="s">
        <v>299</v>
      </c>
      <c r="G886" s="30" t="s">
        <v>274</v>
      </c>
      <c r="H886" s="6">
        <f t="shared" si="82"/>
        <v>-500</v>
      </c>
      <c r="I886" s="25">
        <f t="shared" si="81"/>
        <v>1.0416666666666667</v>
      </c>
      <c r="K886" t="s">
        <v>71</v>
      </c>
      <c r="L886">
        <v>22</v>
      </c>
      <c r="M886" s="42">
        <v>480</v>
      </c>
    </row>
    <row r="887" spans="2:13" ht="12.75">
      <c r="B887" s="361">
        <v>1000</v>
      </c>
      <c r="C887" s="1" t="s">
        <v>107</v>
      </c>
      <c r="D887" s="15" t="s">
        <v>10</v>
      </c>
      <c r="E887" s="1" t="s">
        <v>195</v>
      </c>
      <c r="F887" s="183" t="s">
        <v>299</v>
      </c>
      <c r="G887" s="30" t="s">
        <v>291</v>
      </c>
      <c r="H887" s="6">
        <f t="shared" si="82"/>
        <v>-1500</v>
      </c>
      <c r="I887" s="25">
        <f t="shared" si="81"/>
        <v>2.0833333333333335</v>
      </c>
      <c r="K887" t="s">
        <v>71</v>
      </c>
      <c r="L887">
        <v>22</v>
      </c>
      <c r="M887" s="42">
        <v>480</v>
      </c>
    </row>
    <row r="888" spans="2:13" ht="12.75">
      <c r="B888" s="361">
        <v>1000</v>
      </c>
      <c r="C888" s="1" t="s">
        <v>107</v>
      </c>
      <c r="D888" s="15" t="s">
        <v>10</v>
      </c>
      <c r="E888" s="1" t="s">
        <v>195</v>
      </c>
      <c r="F888" s="183" t="s">
        <v>299</v>
      </c>
      <c r="G888" s="30" t="s">
        <v>293</v>
      </c>
      <c r="H888" s="6">
        <f t="shared" si="82"/>
        <v>-2500</v>
      </c>
      <c r="I888" s="25">
        <f t="shared" si="81"/>
        <v>2.0833333333333335</v>
      </c>
      <c r="K888" t="s">
        <v>71</v>
      </c>
      <c r="L888">
        <v>22</v>
      </c>
      <c r="M888" s="42">
        <v>480</v>
      </c>
    </row>
    <row r="889" spans="2:13" ht="12.75">
      <c r="B889" s="361">
        <v>1000</v>
      </c>
      <c r="C889" s="1" t="s">
        <v>107</v>
      </c>
      <c r="D889" s="15" t="s">
        <v>10</v>
      </c>
      <c r="E889" s="1" t="s">
        <v>195</v>
      </c>
      <c r="F889" s="183" t="s">
        <v>299</v>
      </c>
      <c r="G889" s="30" t="s">
        <v>295</v>
      </c>
      <c r="H889" s="6">
        <f t="shared" si="82"/>
        <v>-3500</v>
      </c>
      <c r="I889" s="25">
        <f t="shared" si="81"/>
        <v>2.0833333333333335</v>
      </c>
      <c r="K889" t="s">
        <v>71</v>
      </c>
      <c r="L889">
        <v>22</v>
      </c>
      <c r="M889" s="42">
        <v>480</v>
      </c>
    </row>
    <row r="890" spans="2:13" ht="12.75">
      <c r="B890" s="361">
        <v>1500</v>
      </c>
      <c r="C890" s="1" t="s">
        <v>107</v>
      </c>
      <c r="D890" s="15" t="s">
        <v>10</v>
      </c>
      <c r="E890" s="1" t="s">
        <v>195</v>
      </c>
      <c r="F890" s="183" t="s">
        <v>299</v>
      </c>
      <c r="G890" s="30" t="s">
        <v>296</v>
      </c>
      <c r="H890" s="6">
        <f t="shared" si="82"/>
        <v>-5000</v>
      </c>
      <c r="I890" s="25">
        <f t="shared" si="81"/>
        <v>3.125</v>
      </c>
      <c r="K890" t="s">
        <v>71</v>
      </c>
      <c r="L890">
        <v>22</v>
      </c>
      <c r="M890" s="42">
        <v>480</v>
      </c>
    </row>
    <row r="891" spans="1:13" ht="12.75">
      <c r="A891" s="15"/>
      <c r="B891" s="361">
        <v>500</v>
      </c>
      <c r="C891" s="1" t="s">
        <v>107</v>
      </c>
      <c r="D891" s="15" t="s">
        <v>10</v>
      </c>
      <c r="E891" s="1" t="s">
        <v>195</v>
      </c>
      <c r="F891" s="183" t="s">
        <v>299</v>
      </c>
      <c r="G891" s="30" t="s">
        <v>297</v>
      </c>
      <c r="H891" s="6">
        <f t="shared" si="82"/>
        <v>-5500</v>
      </c>
      <c r="I891" s="25">
        <f t="shared" si="81"/>
        <v>1.0416666666666667</v>
      </c>
      <c r="K891" t="s">
        <v>71</v>
      </c>
      <c r="L891">
        <v>22</v>
      </c>
      <c r="M891" s="42">
        <v>480</v>
      </c>
    </row>
    <row r="892" spans="1:13" s="62" customFormat="1" ht="12.75">
      <c r="A892" s="14"/>
      <c r="B892" s="364">
        <f>SUM(B886:B891)</f>
        <v>5500</v>
      </c>
      <c r="C892" s="14"/>
      <c r="D892" s="14"/>
      <c r="E892" s="14" t="s">
        <v>195</v>
      </c>
      <c r="F892" s="174"/>
      <c r="G892" s="21"/>
      <c r="H892" s="59">
        <v>0</v>
      </c>
      <c r="I892" s="61">
        <f t="shared" si="81"/>
        <v>11.458333333333334</v>
      </c>
      <c r="M892" s="42">
        <v>480</v>
      </c>
    </row>
    <row r="893" spans="2:13" ht="12.75">
      <c r="B893" s="361"/>
      <c r="D893" s="15"/>
      <c r="H893" s="6">
        <f>H892-B893</f>
        <v>0</v>
      </c>
      <c r="I893" s="25">
        <f t="shared" si="81"/>
        <v>0</v>
      </c>
      <c r="M893" s="42">
        <v>480</v>
      </c>
    </row>
    <row r="894" spans="2:13" ht="12.75">
      <c r="B894" s="361"/>
      <c r="D894" s="15"/>
      <c r="H894" s="6">
        <f>H893-B894</f>
        <v>0</v>
      </c>
      <c r="I894" s="25">
        <f t="shared" si="81"/>
        <v>0</v>
      </c>
      <c r="M894" s="42">
        <v>480</v>
      </c>
    </row>
    <row r="895" spans="2:13" ht="12.75">
      <c r="B895" s="361"/>
      <c r="D895" s="15"/>
      <c r="H895" s="6">
        <f>H894-B895</f>
        <v>0</v>
      </c>
      <c r="I895" s="25">
        <f t="shared" si="81"/>
        <v>0</v>
      </c>
      <c r="M895" s="42">
        <v>480</v>
      </c>
    </row>
    <row r="896" spans="2:13" ht="12.75">
      <c r="B896" s="361"/>
      <c r="D896" s="15"/>
      <c r="H896" s="6">
        <f>H895-B896</f>
        <v>0</v>
      </c>
      <c r="I896" s="25">
        <f t="shared" si="81"/>
        <v>0</v>
      </c>
      <c r="M896" s="42">
        <v>480</v>
      </c>
    </row>
    <row r="897" spans="1:13" s="69" customFormat="1" ht="12.75">
      <c r="A897" s="64"/>
      <c r="B897" s="436">
        <f>+B915+B931</f>
        <v>92200</v>
      </c>
      <c r="C897" s="64" t="s">
        <v>303</v>
      </c>
      <c r="D897" s="64" t="s">
        <v>1164</v>
      </c>
      <c r="E897" s="64" t="s">
        <v>118</v>
      </c>
      <c r="F897" s="74" t="s">
        <v>119</v>
      </c>
      <c r="G897" s="66" t="s">
        <v>302</v>
      </c>
      <c r="H897" s="65"/>
      <c r="I897" s="67">
        <f t="shared" si="81"/>
        <v>192.08333333333334</v>
      </c>
      <c r="M897" s="42">
        <v>480</v>
      </c>
    </row>
    <row r="898" spans="2:13" ht="12.75">
      <c r="B898" s="361"/>
      <c r="D898" s="15"/>
      <c r="H898" s="6">
        <f aca="true" t="shared" si="83" ref="H898:H914">H897-B898</f>
        <v>0</v>
      </c>
      <c r="I898" s="25">
        <f t="shared" si="81"/>
        <v>0</v>
      </c>
      <c r="M898" s="42">
        <v>480</v>
      </c>
    </row>
    <row r="899" spans="2:13" ht="12.75">
      <c r="B899" s="437">
        <v>5000</v>
      </c>
      <c r="C899" s="1" t="s">
        <v>11</v>
      </c>
      <c r="D899" s="15" t="s">
        <v>10</v>
      </c>
      <c r="E899" s="1" t="s">
        <v>175</v>
      </c>
      <c r="F899" s="183" t="s">
        <v>304</v>
      </c>
      <c r="G899" s="33" t="s">
        <v>14</v>
      </c>
      <c r="H899" s="6">
        <f t="shared" si="83"/>
        <v>-5000</v>
      </c>
      <c r="I899" s="25">
        <f t="shared" si="81"/>
        <v>10.416666666666666</v>
      </c>
      <c r="K899" t="s">
        <v>11</v>
      </c>
      <c r="L899">
        <v>23</v>
      </c>
      <c r="M899" s="42">
        <v>480</v>
      </c>
    </row>
    <row r="900" spans="2:13" ht="12.75">
      <c r="B900" s="361">
        <v>5000</v>
      </c>
      <c r="C900" s="1" t="s">
        <v>11</v>
      </c>
      <c r="D900" s="1" t="s">
        <v>10</v>
      </c>
      <c r="E900" s="1" t="s">
        <v>175</v>
      </c>
      <c r="F900" s="183" t="s">
        <v>305</v>
      </c>
      <c r="G900" s="30" t="s">
        <v>52</v>
      </c>
      <c r="H900" s="6">
        <f t="shared" si="83"/>
        <v>-10000</v>
      </c>
      <c r="I900" s="25">
        <v>10</v>
      </c>
      <c r="K900" t="s">
        <v>11</v>
      </c>
      <c r="L900">
        <v>23</v>
      </c>
      <c r="M900" s="42">
        <v>480</v>
      </c>
    </row>
    <row r="901" spans="2:13" ht="12.75">
      <c r="B901" s="361">
        <v>5000</v>
      </c>
      <c r="C901" s="1" t="s">
        <v>11</v>
      </c>
      <c r="D901" s="1" t="s">
        <v>10</v>
      </c>
      <c r="E901" s="1" t="s">
        <v>175</v>
      </c>
      <c r="F901" s="183" t="s">
        <v>306</v>
      </c>
      <c r="G901" s="30" t="s">
        <v>53</v>
      </c>
      <c r="H901" s="6">
        <f t="shared" si="83"/>
        <v>-15000</v>
      </c>
      <c r="I901" s="25">
        <v>10</v>
      </c>
      <c r="K901" t="s">
        <v>11</v>
      </c>
      <c r="L901">
        <v>23</v>
      </c>
      <c r="M901" s="42">
        <v>480</v>
      </c>
    </row>
    <row r="902" spans="2:13" ht="12.75">
      <c r="B902" s="361">
        <v>2500</v>
      </c>
      <c r="C902" s="1" t="s">
        <v>11</v>
      </c>
      <c r="D902" s="1" t="s">
        <v>10</v>
      </c>
      <c r="E902" s="1" t="s">
        <v>175</v>
      </c>
      <c r="F902" s="183" t="s">
        <v>307</v>
      </c>
      <c r="G902" s="30" t="s">
        <v>182</v>
      </c>
      <c r="H902" s="6">
        <f t="shared" si="83"/>
        <v>-17500</v>
      </c>
      <c r="I902" s="25">
        <v>5</v>
      </c>
      <c r="K902" t="s">
        <v>11</v>
      </c>
      <c r="L902">
        <v>23</v>
      </c>
      <c r="M902" s="42">
        <v>480</v>
      </c>
    </row>
    <row r="903" spans="2:13" ht="12.75">
      <c r="B903" s="361">
        <v>5000</v>
      </c>
      <c r="C903" s="1" t="s">
        <v>11</v>
      </c>
      <c r="D903" s="1" t="s">
        <v>10</v>
      </c>
      <c r="E903" s="1" t="s">
        <v>175</v>
      </c>
      <c r="F903" s="183" t="s">
        <v>308</v>
      </c>
      <c r="G903" s="30" t="s">
        <v>274</v>
      </c>
      <c r="H903" s="6">
        <f t="shared" si="83"/>
        <v>-22500</v>
      </c>
      <c r="I903" s="25">
        <v>10</v>
      </c>
      <c r="K903" t="s">
        <v>11</v>
      </c>
      <c r="L903">
        <v>23</v>
      </c>
      <c r="M903" s="42">
        <v>480</v>
      </c>
    </row>
    <row r="904" spans="1:13" s="18" customFormat="1" ht="12.75">
      <c r="A904" s="1"/>
      <c r="B904" s="361">
        <v>5000</v>
      </c>
      <c r="C904" s="1" t="s">
        <v>11</v>
      </c>
      <c r="D904" s="1" t="s">
        <v>10</v>
      </c>
      <c r="E904" s="1" t="s">
        <v>175</v>
      </c>
      <c r="F904" s="183" t="s">
        <v>309</v>
      </c>
      <c r="G904" s="30" t="s">
        <v>291</v>
      </c>
      <c r="H904" s="6">
        <f t="shared" si="83"/>
        <v>-27500</v>
      </c>
      <c r="I904" s="25">
        <v>10</v>
      </c>
      <c r="J904"/>
      <c r="K904" t="s">
        <v>11</v>
      </c>
      <c r="L904">
        <v>23</v>
      </c>
      <c r="M904" s="42">
        <v>480</v>
      </c>
    </row>
    <row r="905" spans="2:13" ht="12.75">
      <c r="B905" s="361">
        <v>5000</v>
      </c>
      <c r="C905" s="1" t="s">
        <v>11</v>
      </c>
      <c r="D905" s="1" t="s">
        <v>10</v>
      </c>
      <c r="E905" s="1" t="s">
        <v>175</v>
      </c>
      <c r="F905" s="193" t="s">
        <v>310</v>
      </c>
      <c r="G905" s="30" t="s">
        <v>293</v>
      </c>
      <c r="H905" s="6">
        <f t="shared" si="83"/>
        <v>-32500</v>
      </c>
      <c r="I905" s="25">
        <v>10</v>
      </c>
      <c r="K905" t="s">
        <v>11</v>
      </c>
      <c r="L905">
        <v>23</v>
      </c>
      <c r="M905" s="42">
        <v>480</v>
      </c>
    </row>
    <row r="906" spans="2:13" ht="12.75">
      <c r="B906" s="361">
        <v>5000</v>
      </c>
      <c r="C906" s="1" t="s">
        <v>11</v>
      </c>
      <c r="D906" s="1" t="s">
        <v>10</v>
      </c>
      <c r="E906" s="1" t="s">
        <v>175</v>
      </c>
      <c r="F906" s="193" t="s">
        <v>311</v>
      </c>
      <c r="G906" s="30" t="s">
        <v>295</v>
      </c>
      <c r="H906" s="6">
        <f t="shared" si="83"/>
        <v>-37500</v>
      </c>
      <c r="I906" s="25">
        <v>10</v>
      </c>
      <c r="K906" t="s">
        <v>11</v>
      </c>
      <c r="L906">
        <v>23</v>
      </c>
      <c r="M906" s="42">
        <v>480</v>
      </c>
    </row>
    <row r="907" spans="2:13" ht="12.75">
      <c r="B907" s="361">
        <v>5000</v>
      </c>
      <c r="C907" s="35" t="s">
        <v>11</v>
      </c>
      <c r="D907" s="15" t="s">
        <v>10</v>
      </c>
      <c r="E907" s="1" t="s">
        <v>175</v>
      </c>
      <c r="F907" s="183" t="s">
        <v>1184</v>
      </c>
      <c r="G907" s="38" t="s">
        <v>296</v>
      </c>
      <c r="H907" s="6">
        <f t="shared" si="83"/>
        <v>-42500</v>
      </c>
      <c r="I907" s="25">
        <v>10</v>
      </c>
      <c r="K907" t="s">
        <v>11</v>
      </c>
      <c r="L907">
        <v>23</v>
      </c>
      <c r="M907" s="42">
        <v>480</v>
      </c>
    </row>
    <row r="908" spans="2:14" ht="12.75">
      <c r="B908" s="361">
        <v>2500</v>
      </c>
      <c r="C908" s="1" t="s">
        <v>11</v>
      </c>
      <c r="D908" s="15" t="s">
        <v>10</v>
      </c>
      <c r="E908" s="1" t="s">
        <v>175</v>
      </c>
      <c r="F908" s="183" t="s">
        <v>1185</v>
      </c>
      <c r="G908" s="30" t="s">
        <v>297</v>
      </c>
      <c r="H908" s="6">
        <f t="shared" si="83"/>
        <v>-45000</v>
      </c>
      <c r="I908" s="25">
        <v>5</v>
      </c>
      <c r="K908" t="s">
        <v>11</v>
      </c>
      <c r="L908">
        <v>23</v>
      </c>
      <c r="M908" s="42">
        <v>480</v>
      </c>
      <c r="N908" s="41"/>
    </row>
    <row r="909" spans="2:13" ht="12.75">
      <c r="B909" s="361">
        <v>2500</v>
      </c>
      <c r="C909" s="1" t="s">
        <v>11</v>
      </c>
      <c r="D909" s="15" t="s">
        <v>10</v>
      </c>
      <c r="E909" s="1" t="s">
        <v>175</v>
      </c>
      <c r="F909" s="183" t="s">
        <v>1186</v>
      </c>
      <c r="G909" s="30" t="s">
        <v>312</v>
      </c>
      <c r="H909" s="6">
        <f t="shared" si="83"/>
        <v>-47500</v>
      </c>
      <c r="I909" s="25">
        <v>5</v>
      </c>
      <c r="K909" t="s">
        <v>11</v>
      </c>
      <c r="L909">
        <v>23</v>
      </c>
      <c r="M909" s="42">
        <v>480</v>
      </c>
    </row>
    <row r="910" spans="2:13" ht="12.75">
      <c r="B910" s="361">
        <v>5000</v>
      </c>
      <c r="C910" s="1" t="s">
        <v>11</v>
      </c>
      <c r="D910" s="15" t="s">
        <v>10</v>
      </c>
      <c r="E910" s="1" t="s">
        <v>175</v>
      </c>
      <c r="F910" s="183" t="s">
        <v>1187</v>
      </c>
      <c r="G910" s="30" t="s">
        <v>313</v>
      </c>
      <c r="H910" s="6">
        <f t="shared" si="83"/>
        <v>-52500</v>
      </c>
      <c r="I910" s="25">
        <v>10</v>
      </c>
      <c r="K910" t="s">
        <v>11</v>
      </c>
      <c r="L910">
        <v>23</v>
      </c>
      <c r="M910" s="42">
        <v>480</v>
      </c>
    </row>
    <row r="911" spans="2:13" ht="12.75">
      <c r="B911" s="361">
        <v>5000</v>
      </c>
      <c r="C911" s="1" t="s">
        <v>11</v>
      </c>
      <c r="D911" s="1" t="s">
        <v>10</v>
      </c>
      <c r="E911" s="1" t="s">
        <v>175</v>
      </c>
      <c r="F911" s="183" t="s">
        <v>314</v>
      </c>
      <c r="G911" s="30" t="s">
        <v>109</v>
      </c>
      <c r="H911" s="6">
        <f t="shared" si="83"/>
        <v>-57500</v>
      </c>
      <c r="I911" s="25">
        <v>10</v>
      </c>
      <c r="K911" t="s">
        <v>11</v>
      </c>
      <c r="L911">
        <v>23</v>
      </c>
      <c r="M911" s="42">
        <v>480</v>
      </c>
    </row>
    <row r="912" spans="2:13" ht="12.75">
      <c r="B912" s="361">
        <v>2500</v>
      </c>
      <c r="C912" s="1" t="s">
        <v>11</v>
      </c>
      <c r="D912" s="1" t="s">
        <v>10</v>
      </c>
      <c r="E912" s="1" t="s">
        <v>175</v>
      </c>
      <c r="F912" s="183" t="s">
        <v>315</v>
      </c>
      <c r="G912" s="30" t="s">
        <v>109</v>
      </c>
      <c r="H912" s="6">
        <f t="shared" si="83"/>
        <v>-60000</v>
      </c>
      <c r="I912" s="25">
        <v>5</v>
      </c>
      <c r="K912" t="s">
        <v>11</v>
      </c>
      <c r="L912">
        <v>23</v>
      </c>
      <c r="M912" s="42">
        <v>480</v>
      </c>
    </row>
    <row r="913" spans="2:13" ht="12.75">
      <c r="B913" s="361">
        <v>5000</v>
      </c>
      <c r="C913" s="1" t="s">
        <v>11</v>
      </c>
      <c r="D913" s="1" t="s">
        <v>10</v>
      </c>
      <c r="E913" s="1" t="s">
        <v>175</v>
      </c>
      <c r="F913" s="193" t="s">
        <v>316</v>
      </c>
      <c r="G913" s="30" t="s">
        <v>102</v>
      </c>
      <c r="H913" s="6">
        <f t="shared" si="83"/>
        <v>-65000</v>
      </c>
      <c r="I913" s="25">
        <v>10</v>
      </c>
      <c r="K913" t="s">
        <v>11</v>
      </c>
      <c r="L913">
        <v>23</v>
      </c>
      <c r="M913" s="42">
        <v>480</v>
      </c>
    </row>
    <row r="914" spans="2:13" ht="12.75">
      <c r="B914" s="361">
        <v>5000</v>
      </c>
      <c r="C914" s="1" t="s">
        <v>11</v>
      </c>
      <c r="D914" s="1" t="s">
        <v>10</v>
      </c>
      <c r="E914" s="1" t="s">
        <v>175</v>
      </c>
      <c r="F914" s="193" t="s">
        <v>317</v>
      </c>
      <c r="G914" s="30" t="s">
        <v>104</v>
      </c>
      <c r="H914" s="6">
        <f t="shared" si="83"/>
        <v>-70000</v>
      </c>
      <c r="I914" s="25">
        <v>10</v>
      </c>
      <c r="K914" t="s">
        <v>11</v>
      </c>
      <c r="L914">
        <v>23</v>
      </c>
      <c r="M914" s="42">
        <v>480</v>
      </c>
    </row>
    <row r="915" spans="1:13" s="62" customFormat="1" ht="12.75">
      <c r="A915" s="14"/>
      <c r="B915" s="364">
        <f>SUM(B899:B914)</f>
        <v>70000</v>
      </c>
      <c r="C915" s="14" t="s">
        <v>11</v>
      </c>
      <c r="D915" s="14"/>
      <c r="E915" s="14"/>
      <c r="F915" s="174"/>
      <c r="G915" s="21"/>
      <c r="H915" s="59">
        <v>0</v>
      </c>
      <c r="I915" s="61">
        <f aca="true" t="shared" si="84" ref="I915:I946">+B915/M915</f>
        <v>145.83333333333334</v>
      </c>
      <c r="M915" s="42">
        <v>480</v>
      </c>
    </row>
    <row r="916" spans="2:13" ht="12.75">
      <c r="B916" s="361"/>
      <c r="D916" s="15"/>
      <c r="H916" s="6">
        <f aca="true" t="shared" si="85" ref="H916:H930">H915-B916</f>
        <v>0</v>
      </c>
      <c r="I916" s="25">
        <f t="shared" si="84"/>
        <v>0</v>
      </c>
      <c r="M916" s="42">
        <v>480</v>
      </c>
    </row>
    <row r="917" spans="2:13" ht="12.75">
      <c r="B917" s="361"/>
      <c r="D917" s="15"/>
      <c r="H917" s="6">
        <f t="shared" si="85"/>
        <v>0</v>
      </c>
      <c r="I917" s="25">
        <f t="shared" si="84"/>
        <v>0</v>
      </c>
      <c r="M917" s="42">
        <v>480</v>
      </c>
    </row>
    <row r="918" spans="2:13" ht="12.75">
      <c r="B918" s="361">
        <v>1400</v>
      </c>
      <c r="C918" s="70" t="s">
        <v>34</v>
      </c>
      <c r="D918" s="70" t="s">
        <v>10</v>
      </c>
      <c r="E918" s="70" t="s">
        <v>35</v>
      </c>
      <c r="F918" s="165" t="s">
        <v>318</v>
      </c>
      <c r="G918" s="71" t="s">
        <v>14</v>
      </c>
      <c r="H918" s="6">
        <f t="shared" si="85"/>
        <v>-1400</v>
      </c>
      <c r="I918" s="25">
        <f t="shared" si="84"/>
        <v>2.9166666666666665</v>
      </c>
      <c r="K918" s="72" t="s">
        <v>175</v>
      </c>
      <c r="L918">
        <v>23</v>
      </c>
      <c r="M918" s="42">
        <v>480</v>
      </c>
    </row>
    <row r="919" spans="2:13" ht="12.75">
      <c r="B919" s="361">
        <v>1700</v>
      </c>
      <c r="C919" s="70" t="s">
        <v>34</v>
      </c>
      <c r="D919" s="70" t="s">
        <v>10</v>
      </c>
      <c r="E919" s="70" t="s">
        <v>35</v>
      </c>
      <c r="F919" s="165" t="s">
        <v>318</v>
      </c>
      <c r="G919" s="71" t="s">
        <v>52</v>
      </c>
      <c r="H919" s="6">
        <f t="shared" si="85"/>
        <v>-3100</v>
      </c>
      <c r="I919" s="25">
        <f t="shared" si="84"/>
        <v>3.5416666666666665</v>
      </c>
      <c r="K919" s="72" t="s">
        <v>175</v>
      </c>
      <c r="L919">
        <v>23</v>
      </c>
      <c r="M919" s="42">
        <v>480</v>
      </c>
    </row>
    <row r="920" spans="2:13" ht="12.75">
      <c r="B920" s="361">
        <v>1200</v>
      </c>
      <c r="C920" s="70" t="s">
        <v>34</v>
      </c>
      <c r="D920" s="70" t="s">
        <v>10</v>
      </c>
      <c r="E920" s="70" t="s">
        <v>35</v>
      </c>
      <c r="F920" s="165" t="s">
        <v>318</v>
      </c>
      <c r="G920" s="71" t="s">
        <v>53</v>
      </c>
      <c r="H920" s="6">
        <f t="shared" si="85"/>
        <v>-4300</v>
      </c>
      <c r="I920" s="25">
        <f t="shared" si="84"/>
        <v>2.5</v>
      </c>
      <c r="K920" s="72" t="s">
        <v>175</v>
      </c>
      <c r="L920">
        <v>23</v>
      </c>
      <c r="M920" s="42">
        <v>480</v>
      </c>
    </row>
    <row r="921" spans="2:13" ht="12.75">
      <c r="B921" s="361">
        <v>1500</v>
      </c>
      <c r="C921" s="70" t="s">
        <v>34</v>
      </c>
      <c r="D921" s="70" t="s">
        <v>10</v>
      </c>
      <c r="E921" s="70" t="s">
        <v>35</v>
      </c>
      <c r="F921" s="165" t="s">
        <v>318</v>
      </c>
      <c r="G921" s="71" t="s">
        <v>274</v>
      </c>
      <c r="H921" s="6">
        <f t="shared" si="85"/>
        <v>-5800</v>
      </c>
      <c r="I921" s="25">
        <f t="shared" si="84"/>
        <v>3.125</v>
      </c>
      <c r="K921" s="72" t="s">
        <v>175</v>
      </c>
      <c r="L921">
        <v>23</v>
      </c>
      <c r="M921" s="42">
        <v>480</v>
      </c>
    </row>
    <row r="922" spans="2:13" ht="12.75">
      <c r="B922" s="361">
        <v>1600</v>
      </c>
      <c r="C922" s="70" t="s">
        <v>34</v>
      </c>
      <c r="D922" s="70" t="s">
        <v>10</v>
      </c>
      <c r="E922" s="70" t="s">
        <v>35</v>
      </c>
      <c r="F922" s="165" t="s">
        <v>318</v>
      </c>
      <c r="G922" s="71" t="s">
        <v>291</v>
      </c>
      <c r="H922" s="6">
        <f t="shared" si="85"/>
        <v>-7400</v>
      </c>
      <c r="I922" s="25">
        <f t="shared" si="84"/>
        <v>3.3333333333333335</v>
      </c>
      <c r="K922" s="72" t="s">
        <v>175</v>
      </c>
      <c r="L922">
        <v>23</v>
      </c>
      <c r="M922" s="42">
        <v>480</v>
      </c>
    </row>
    <row r="923" spans="2:13" ht="12.75">
      <c r="B923" s="361">
        <v>1300</v>
      </c>
      <c r="C923" s="70" t="s">
        <v>34</v>
      </c>
      <c r="D923" s="70" t="s">
        <v>10</v>
      </c>
      <c r="E923" s="70" t="s">
        <v>35</v>
      </c>
      <c r="F923" s="165" t="s">
        <v>318</v>
      </c>
      <c r="G923" s="71" t="s">
        <v>293</v>
      </c>
      <c r="H923" s="6">
        <f t="shared" si="85"/>
        <v>-8700</v>
      </c>
      <c r="I923" s="25">
        <f t="shared" si="84"/>
        <v>2.7083333333333335</v>
      </c>
      <c r="K923" s="72" t="s">
        <v>175</v>
      </c>
      <c r="L923">
        <v>23</v>
      </c>
      <c r="M923" s="42">
        <v>480</v>
      </c>
    </row>
    <row r="924" spans="2:13" ht="12.75">
      <c r="B924" s="361">
        <v>1000</v>
      </c>
      <c r="C924" s="70" t="s">
        <v>34</v>
      </c>
      <c r="D924" s="70" t="s">
        <v>10</v>
      </c>
      <c r="E924" s="70" t="s">
        <v>35</v>
      </c>
      <c r="F924" s="165" t="s">
        <v>318</v>
      </c>
      <c r="G924" s="71" t="s">
        <v>295</v>
      </c>
      <c r="H924" s="6">
        <f t="shared" si="85"/>
        <v>-9700</v>
      </c>
      <c r="I924" s="25">
        <f t="shared" si="84"/>
        <v>2.0833333333333335</v>
      </c>
      <c r="K924" s="72" t="s">
        <v>175</v>
      </c>
      <c r="L924">
        <v>23</v>
      </c>
      <c r="M924" s="42">
        <v>480</v>
      </c>
    </row>
    <row r="925" spans="2:13" ht="12.75">
      <c r="B925" s="361">
        <v>1800</v>
      </c>
      <c r="C925" s="70" t="s">
        <v>34</v>
      </c>
      <c r="D925" s="70" t="s">
        <v>10</v>
      </c>
      <c r="E925" s="70" t="s">
        <v>35</v>
      </c>
      <c r="F925" s="165" t="s">
        <v>318</v>
      </c>
      <c r="G925" s="71" t="s">
        <v>296</v>
      </c>
      <c r="H925" s="6">
        <f t="shared" si="85"/>
        <v>-11500</v>
      </c>
      <c r="I925" s="25">
        <f t="shared" si="84"/>
        <v>3.75</v>
      </c>
      <c r="K925" s="72" t="s">
        <v>175</v>
      </c>
      <c r="L925">
        <v>23</v>
      </c>
      <c r="M925" s="42">
        <v>480</v>
      </c>
    </row>
    <row r="926" spans="2:13" ht="12.75">
      <c r="B926" s="361">
        <v>1600</v>
      </c>
      <c r="C926" s="70" t="s">
        <v>34</v>
      </c>
      <c r="D926" s="70" t="s">
        <v>10</v>
      </c>
      <c r="E926" s="70" t="s">
        <v>35</v>
      </c>
      <c r="F926" s="165" t="s">
        <v>318</v>
      </c>
      <c r="G926" s="71" t="s">
        <v>313</v>
      </c>
      <c r="H926" s="6">
        <f t="shared" si="85"/>
        <v>-13100</v>
      </c>
      <c r="I926" s="25">
        <f t="shared" si="84"/>
        <v>3.3333333333333335</v>
      </c>
      <c r="K926" s="72" t="s">
        <v>175</v>
      </c>
      <c r="L926">
        <v>23</v>
      </c>
      <c r="M926" s="42">
        <v>480</v>
      </c>
    </row>
    <row r="927" spans="2:13" ht="12.75">
      <c r="B927" s="361">
        <v>1400</v>
      </c>
      <c r="C927" s="70" t="s">
        <v>34</v>
      </c>
      <c r="D927" s="70" t="s">
        <v>10</v>
      </c>
      <c r="E927" s="70" t="s">
        <v>35</v>
      </c>
      <c r="F927" s="165" t="s">
        <v>318</v>
      </c>
      <c r="G927" s="71" t="s">
        <v>99</v>
      </c>
      <c r="H927" s="6">
        <f t="shared" si="85"/>
        <v>-14500</v>
      </c>
      <c r="I927" s="25">
        <f t="shared" si="84"/>
        <v>2.9166666666666665</v>
      </c>
      <c r="K927" s="72" t="s">
        <v>175</v>
      </c>
      <c r="L927">
        <v>23</v>
      </c>
      <c r="M927" s="42">
        <v>480</v>
      </c>
    </row>
    <row r="928" spans="2:13" ht="12.75">
      <c r="B928" s="361">
        <v>5000</v>
      </c>
      <c r="C928" s="70" t="s">
        <v>34</v>
      </c>
      <c r="D928" s="70" t="s">
        <v>10</v>
      </c>
      <c r="E928" s="70" t="s">
        <v>35</v>
      </c>
      <c r="F928" s="165" t="s">
        <v>318</v>
      </c>
      <c r="G928" s="71" t="s">
        <v>99</v>
      </c>
      <c r="H928" s="6">
        <f t="shared" si="85"/>
        <v>-19500</v>
      </c>
      <c r="I928" s="25">
        <f t="shared" si="84"/>
        <v>10.416666666666666</v>
      </c>
      <c r="K928" s="72" t="s">
        <v>175</v>
      </c>
      <c r="L928">
        <v>23</v>
      </c>
      <c r="M928" s="42">
        <v>480</v>
      </c>
    </row>
    <row r="929" spans="2:13" ht="12.75">
      <c r="B929" s="361">
        <v>1500</v>
      </c>
      <c r="C929" s="70" t="s">
        <v>34</v>
      </c>
      <c r="D929" s="70" t="s">
        <v>10</v>
      </c>
      <c r="E929" s="70" t="s">
        <v>35</v>
      </c>
      <c r="F929" s="165" t="s">
        <v>318</v>
      </c>
      <c r="G929" s="71" t="s">
        <v>102</v>
      </c>
      <c r="H929" s="6">
        <f t="shared" si="85"/>
        <v>-21000</v>
      </c>
      <c r="I929" s="25">
        <f t="shared" si="84"/>
        <v>3.125</v>
      </c>
      <c r="K929" s="72" t="s">
        <v>175</v>
      </c>
      <c r="L929">
        <v>23</v>
      </c>
      <c r="M929" s="42">
        <v>480</v>
      </c>
    </row>
    <row r="930" spans="2:13" ht="12.75">
      <c r="B930" s="361">
        <v>1200</v>
      </c>
      <c r="C930" s="70" t="s">
        <v>34</v>
      </c>
      <c r="D930" s="70" t="s">
        <v>10</v>
      </c>
      <c r="E930" s="70" t="s">
        <v>35</v>
      </c>
      <c r="F930" s="165" t="s">
        <v>318</v>
      </c>
      <c r="G930" s="71" t="s">
        <v>104</v>
      </c>
      <c r="H930" s="6">
        <f t="shared" si="85"/>
        <v>-22200</v>
      </c>
      <c r="I930" s="25">
        <f t="shared" si="84"/>
        <v>2.5</v>
      </c>
      <c r="K930" s="72" t="s">
        <v>175</v>
      </c>
      <c r="L930">
        <v>23</v>
      </c>
      <c r="M930" s="42">
        <v>480</v>
      </c>
    </row>
    <row r="931" spans="1:13" s="62" customFormat="1" ht="12.75">
      <c r="A931" s="14"/>
      <c r="B931" s="364">
        <f>SUM(B918:B930)</f>
        <v>22200</v>
      </c>
      <c r="C931" s="14"/>
      <c r="D931" s="14"/>
      <c r="E931" s="60" t="s">
        <v>35</v>
      </c>
      <c r="F931" s="174"/>
      <c r="G931" s="21"/>
      <c r="H931" s="59">
        <v>0</v>
      </c>
      <c r="I931" s="61">
        <f t="shared" si="84"/>
        <v>46.25</v>
      </c>
      <c r="M931" s="42">
        <v>480</v>
      </c>
    </row>
    <row r="932" spans="2:13" ht="12.75">
      <c r="B932" s="361"/>
      <c r="D932" s="15"/>
      <c r="H932" s="6">
        <v>0</v>
      </c>
      <c r="I932" s="25">
        <f t="shared" si="84"/>
        <v>0</v>
      </c>
      <c r="M932" s="42">
        <v>480</v>
      </c>
    </row>
    <row r="933" spans="2:13" ht="12.75">
      <c r="B933" s="361"/>
      <c r="D933" s="15"/>
      <c r="H933" s="6">
        <f>H932-B933</f>
        <v>0</v>
      </c>
      <c r="I933" s="25">
        <f t="shared" si="84"/>
        <v>0</v>
      </c>
      <c r="M933" s="42">
        <v>480</v>
      </c>
    </row>
    <row r="934" spans="2:13" ht="12.75">
      <c r="B934" s="361"/>
      <c r="D934" s="15"/>
      <c r="H934" s="6">
        <f>H933-B934</f>
        <v>0</v>
      </c>
      <c r="I934" s="25">
        <f t="shared" si="84"/>
        <v>0</v>
      </c>
      <c r="M934" s="42">
        <v>480</v>
      </c>
    </row>
    <row r="935" spans="2:13" ht="12.75">
      <c r="B935" s="361"/>
      <c r="D935" s="15"/>
      <c r="H935" s="6">
        <f>H934-B935</f>
        <v>0</v>
      </c>
      <c r="I935" s="25">
        <f t="shared" si="84"/>
        <v>0</v>
      </c>
      <c r="M935" s="42">
        <v>480</v>
      </c>
    </row>
    <row r="936" spans="1:13" s="69" customFormat="1" ht="12.75">
      <c r="A936" s="64"/>
      <c r="B936" s="436">
        <f>+B939+B944</f>
        <v>22500</v>
      </c>
      <c r="C936" s="64" t="s">
        <v>320</v>
      </c>
      <c r="D936" s="64" t="s">
        <v>321</v>
      </c>
      <c r="E936" s="64" t="s">
        <v>118</v>
      </c>
      <c r="F936" s="74" t="s">
        <v>119</v>
      </c>
      <c r="G936" s="66" t="s">
        <v>25</v>
      </c>
      <c r="H936" s="65"/>
      <c r="I936" s="67">
        <f t="shared" si="84"/>
        <v>46.875</v>
      </c>
      <c r="M936" s="42">
        <v>480</v>
      </c>
    </row>
    <row r="937" spans="2:13" ht="12.75">
      <c r="B937" s="361"/>
      <c r="D937" s="15"/>
      <c r="H937" s="6">
        <f>H936-B937</f>
        <v>0</v>
      </c>
      <c r="I937" s="25">
        <f t="shared" si="84"/>
        <v>0</v>
      </c>
      <c r="M937" s="42">
        <v>480</v>
      </c>
    </row>
    <row r="938" spans="2:13" ht="12.75">
      <c r="B938" s="361">
        <v>2500</v>
      </c>
      <c r="C938" s="1" t="s">
        <v>11</v>
      </c>
      <c r="D938" s="1" t="s">
        <v>10</v>
      </c>
      <c r="E938" s="1" t="s">
        <v>166</v>
      </c>
      <c r="F938" s="183" t="s">
        <v>322</v>
      </c>
      <c r="G938" s="30" t="s">
        <v>274</v>
      </c>
      <c r="H938" s="6">
        <f>H937-B938</f>
        <v>-2500</v>
      </c>
      <c r="I938" s="25">
        <f t="shared" si="84"/>
        <v>5.208333333333333</v>
      </c>
      <c r="K938" t="s">
        <v>11</v>
      </c>
      <c r="L938">
        <v>24</v>
      </c>
      <c r="M938" s="42">
        <v>480</v>
      </c>
    </row>
    <row r="939" spans="1:13" s="62" customFormat="1" ht="12.75">
      <c r="A939" s="14"/>
      <c r="B939" s="364">
        <f>SUM(B938)</f>
        <v>2500</v>
      </c>
      <c r="C939" s="14" t="s">
        <v>11</v>
      </c>
      <c r="D939" s="14"/>
      <c r="E939" s="14"/>
      <c r="F939" s="174"/>
      <c r="G939" s="21"/>
      <c r="H939" s="59">
        <v>0</v>
      </c>
      <c r="I939" s="61">
        <f t="shared" si="84"/>
        <v>5.208333333333333</v>
      </c>
      <c r="M939" s="42">
        <v>480</v>
      </c>
    </row>
    <row r="940" spans="2:13" ht="12.75">
      <c r="B940" s="361"/>
      <c r="D940" s="15"/>
      <c r="H940" s="6">
        <f>H939-B940</f>
        <v>0</v>
      </c>
      <c r="I940" s="25">
        <f t="shared" si="84"/>
        <v>0</v>
      </c>
      <c r="M940" s="42">
        <v>480</v>
      </c>
    </row>
    <row r="941" spans="2:13" ht="12.75">
      <c r="B941" s="361"/>
      <c r="D941" s="15"/>
      <c r="H941" s="6">
        <f>H940-B941</f>
        <v>0</v>
      </c>
      <c r="I941" s="25">
        <f t="shared" si="84"/>
        <v>0</v>
      </c>
      <c r="M941" s="42">
        <v>480</v>
      </c>
    </row>
    <row r="942" spans="2:13" ht="12.75">
      <c r="B942" s="361">
        <v>10000</v>
      </c>
      <c r="C942" s="1" t="s">
        <v>202</v>
      </c>
      <c r="D942" s="15" t="s">
        <v>10</v>
      </c>
      <c r="E942" s="1" t="s">
        <v>1291</v>
      </c>
      <c r="F942" s="183" t="s">
        <v>323</v>
      </c>
      <c r="G942" s="30" t="s">
        <v>274</v>
      </c>
      <c r="H942" s="6">
        <f>H941-B942</f>
        <v>-10000</v>
      </c>
      <c r="I942" s="25">
        <f t="shared" si="84"/>
        <v>20.833333333333332</v>
      </c>
      <c r="K942" t="s">
        <v>166</v>
      </c>
      <c r="L942">
        <v>24</v>
      </c>
      <c r="M942" s="42">
        <v>480</v>
      </c>
    </row>
    <row r="943" spans="2:13" ht="12.75">
      <c r="B943" s="361">
        <v>10000</v>
      </c>
      <c r="C943" s="1" t="s">
        <v>202</v>
      </c>
      <c r="D943" s="15" t="s">
        <v>10</v>
      </c>
      <c r="E943" s="1" t="s">
        <v>1292</v>
      </c>
      <c r="F943" s="183" t="s">
        <v>323</v>
      </c>
      <c r="G943" s="30" t="s">
        <v>274</v>
      </c>
      <c r="H943" s="6">
        <f>H942-B943</f>
        <v>-20000</v>
      </c>
      <c r="I943" s="25">
        <f t="shared" si="84"/>
        <v>20.833333333333332</v>
      </c>
      <c r="K943" t="s">
        <v>166</v>
      </c>
      <c r="L943">
        <v>24</v>
      </c>
      <c r="M943" s="42">
        <v>480</v>
      </c>
    </row>
    <row r="944" spans="1:13" s="62" customFormat="1" ht="12.75">
      <c r="A944" s="14"/>
      <c r="B944" s="364">
        <f>SUM(B942:B943)</f>
        <v>20000</v>
      </c>
      <c r="C944" s="14" t="s">
        <v>202</v>
      </c>
      <c r="D944" s="14"/>
      <c r="E944" s="14"/>
      <c r="F944" s="174"/>
      <c r="G944" s="21"/>
      <c r="H944" s="59">
        <v>0</v>
      </c>
      <c r="I944" s="61">
        <f t="shared" si="84"/>
        <v>41.666666666666664</v>
      </c>
      <c r="M944" s="42">
        <v>480</v>
      </c>
    </row>
    <row r="945" spans="2:13" ht="12.75">
      <c r="B945" s="361"/>
      <c r="D945" s="15"/>
      <c r="H945" s="6">
        <f>H944-B945</f>
        <v>0</v>
      </c>
      <c r="I945" s="25">
        <f t="shared" si="84"/>
        <v>0</v>
      </c>
      <c r="M945" s="42">
        <v>480</v>
      </c>
    </row>
    <row r="946" spans="2:13" ht="12.75">
      <c r="B946" s="361"/>
      <c r="D946" s="15"/>
      <c r="H946" s="6">
        <f>H945-B946</f>
        <v>0</v>
      </c>
      <c r="I946" s="25">
        <f t="shared" si="84"/>
        <v>0</v>
      </c>
      <c r="M946" s="42">
        <v>480</v>
      </c>
    </row>
    <row r="947" spans="1:13" s="45" customFormat="1" ht="12.75">
      <c r="A947" s="44"/>
      <c r="B947" s="439"/>
      <c r="C947" s="47"/>
      <c r="D947" s="37"/>
      <c r="E947" s="44"/>
      <c r="F947" s="191"/>
      <c r="G947" s="38"/>
      <c r="H947" s="6">
        <f>H946-B947</f>
        <v>0</v>
      </c>
      <c r="I947" s="25">
        <f aca="true" t="shared" si="86" ref="I947:I970">+B947/M947</f>
        <v>0</v>
      </c>
      <c r="M947" s="42">
        <v>480</v>
      </c>
    </row>
    <row r="948" spans="2:13" ht="12.75">
      <c r="B948" s="361"/>
      <c r="D948" s="15"/>
      <c r="H948" s="6">
        <f>H947-B948</f>
        <v>0</v>
      </c>
      <c r="I948" s="25">
        <f t="shared" si="86"/>
        <v>0</v>
      </c>
      <c r="M948" s="42">
        <v>480</v>
      </c>
    </row>
    <row r="949" spans="1:13" s="69" customFormat="1" ht="12.75">
      <c r="A949" s="64"/>
      <c r="B949" s="436">
        <f>+B954+B959+B963</f>
        <v>20500</v>
      </c>
      <c r="C949" s="64" t="s">
        <v>324</v>
      </c>
      <c r="D949" s="64" t="s">
        <v>331</v>
      </c>
      <c r="E949" s="64" t="s">
        <v>118</v>
      </c>
      <c r="F949" s="74" t="s">
        <v>119</v>
      </c>
      <c r="G949" s="66" t="s">
        <v>25</v>
      </c>
      <c r="H949" s="65"/>
      <c r="I949" s="67">
        <f t="shared" si="86"/>
        <v>42.708333333333336</v>
      </c>
      <c r="M949" s="42">
        <v>480</v>
      </c>
    </row>
    <row r="950" spans="2:13" ht="12.75">
      <c r="B950" s="361"/>
      <c r="D950" s="15"/>
      <c r="H950" s="6">
        <f>H949-B950</f>
        <v>0</v>
      </c>
      <c r="I950" s="25">
        <f t="shared" si="86"/>
        <v>0</v>
      </c>
      <c r="M950" s="42">
        <v>480</v>
      </c>
    </row>
    <row r="951" spans="2:13" ht="12.75">
      <c r="B951" s="361">
        <v>2500</v>
      </c>
      <c r="C951" s="1" t="s">
        <v>11</v>
      </c>
      <c r="D951" s="1" t="s">
        <v>10</v>
      </c>
      <c r="E951" s="1" t="s">
        <v>166</v>
      </c>
      <c r="F951" s="183" t="s">
        <v>325</v>
      </c>
      <c r="G951" s="30" t="s">
        <v>291</v>
      </c>
      <c r="H951" s="6">
        <f>H950-B951</f>
        <v>-2500</v>
      </c>
      <c r="I951" s="25">
        <f t="shared" si="86"/>
        <v>5.208333333333333</v>
      </c>
      <c r="K951" t="s">
        <v>11</v>
      </c>
      <c r="L951">
        <v>25</v>
      </c>
      <c r="M951" s="42">
        <v>480</v>
      </c>
    </row>
    <row r="952" spans="2:13" ht="12.75">
      <c r="B952" s="361">
        <v>2500</v>
      </c>
      <c r="C952" s="1" t="s">
        <v>11</v>
      </c>
      <c r="D952" s="1" t="s">
        <v>10</v>
      </c>
      <c r="E952" s="1" t="s">
        <v>166</v>
      </c>
      <c r="F952" s="193" t="s">
        <v>326</v>
      </c>
      <c r="G952" s="30" t="s">
        <v>293</v>
      </c>
      <c r="H952" s="6">
        <f>H951-B952</f>
        <v>-5000</v>
      </c>
      <c r="I952" s="25">
        <f t="shared" si="86"/>
        <v>5.208333333333333</v>
      </c>
      <c r="K952" t="s">
        <v>11</v>
      </c>
      <c r="L952">
        <v>25</v>
      </c>
      <c r="M952" s="42">
        <v>480</v>
      </c>
    </row>
    <row r="953" spans="2:13" ht="12.75">
      <c r="B953" s="361">
        <v>2500</v>
      </c>
      <c r="C953" s="1" t="s">
        <v>11</v>
      </c>
      <c r="D953" s="1" t="s">
        <v>10</v>
      </c>
      <c r="E953" s="1" t="s">
        <v>166</v>
      </c>
      <c r="F953" s="193" t="s">
        <v>327</v>
      </c>
      <c r="G953" s="30" t="s">
        <v>295</v>
      </c>
      <c r="H953" s="6">
        <f>H952-B953</f>
        <v>-7500</v>
      </c>
      <c r="I953" s="25">
        <f t="shared" si="86"/>
        <v>5.208333333333333</v>
      </c>
      <c r="K953" t="s">
        <v>11</v>
      </c>
      <c r="L953">
        <v>25</v>
      </c>
      <c r="M953" s="42">
        <v>480</v>
      </c>
    </row>
    <row r="954" spans="1:13" s="62" customFormat="1" ht="12.75">
      <c r="A954" s="14"/>
      <c r="B954" s="364">
        <f>SUM(B951:B953)</f>
        <v>7500</v>
      </c>
      <c r="C954" s="14" t="s">
        <v>11</v>
      </c>
      <c r="D954" s="14"/>
      <c r="E954" s="14"/>
      <c r="F954" s="174"/>
      <c r="G954" s="21"/>
      <c r="H954" s="59">
        <v>0</v>
      </c>
      <c r="I954" s="61">
        <f t="shared" si="86"/>
        <v>15.625</v>
      </c>
      <c r="M954" s="42">
        <v>480</v>
      </c>
    </row>
    <row r="955" spans="2:13" ht="12.75">
      <c r="B955" s="361"/>
      <c r="D955" s="15"/>
      <c r="H955" s="6">
        <f>H954-B955</f>
        <v>0</v>
      </c>
      <c r="I955" s="25">
        <f t="shared" si="86"/>
        <v>0</v>
      </c>
      <c r="M955" s="42">
        <v>480</v>
      </c>
    </row>
    <row r="956" spans="2:13" ht="12.75">
      <c r="B956" s="361"/>
      <c r="D956" s="15"/>
      <c r="H956" s="6">
        <f>H955-B956</f>
        <v>0</v>
      </c>
      <c r="I956" s="25">
        <f t="shared" si="86"/>
        <v>0</v>
      </c>
      <c r="M956" s="42">
        <v>480</v>
      </c>
    </row>
    <row r="957" spans="2:13" ht="12.75">
      <c r="B957" s="361">
        <v>5000</v>
      </c>
      <c r="C957" s="35" t="s">
        <v>34</v>
      </c>
      <c r="D957" s="15" t="s">
        <v>10</v>
      </c>
      <c r="E957" s="1" t="s">
        <v>35</v>
      </c>
      <c r="F957" s="193" t="s">
        <v>328</v>
      </c>
      <c r="G957" s="30" t="s">
        <v>291</v>
      </c>
      <c r="H957" s="6">
        <f>H956-B957</f>
        <v>-5000</v>
      </c>
      <c r="I957" s="25">
        <f t="shared" si="86"/>
        <v>10.416666666666666</v>
      </c>
      <c r="K957" t="s">
        <v>166</v>
      </c>
      <c r="L957">
        <v>25</v>
      </c>
      <c r="M957" s="42">
        <v>480</v>
      </c>
    </row>
    <row r="958" spans="1:13" s="18" customFormat="1" ht="12.75">
      <c r="A958" s="15"/>
      <c r="B958" s="437">
        <v>5000</v>
      </c>
      <c r="C958" s="35" t="s">
        <v>34</v>
      </c>
      <c r="D958" s="15" t="s">
        <v>10</v>
      </c>
      <c r="E958" s="15" t="s">
        <v>35</v>
      </c>
      <c r="F958" s="191" t="s">
        <v>460</v>
      </c>
      <c r="G958" s="32" t="s">
        <v>296</v>
      </c>
      <c r="H958" s="31">
        <f>H960-B958</f>
        <v>-5000</v>
      </c>
      <c r="I958" s="75">
        <f t="shared" si="86"/>
        <v>10.416666666666666</v>
      </c>
      <c r="K958" s="18" t="s">
        <v>166</v>
      </c>
      <c r="L958" s="18">
        <v>25</v>
      </c>
      <c r="M958" s="42">
        <v>480</v>
      </c>
    </row>
    <row r="959" spans="1:13" s="62" customFormat="1" ht="12.75">
      <c r="A959" s="14"/>
      <c r="B959" s="364">
        <f>SUM(B957:B958)</f>
        <v>10000</v>
      </c>
      <c r="C959" s="14"/>
      <c r="D959" s="14"/>
      <c r="E959" s="14" t="s">
        <v>35</v>
      </c>
      <c r="F959" s="174"/>
      <c r="G959" s="21"/>
      <c r="H959" s="59">
        <v>0</v>
      </c>
      <c r="I959" s="61">
        <f t="shared" si="86"/>
        <v>20.833333333333332</v>
      </c>
      <c r="M959" s="42">
        <v>480</v>
      </c>
    </row>
    <row r="960" spans="2:13" ht="12.75">
      <c r="B960" s="361"/>
      <c r="D960" s="15"/>
      <c r="H960" s="6">
        <f>H959-B960</f>
        <v>0</v>
      </c>
      <c r="I960" s="25">
        <f t="shared" si="86"/>
        <v>0</v>
      </c>
      <c r="M960" s="42">
        <v>480</v>
      </c>
    </row>
    <row r="961" spans="2:13" ht="12.75">
      <c r="B961" s="361"/>
      <c r="D961" s="15"/>
      <c r="H961" s="6">
        <f>H960-B961</f>
        <v>0</v>
      </c>
      <c r="I961" s="25">
        <f t="shared" si="86"/>
        <v>0</v>
      </c>
      <c r="M961" s="42">
        <v>480</v>
      </c>
    </row>
    <row r="962" spans="2:13" ht="12.75">
      <c r="B962" s="361">
        <v>3000</v>
      </c>
      <c r="C962" s="1" t="s">
        <v>107</v>
      </c>
      <c r="D962" s="15" t="s">
        <v>10</v>
      </c>
      <c r="E962" s="1" t="s">
        <v>195</v>
      </c>
      <c r="F962" s="183" t="s">
        <v>329</v>
      </c>
      <c r="G962" s="30" t="s">
        <v>291</v>
      </c>
      <c r="H962" s="6">
        <f>H961-B962</f>
        <v>-3000</v>
      </c>
      <c r="I962" s="25">
        <f t="shared" si="86"/>
        <v>6.25</v>
      </c>
      <c r="K962" t="s">
        <v>166</v>
      </c>
      <c r="L962">
        <v>25</v>
      </c>
      <c r="M962" s="42">
        <v>480</v>
      </c>
    </row>
    <row r="963" spans="1:13" s="62" customFormat="1" ht="12.75">
      <c r="A963" s="14"/>
      <c r="B963" s="364">
        <f>SUM(B962)</f>
        <v>3000</v>
      </c>
      <c r="C963" s="14"/>
      <c r="D963" s="14"/>
      <c r="E963" s="14" t="s">
        <v>195</v>
      </c>
      <c r="F963" s="174"/>
      <c r="G963" s="21"/>
      <c r="H963" s="59">
        <v>0</v>
      </c>
      <c r="I963" s="61">
        <f t="shared" si="86"/>
        <v>6.25</v>
      </c>
      <c r="M963" s="42">
        <v>480</v>
      </c>
    </row>
    <row r="964" spans="2:13" ht="12.75">
      <c r="B964" s="361"/>
      <c r="H964" s="6">
        <f>H963-B964</f>
        <v>0</v>
      </c>
      <c r="I964" s="25">
        <f t="shared" si="86"/>
        <v>0</v>
      </c>
      <c r="M964" s="42">
        <v>480</v>
      </c>
    </row>
    <row r="965" spans="2:13" ht="12.75">
      <c r="B965" s="361"/>
      <c r="H965" s="6">
        <f>H964-B965</f>
        <v>0</v>
      </c>
      <c r="I965" s="25">
        <f t="shared" si="86"/>
        <v>0</v>
      </c>
      <c r="M965" s="42">
        <v>480</v>
      </c>
    </row>
    <row r="966" spans="2:13" ht="12.75">
      <c r="B966" s="361"/>
      <c r="H966" s="6">
        <f>H965-B966</f>
        <v>0</v>
      </c>
      <c r="I966" s="25">
        <f t="shared" si="86"/>
        <v>0</v>
      </c>
      <c r="M966" s="42">
        <v>480</v>
      </c>
    </row>
    <row r="967" spans="2:13" ht="12.75">
      <c r="B967" s="361"/>
      <c r="H967" s="6">
        <f>H966-B967</f>
        <v>0</v>
      </c>
      <c r="I967" s="25">
        <f t="shared" si="86"/>
        <v>0</v>
      </c>
      <c r="M967" s="42">
        <v>480</v>
      </c>
    </row>
    <row r="968" spans="1:256" s="69" customFormat="1" ht="12.75">
      <c r="A968" s="64"/>
      <c r="B968" s="436">
        <f>+B976+B987+B995+B1001+B1008+B1013</f>
        <v>72800</v>
      </c>
      <c r="C968" s="64" t="s">
        <v>330</v>
      </c>
      <c r="D968" s="64" t="s">
        <v>1166</v>
      </c>
      <c r="E968" s="64" t="s">
        <v>150</v>
      </c>
      <c r="F968" s="74" t="s">
        <v>332</v>
      </c>
      <c r="G968" s="74" t="s">
        <v>472</v>
      </c>
      <c r="H968" s="65"/>
      <c r="I968" s="61">
        <f t="shared" si="86"/>
        <v>151.66666666666666</v>
      </c>
      <c r="M968" s="42">
        <v>480</v>
      </c>
      <c r="IV968" s="64">
        <f>SUM(A968:IU968)</f>
        <v>73431.66666666667</v>
      </c>
    </row>
    <row r="969" spans="2:13" ht="12.75">
      <c r="B969" s="361"/>
      <c r="H969" s="6">
        <f aca="true" t="shared" si="87" ref="H969:H975">H968-B969</f>
        <v>0</v>
      </c>
      <c r="I969" s="25">
        <f t="shared" si="86"/>
        <v>0</v>
      </c>
      <c r="M969" s="42">
        <v>480</v>
      </c>
    </row>
    <row r="970" spans="2:13" ht="12.75">
      <c r="B970" s="361">
        <v>2500</v>
      </c>
      <c r="C970" s="1" t="s">
        <v>11</v>
      </c>
      <c r="D970" s="1" t="s">
        <v>10</v>
      </c>
      <c r="E970" s="1" t="s">
        <v>42</v>
      </c>
      <c r="F970" s="183" t="s">
        <v>333</v>
      </c>
      <c r="G970" s="30" t="s">
        <v>291</v>
      </c>
      <c r="H970" s="6">
        <f t="shared" si="87"/>
        <v>-2500</v>
      </c>
      <c r="I970" s="25">
        <f t="shared" si="86"/>
        <v>5.208333333333333</v>
      </c>
      <c r="K970" t="s">
        <v>11</v>
      </c>
      <c r="L970">
        <v>26</v>
      </c>
      <c r="M970" s="42">
        <v>480</v>
      </c>
    </row>
    <row r="971" spans="2:13" ht="12.75">
      <c r="B971" s="361">
        <v>2500</v>
      </c>
      <c r="C971" s="1" t="s">
        <v>11</v>
      </c>
      <c r="D971" s="1" t="s">
        <v>10</v>
      </c>
      <c r="E971" s="1" t="s">
        <v>42</v>
      </c>
      <c r="F971" s="193" t="s">
        <v>334</v>
      </c>
      <c r="G971" s="30" t="s">
        <v>293</v>
      </c>
      <c r="H971" s="6">
        <f t="shared" si="87"/>
        <v>-5000</v>
      </c>
      <c r="I971" s="25">
        <v>5</v>
      </c>
      <c r="K971" t="s">
        <v>11</v>
      </c>
      <c r="L971">
        <v>26</v>
      </c>
      <c r="M971" s="42">
        <v>480</v>
      </c>
    </row>
    <row r="972" spans="2:13" ht="12.75">
      <c r="B972" s="361">
        <v>2500</v>
      </c>
      <c r="C972" s="1" t="s">
        <v>11</v>
      </c>
      <c r="D972" s="1" t="s">
        <v>10</v>
      </c>
      <c r="E972" s="1" t="s">
        <v>42</v>
      </c>
      <c r="F972" s="193" t="s">
        <v>335</v>
      </c>
      <c r="G972" s="30" t="s">
        <v>295</v>
      </c>
      <c r="H972" s="6">
        <f t="shared" si="87"/>
        <v>-7500</v>
      </c>
      <c r="I972" s="25">
        <v>5</v>
      </c>
      <c r="K972" t="s">
        <v>11</v>
      </c>
      <c r="L972">
        <v>26</v>
      </c>
      <c r="M972" s="42">
        <v>480</v>
      </c>
    </row>
    <row r="973" spans="2:13" ht="12.75">
      <c r="B973" s="361">
        <v>2500</v>
      </c>
      <c r="C973" s="35" t="s">
        <v>11</v>
      </c>
      <c r="D973" s="15" t="s">
        <v>10</v>
      </c>
      <c r="E973" s="1" t="s">
        <v>42</v>
      </c>
      <c r="F973" s="183" t="s">
        <v>1188</v>
      </c>
      <c r="G973" s="38" t="s">
        <v>296</v>
      </c>
      <c r="H973" s="6">
        <f t="shared" si="87"/>
        <v>-10000</v>
      </c>
      <c r="I973" s="25">
        <v>5</v>
      </c>
      <c r="K973" t="s">
        <v>11</v>
      </c>
      <c r="L973">
        <v>26</v>
      </c>
      <c r="M973" s="42">
        <v>480</v>
      </c>
    </row>
    <row r="974" spans="2:13" ht="12.75">
      <c r="B974" s="361">
        <v>2500</v>
      </c>
      <c r="C974" s="1" t="s">
        <v>11</v>
      </c>
      <c r="D974" s="15" t="s">
        <v>10</v>
      </c>
      <c r="E974" s="1" t="s">
        <v>42</v>
      </c>
      <c r="F974" s="183" t="s">
        <v>1189</v>
      </c>
      <c r="G974" s="30" t="s">
        <v>297</v>
      </c>
      <c r="H974" s="6">
        <f t="shared" si="87"/>
        <v>-12500</v>
      </c>
      <c r="I974" s="25">
        <v>5</v>
      </c>
      <c r="K974" t="s">
        <v>11</v>
      </c>
      <c r="L974">
        <v>26</v>
      </c>
      <c r="M974" s="42">
        <v>480</v>
      </c>
    </row>
    <row r="975" spans="2:13" ht="12.75">
      <c r="B975" s="361">
        <v>2500</v>
      </c>
      <c r="C975" s="1" t="s">
        <v>11</v>
      </c>
      <c r="D975" s="15" t="s">
        <v>10</v>
      </c>
      <c r="E975" s="1" t="s">
        <v>42</v>
      </c>
      <c r="F975" s="183" t="s">
        <v>1190</v>
      </c>
      <c r="G975" s="30" t="s">
        <v>313</v>
      </c>
      <c r="H975" s="6">
        <f t="shared" si="87"/>
        <v>-15000</v>
      </c>
      <c r="I975" s="25">
        <v>5</v>
      </c>
      <c r="K975" t="s">
        <v>11</v>
      </c>
      <c r="L975">
        <v>26</v>
      </c>
      <c r="M975" s="42">
        <v>480</v>
      </c>
    </row>
    <row r="976" spans="1:13" s="62" customFormat="1" ht="12.75">
      <c r="A976" s="14"/>
      <c r="B976" s="364">
        <f>SUM(B970:B975)</f>
        <v>15000</v>
      </c>
      <c r="C976" s="14" t="s">
        <v>11</v>
      </c>
      <c r="D976" s="14"/>
      <c r="E976" s="14"/>
      <c r="F976" s="174"/>
      <c r="G976" s="21"/>
      <c r="H976" s="59">
        <v>0</v>
      </c>
      <c r="I976" s="61">
        <f aca="true" t="shared" si="88" ref="I976:I1021">+B976/M976</f>
        <v>31.25</v>
      </c>
      <c r="M976" s="42">
        <v>480</v>
      </c>
    </row>
    <row r="977" spans="2:13" ht="12.75">
      <c r="B977" s="361"/>
      <c r="H977" s="6">
        <f aca="true" t="shared" si="89" ref="H977:H986">H976-B977</f>
        <v>0</v>
      </c>
      <c r="I977" s="25">
        <f t="shared" si="88"/>
        <v>0</v>
      </c>
      <c r="M977" s="42">
        <v>480</v>
      </c>
    </row>
    <row r="978" spans="2:13" ht="12.75">
      <c r="B978" s="361"/>
      <c r="H978" s="6">
        <f t="shared" si="89"/>
        <v>0</v>
      </c>
      <c r="I978" s="25">
        <f t="shared" si="88"/>
        <v>0</v>
      </c>
      <c r="M978" s="42">
        <v>480</v>
      </c>
    </row>
    <row r="979" spans="2:13" ht="12.75">
      <c r="B979" s="437">
        <v>5500</v>
      </c>
      <c r="C979" s="35" t="s">
        <v>1145</v>
      </c>
      <c r="D979" s="15" t="s">
        <v>58</v>
      </c>
      <c r="E979" s="35" t="s">
        <v>473</v>
      </c>
      <c r="F979" s="165" t="s">
        <v>336</v>
      </c>
      <c r="G979" s="33" t="s">
        <v>291</v>
      </c>
      <c r="H979" s="6">
        <f t="shared" si="89"/>
        <v>-5500</v>
      </c>
      <c r="I979" s="25">
        <f t="shared" si="88"/>
        <v>11.458333333333334</v>
      </c>
      <c r="K979" t="s">
        <v>42</v>
      </c>
      <c r="L979">
        <v>26</v>
      </c>
      <c r="M979" s="42">
        <v>480</v>
      </c>
    </row>
    <row r="980" spans="2:14" ht="12.75">
      <c r="B980" s="437">
        <v>5000</v>
      </c>
      <c r="C980" s="35" t="s">
        <v>337</v>
      </c>
      <c r="D980" s="15" t="s">
        <v>58</v>
      </c>
      <c r="E980" s="35" t="s">
        <v>473</v>
      </c>
      <c r="F980" s="165" t="s">
        <v>338</v>
      </c>
      <c r="G980" s="33" t="s">
        <v>293</v>
      </c>
      <c r="H980" s="6">
        <f t="shared" si="89"/>
        <v>-10500</v>
      </c>
      <c r="I980" s="25">
        <f t="shared" si="88"/>
        <v>10.416666666666666</v>
      </c>
      <c r="K980" t="s">
        <v>42</v>
      </c>
      <c r="L980">
        <v>26</v>
      </c>
      <c r="M980" s="42">
        <v>480</v>
      </c>
      <c r="N980" s="41"/>
    </row>
    <row r="981" spans="2:14" ht="12.75">
      <c r="B981" s="437">
        <v>5000</v>
      </c>
      <c r="C981" s="35" t="s">
        <v>339</v>
      </c>
      <c r="D981" s="15" t="s">
        <v>58</v>
      </c>
      <c r="E981" s="35" t="s">
        <v>473</v>
      </c>
      <c r="F981" s="165" t="s">
        <v>338</v>
      </c>
      <c r="G981" s="33" t="s">
        <v>293</v>
      </c>
      <c r="H981" s="6">
        <f t="shared" si="89"/>
        <v>-15500</v>
      </c>
      <c r="I981" s="25">
        <f t="shared" si="88"/>
        <v>10.416666666666666</v>
      </c>
      <c r="K981" t="s">
        <v>42</v>
      </c>
      <c r="L981">
        <v>26</v>
      </c>
      <c r="M981" s="42">
        <v>480</v>
      </c>
      <c r="N981" s="41"/>
    </row>
    <row r="982" spans="2:14" ht="12.75">
      <c r="B982" s="437">
        <v>3000</v>
      </c>
      <c r="C982" s="35" t="s">
        <v>340</v>
      </c>
      <c r="D982" s="15" t="s">
        <v>58</v>
      </c>
      <c r="E982" s="35" t="s">
        <v>473</v>
      </c>
      <c r="F982" s="165" t="s">
        <v>338</v>
      </c>
      <c r="G982" s="33" t="s">
        <v>295</v>
      </c>
      <c r="H982" s="6">
        <f t="shared" si="89"/>
        <v>-18500</v>
      </c>
      <c r="I982" s="25">
        <f t="shared" si="88"/>
        <v>6.25</v>
      </c>
      <c r="K982" t="s">
        <v>42</v>
      </c>
      <c r="L982">
        <v>26</v>
      </c>
      <c r="M982" s="42">
        <v>480</v>
      </c>
      <c r="N982" s="41"/>
    </row>
    <row r="983" spans="2:14" ht="12.75">
      <c r="B983" s="437">
        <v>3000</v>
      </c>
      <c r="C983" s="35" t="s">
        <v>341</v>
      </c>
      <c r="D983" s="15" t="s">
        <v>58</v>
      </c>
      <c r="E983" s="35" t="s">
        <v>473</v>
      </c>
      <c r="F983" s="165" t="s">
        <v>338</v>
      </c>
      <c r="G983" s="33" t="s">
        <v>295</v>
      </c>
      <c r="H983" s="6">
        <f t="shared" si="89"/>
        <v>-21500</v>
      </c>
      <c r="I983" s="25">
        <f t="shared" si="88"/>
        <v>6.25</v>
      </c>
      <c r="K983" t="s">
        <v>42</v>
      </c>
      <c r="L983">
        <v>26</v>
      </c>
      <c r="M983" s="42">
        <v>480</v>
      </c>
      <c r="N983" s="41"/>
    </row>
    <row r="984" spans="2:14" ht="12.75">
      <c r="B984" s="437">
        <v>1500</v>
      </c>
      <c r="C984" s="35" t="s">
        <v>342</v>
      </c>
      <c r="D984" s="15" t="s">
        <v>58</v>
      </c>
      <c r="E984" s="35" t="s">
        <v>473</v>
      </c>
      <c r="F984" s="165" t="s">
        <v>338</v>
      </c>
      <c r="G984" s="33" t="s">
        <v>296</v>
      </c>
      <c r="H984" s="6">
        <f t="shared" si="89"/>
        <v>-23000</v>
      </c>
      <c r="I984" s="25">
        <f t="shared" si="88"/>
        <v>3.125</v>
      </c>
      <c r="K984" t="s">
        <v>42</v>
      </c>
      <c r="L984">
        <v>26</v>
      </c>
      <c r="M984" s="42">
        <v>480</v>
      </c>
      <c r="N984" s="41"/>
    </row>
    <row r="985" spans="2:14" ht="12.75">
      <c r="B985" s="437">
        <v>1500</v>
      </c>
      <c r="C985" s="35" t="s">
        <v>343</v>
      </c>
      <c r="D985" s="15" t="s">
        <v>58</v>
      </c>
      <c r="E985" s="35" t="s">
        <v>473</v>
      </c>
      <c r="F985" s="165" t="s">
        <v>338</v>
      </c>
      <c r="G985" s="33" t="s">
        <v>296</v>
      </c>
      <c r="H985" s="6">
        <f t="shared" si="89"/>
        <v>-24500</v>
      </c>
      <c r="I985" s="25">
        <f t="shared" si="88"/>
        <v>3.125</v>
      </c>
      <c r="K985" t="s">
        <v>42</v>
      </c>
      <c r="L985">
        <v>26</v>
      </c>
      <c r="M985" s="42">
        <v>480</v>
      </c>
      <c r="N985" s="41"/>
    </row>
    <row r="986" spans="2:14" ht="12.75">
      <c r="B986" s="437">
        <v>4000</v>
      </c>
      <c r="C986" s="35" t="s">
        <v>1146</v>
      </c>
      <c r="D986" s="15" t="s">
        <v>58</v>
      </c>
      <c r="E986" s="35" t="s">
        <v>473</v>
      </c>
      <c r="F986" s="165" t="s">
        <v>338</v>
      </c>
      <c r="G986" s="33" t="s">
        <v>296</v>
      </c>
      <c r="H986" s="6">
        <f t="shared" si="89"/>
        <v>-28500</v>
      </c>
      <c r="I986" s="25">
        <f t="shared" si="88"/>
        <v>8.333333333333334</v>
      </c>
      <c r="K986" t="s">
        <v>42</v>
      </c>
      <c r="L986">
        <v>26</v>
      </c>
      <c r="M986" s="42">
        <v>480</v>
      </c>
      <c r="N986" s="41"/>
    </row>
    <row r="987" spans="1:13" s="62" customFormat="1" ht="12.75">
      <c r="A987" s="14"/>
      <c r="B987" s="364">
        <f>SUM(B979:B986)</f>
        <v>28500</v>
      </c>
      <c r="C987" s="60" t="s">
        <v>1115</v>
      </c>
      <c r="D987" s="14"/>
      <c r="E987" s="14"/>
      <c r="F987" s="174"/>
      <c r="G987" s="21"/>
      <c r="H987" s="59">
        <v>0</v>
      </c>
      <c r="I987" s="61">
        <f t="shared" si="88"/>
        <v>59.375</v>
      </c>
      <c r="M987" s="42">
        <v>480</v>
      </c>
    </row>
    <row r="988" spans="1:13" s="18" customFormat="1" ht="12.75">
      <c r="A988" s="15"/>
      <c r="B988" s="437"/>
      <c r="C988" s="35"/>
      <c r="D988" s="15"/>
      <c r="E988" s="15"/>
      <c r="F988" s="173"/>
      <c r="G988" s="32"/>
      <c r="H988" s="6">
        <f aca="true" t="shared" si="90" ref="H988:H994">H987-B988</f>
        <v>0</v>
      </c>
      <c r="I988" s="25">
        <f t="shared" si="88"/>
        <v>0</v>
      </c>
      <c r="M988" s="42">
        <v>480</v>
      </c>
    </row>
    <row r="989" spans="1:13" s="18" customFormat="1" ht="12.75">
      <c r="A989" s="15"/>
      <c r="B989" s="437"/>
      <c r="C989" s="35"/>
      <c r="D989" s="15"/>
      <c r="E989" s="15"/>
      <c r="F989" s="173"/>
      <c r="G989" s="32"/>
      <c r="H989" s="6">
        <f t="shared" si="90"/>
        <v>0</v>
      </c>
      <c r="I989" s="25">
        <f t="shared" si="88"/>
        <v>0</v>
      </c>
      <c r="M989" s="42">
        <v>480</v>
      </c>
    </row>
    <row r="990" spans="2:13" ht="12.75">
      <c r="B990" s="361">
        <v>1400</v>
      </c>
      <c r="C990" s="1" t="s">
        <v>34</v>
      </c>
      <c r="D990" s="1" t="s">
        <v>10</v>
      </c>
      <c r="E990" s="1" t="s">
        <v>35</v>
      </c>
      <c r="F990" s="183" t="s">
        <v>338</v>
      </c>
      <c r="G990" s="71" t="s">
        <v>274</v>
      </c>
      <c r="H990" s="6">
        <f t="shared" si="90"/>
        <v>-1400</v>
      </c>
      <c r="I990" s="25">
        <f t="shared" si="88"/>
        <v>2.9166666666666665</v>
      </c>
      <c r="K990" t="s">
        <v>42</v>
      </c>
      <c r="L990">
        <v>26</v>
      </c>
      <c r="M990" s="42">
        <v>480</v>
      </c>
    </row>
    <row r="991" spans="2:13" ht="12.75">
      <c r="B991" s="361">
        <v>1500</v>
      </c>
      <c r="C991" s="35" t="s">
        <v>34</v>
      </c>
      <c r="D991" s="1" t="s">
        <v>10</v>
      </c>
      <c r="E991" s="1" t="s">
        <v>35</v>
      </c>
      <c r="F991" s="183" t="s">
        <v>338</v>
      </c>
      <c r="G991" s="71" t="s">
        <v>291</v>
      </c>
      <c r="H991" s="6">
        <f t="shared" si="90"/>
        <v>-2900</v>
      </c>
      <c r="I991" s="25">
        <f t="shared" si="88"/>
        <v>3.125</v>
      </c>
      <c r="K991" t="s">
        <v>42</v>
      </c>
      <c r="L991">
        <v>26</v>
      </c>
      <c r="M991" s="42">
        <v>480</v>
      </c>
    </row>
    <row r="992" spans="2:13" ht="12.75">
      <c r="B992" s="361">
        <v>1000</v>
      </c>
      <c r="C992" s="35" t="s">
        <v>34</v>
      </c>
      <c r="D992" s="1" t="s">
        <v>10</v>
      </c>
      <c r="E992" s="1" t="s">
        <v>35</v>
      </c>
      <c r="F992" s="183" t="s">
        <v>338</v>
      </c>
      <c r="G992" s="71" t="s">
        <v>293</v>
      </c>
      <c r="H992" s="6">
        <f t="shared" si="90"/>
        <v>-3900</v>
      </c>
      <c r="I992" s="25">
        <f t="shared" si="88"/>
        <v>2.0833333333333335</v>
      </c>
      <c r="J992" s="18"/>
      <c r="K992" t="s">
        <v>42</v>
      </c>
      <c r="L992">
        <v>26</v>
      </c>
      <c r="M992" s="42">
        <v>480</v>
      </c>
    </row>
    <row r="993" spans="2:13" ht="12.75">
      <c r="B993" s="361">
        <v>1400</v>
      </c>
      <c r="C993" s="35" t="s">
        <v>34</v>
      </c>
      <c r="D993" s="1" t="s">
        <v>10</v>
      </c>
      <c r="E993" s="1" t="s">
        <v>35</v>
      </c>
      <c r="F993" s="183" t="s">
        <v>338</v>
      </c>
      <c r="G993" s="71" t="s">
        <v>295</v>
      </c>
      <c r="H993" s="6">
        <f t="shared" si="90"/>
        <v>-5300</v>
      </c>
      <c r="I993" s="25">
        <f t="shared" si="88"/>
        <v>2.9166666666666665</v>
      </c>
      <c r="J993" s="18"/>
      <c r="K993" t="s">
        <v>42</v>
      </c>
      <c r="L993">
        <v>26</v>
      </c>
      <c r="M993" s="42">
        <v>480</v>
      </c>
    </row>
    <row r="994" spans="2:13" ht="12.75">
      <c r="B994" s="361">
        <v>1000</v>
      </c>
      <c r="C994" s="35" t="s">
        <v>34</v>
      </c>
      <c r="D994" s="1" t="s">
        <v>10</v>
      </c>
      <c r="E994" s="1" t="s">
        <v>35</v>
      </c>
      <c r="F994" s="183" t="s">
        <v>338</v>
      </c>
      <c r="G994" s="71" t="s">
        <v>296</v>
      </c>
      <c r="H994" s="6">
        <f t="shared" si="90"/>
        <v>-6300</v>
      </c>
      <c r="I994" s="25">
        <f t="shared" si="88"/>
        <v>2.0833333333333335</v>
      </c>
      <c r="J994" s="18"/>
      <c r="K994" t="s">
        <v>42</v>
      </c>
      <c r="L994">
        <v>26</v>
      </c>
      <c r="M994" s="42">
        <v>480</v>
      </c>
    </row>
    <row r="995" spans="1:13" s="62" customFormat="1" ht="12.75">
      <c r="A995" s="14"/>
      <c r="B995" s="364">
        <f>SUM(B990:B994)</f>
        <v>6300</v>
      </c>
      <c r="C995" s="60"/>
      <c r="D995" s="14"/>
      <c r="E995" s="14" t="s">
        <v>35</v>
      </c>
      <c r="F995" s="174"/>
      <c r="G995" s="21"/>
      <c r="H995" s="59">
        <v>0</v>
      </c>
      <c r="I995" s="61">
        <f t="shared" si="88"/>
        <v>13.125</v>
      </c>
      <c r="M995" s="42">
        <v>480</v>
      </c>
    </row>
    <row r="996" spans="2:13" ht="12.75">
      <c r="B996" s="361"/>
      <c r="C996" s="35"/>
      <c r="D996" s="15"/>
      <c r="H996" s="6">
        <f>H995-B996</f>
        <v>0</v>
      </c>
      <c r="I996" s="25">
        <f t="shared" si="88"/>
        <v>0</v>
      </c>
      <c r="M996" s="42">
        <v>480</v>
      </c>
    </row>
    <row r="997" spans="2:13" ht="12.75">
      <c r="B997" s="361"/>
      <c r="D997" s="15"/>
      <c r="H997" s="6">
        <f>H996-B997</f>
        <v>0</v>
      </c>
      <c r="I997" s="25">
        <f t="shared" si="88"/>
        <v>0</v>
      </c>
      <c r="M997" s="42">
        <v>480</v>
      </c>
    </row>
    <row r="998" spans="2:13" ht="12.75">
      <c r="B998" s="361">
        <v>4000</v>
      </c>
      <c r="C998" s="1" t="s">
        <v>36</v>
      </c>
      <c r="D998" s="15" t="s">
        <v>10</v>
      </c>
      <c r="E998" s="1" t="s">
        <v>473</v>
      </c>
      <c r="F998" s="183" t="s">
        <v>344</v>
      </c>
      <c r="G998" s="71" t="s">
        <v>293</v>
      </c>
      <c r="H998" s="6">
        <f>H997-B998</f>
        <v>-4000</v>
      </c>
      <c r="I998" s="25">
        <f t="shared" si="88"/>
        <v>8.333333333333334</v>
      </c>
      <c r="K998" t="s">
        <v>42</v>
      </c>
      <c r="L998">
        <v>26</v>
      </c>
      <c r="M998" s="42">
        <v>480</v>
      </c>
    </row>
    <row r="999" spans="2:13" ht="12.75">
      <c r="B999" s="361">
        <v>4000</v>
      </c>
      <c r="C999" s="1" t="s">
        <v>36</v>
      </c>
      <c r="D999" s="15" t="s">
        <v>10</v>
      </c>
      <c r="E999" s="1" t="s">
        <v>473</v>
      </c>
      <c r="F999" s="183" t="s">
        <v>344</v>
      </c>
      <c r="G999" s="71" t="s">
        <v>295</v>
      </c>
      <c r="H999" s="6">
        <f>H998-B999</f>
        <v>-8000</v>
      </c>
      <c r="I999" s="25">
        <f t="shared" si="88"/>
        <v>8.333333333333334</v>
      </c>
      <c r="K999" t="s">
        <v>42</v>
      </c>
      <c r="L999">
        <v>26</v>
      </c>
      <c r="M999" s="42">
        <v>480</v>
      </c>
    </row>
    <row r="1000" spans="2:13" ht="12.75">
      <c r="B1000" s="361">
        <v>4000</v>
      </c>
      <c r="C1000" s="1" t="s">
        <v>36</v>
      </c>
      <c r="D1000" s="15" t="s">
        <v>10</v>
      </c>
      <c r="E1000" s="1" t="s">
        <v>473</v>
      </c>
      <c r="F1000" s="183" t="s">
        <v>344</v>
      </c>
      <c r="G1000" s="71" t="s">
        <v>296</v>
      </c>
      <c r="H1000" s="6">
        <f>H999-B1000</f>
        <v>-12000</v>
      </c>
      <c r="I1000" s="25">
        <f t="shared" si="88"/>
        <v>8.333333333333334</v>
      </c>
      <c r="K1000" t="s">
        <v>42</v>
      </c>
      <c r="L1000">
        <v>26</v>
      </c>
      <c r="M1000" s="42">
        <v>480</v>
      </c>
    </row>
    <row r="1001" spans="1:13" s="62" customFormat="1" ht="12.75">
      <c r="A1001" s="14"/>
      <c r="B1001" s="364">
        <f>SUM(B998:B1000)</f>
        <v>12000</v>
      </c>
      <c r="C1001" s="14" t="s">
        <v>36</v>
      </c>
      <c r="D1001" s="14"/>
      <c r="E1001" s="14"/>
      <c r="F1001" s="174"/>
      <c r="G1001" s="21"/>
      <c r="H1001" s="59">
        <v>0</v>
      </c>
      <c r="I1001" s="61">
        <f t="shared" si="88"/>
        <v>25</v>
      </c>
      <c r="M1001" s="42">
        <v>480</v>
      </c>
    </row>
    <row r="1002" spans="2:13" ht="12.75">
      <c r="B1002" s="361"/>
      <c r="D1002" s="15"/>
      <c r="H1002" s="6">
        <f aca="true" t="shared" si="91" ref="H1002:H1007">H1001-B1002</f>
        <v>0</v>
      </c>
      <c r="I1002" s="25">
        <f t="shared" si="88"/>
        <v>0</v>
      </c>
      <c r="M1002" s="42">
        <v>480</v>
      </c>
    </row>
    <row r="1003" spans="2:13" ht="12.75">
      <c r="B1003" s="361"/>
      <c r="D1003" s="15"/>
      <c r="H1003" s="6">
        <f t="shared" si="91"/>
        <v>0</v>
      </c>
      <c r="I1003" s="25">
        <f t="shared" si="88"/>
        <v>0</v>
      </c>
      <c r="M1003" s="42">
        <v>480</v>
      </c>
    </row>
    <row r="1004" spans="1:13" s="18" customFormat="1" ht="12.75">
      <c r="A1004" s="15"/>
      <c r="B1004" s="437">
        <v>2000</v>
      </c>
      <c r="C1004" s="15" t="s">
        <v>37</v>
      </c>
      <c r="D1004" s="15" t="s">
        <v>10</v>
      </c>
      <c r="E1004" s="15" t="s">
        <v>473</v>
      </c>
      <c r="F1004" s="165" t="s">
        <v>338</v>
      </c>
      <c r="G1004" s="33" t="s">
        <v>291</v>
      </c>
      <c r="H1004" s="6">
        <f t="shared" si="91"/>
        <v>-2000</v>
      </c>
      <c r="I1004" s="25">
        <f t="shared" si="88"/>
        <v>4.166666666666667</v>
      </c>
      <c r="K1004" s="18" t="s">
        <v>42</v>
      </c>
      <c r="L1004" s="18">
        <v>26</v>
      </c>
      <c r="M1004" s="42">
        <v>480</v>
      </c>
    </row>
    <row r="1005" spans="1:13" s="18" customFormat="1" ht="12.75">
      <c r="A1005" s="15"/>
      <c r="B1005" s="437">
        <v>2000</v>
      </c>
      <c r="C1005" s="15" t="s">
        <v>37</v>
      </c>
      <c r="D1005" s="15" t="s">
        <v>10</v>
      </c>
      <c r="E1005" s="15" t="s">
        <v>473</v>
      </c>
      <c r="F1005" s="165" t="s">
        <v>338</v>
      </c>
      <c r="G1005" s="33" t="s">
        <v>293</v>
      </c>
      <c r="H1005" s="6">
        <f t="shared" si="91"/>
        <v>-4000</v>
      </c>
      <c r="I1005" s="25">
        <f t="shared" si="88"/>
        <v>4.166666666666667</v>
      </c>
      <c r="K1005" s="18" t="s">
        <v>42</v>
      </c>
      <c r="L1005" s="18">
        <v>26</v>
      </c>
      <c r="M1005" s="42">
        <v>480</v>
      </c>
    </row>
    <row r="1006" spans="1:13" s="18" customFormat="1" ht="12.75">
      <c r="A1006" s="15"/>
      <c r="B1006" s="437">
        <v>2000</v>
      </c>
      <c r="C1006" s="15" t="s">
        <v>37</v>
      </c>
      <c r="D1006" s="15" t="s">
        <v>10</v>
      </c>
      <c r="E1006" s="15" t="s">
        <v>473</v>
      </c>
      <c r="F1006" s="165" t="s">
        <v>338</v>
      </c>
      <c r="G1006" s="33" t="s">
        <v>295</v>
      </c>
      <c r="H1006" s="6">
        <f t="shared" si="91"/>
        <v>-6000</v>
      </c>
      <c r="I1006" s="25">
        <f t="shared" si="88"/>
        <v>4.166666666666667</v>
      </c>
      <c r="K1006" s="18" t="s">
        <v>42</v>
      </c>
      <c r="L1006" s="18">
        <v>26</v>
      </c>
      <c r="M1006" s="42">
        <v>480</v>
      </c>
    </row>
    <row r="1007" spans="1:13" s="18" customFormat="1" ht="12.75">
      <c r="A1007" s="15"/>
      <c r="B1007" s="437">
        <v>2000</v>
      </c>
      <c r="C1007" s="15" t="s">
        <v>37</v>
      </c>
      <c r="D1007" s="15" t="s">
        <v>10</v>
      </c>
      <c r="E1007" s="15" t="s">
        <v>473</v>
      </c>
      <c r="F1007" s="165" t="s">
        <v>338</v>
      </c>
      <c r="G1007" s="33" t="s">
        <v>296</v>
      </c>
      <c r="H1007" s="6">
        <f t="shared" si="91"/>
        <v>-8000</v>
      </c>
      <c r="I1007" s="25">
        <f t="shared" si="88"/>
        <v>4.166666666666667</v>
      </c>
      <c r="K1007" s="18" t="s">
        <v>42</v>
      </c>
      <c r="L1007" s="18">
        <v>26</v>
      </c>
      <c r="M1007" s="42">
        <v>480</v>
      </c>
    </row>
    <row r="1008" spans="1:256" s="62" customFormat="1" ht="12.75">
      <c r="A1008" s="14"/>
      <c r="B1008" s="364">
        <f>SUM(B1004:B1007)</f>
        <v>8000</v>
      </c>
      <c r="C1008" s="60" t="s">
        <v>37</v>
      </c>
      <c r="D1008" s="14"/>
      <c r="E1008" s="14"/>
      <c r="F1008" s="174"/>
      <c r="G1008" s="21"/>
      <c r="H1008" s="59">
        <v>0</v>
      </c>
      <c r="I1008" s="61">
        <f t="shared" si="88"/>
        <v>16.666666666666668</v>
      </c>
      <c r="M1008" s="42">
        <v>480</v>
      </c>
      <c r="IV1008" s="62">
        <f>SUM(M1008:IU1008)</f>
        <v>480</v>
      </c>
    </row>
    <row r="1009" spans="2:13" ht="12.75">
      <c r="B1009" s="361"/>
      <c r="D1009" s="15"/>
      <c r="H1009" s="6">
        <f>H1008-B1009</f>
        <v>0</v>
      </c>
      <c r="I1009" s="25">
        <f t="shared" si="88"/>
        <v>0</v>
      </c>
      <c r="M1009" s="42">
        <v>480</v>
      </c>
    </row>
    <row r="1010" spans="2:13" ht="12.75">
      <c r="B1010" s="361"/>
      <c r="D1010" s="15"/>
      <c r="H1010" s="6">
        <f>H1009-B1010</f>
        <v>0</v>
      </c>
      <c r="I1010" s="25">
        <f t="shared" si="88"/>
        <v>0</v>
      </c>
      <c r="M1010" s="42">
        <v>480</v>
      </c>
    </row>
    <row r="1011" spans="2:256" ht="12.75">
      <c r="B1011" s="361">
        <v>1500</v>
      </c>
      <c r="C1011" s="1" t="s">
        <v>474</v>
      </c>
      <c r="D1011" s="15" t="s">
        <v>10</v>
      </c>
      <c r="E1011" s="1" t="s">
        <v>195</v>
      </c>
      <c r="F1011" s="165" t="s">
        <v>338</v>
      </c>
      <c r="G1011" s="71" t="s">
        <v>293</v>
      </c>
      <c r="H1011" s="6">
        <f>H1010-B1011</f>
        <v>-1500</v>
      </c>
      <c r="I1011" s="25">
        <f t="shared" si="88"/>
        <v>3.125</v>
      </c>
      <c r="K1011" t="s">
        <v>42</v>
      </c>
      <c r="L1011">
        <v>26</v>
      </c>
      <c r="M1011" s="42">
        <v>480</v>
      </c>
      <c r="IV1011" s="1">
        <f>SUM(A1011:IU1011)</f>
        <v>509.125</v>
      </c>
    </row>
    <row r="1012" spans="2:256" ht="12.75">
      <c r="B1012" s="361">
        <v>1500</v>
      </c>
      <c r="C1012" s="1" t="s">
        <v>474</v>
      </c>
      <c r="D1012" s="15" t="s">
        <v>10</v>
      </c>
      <c r="E1012" s="1" t="s">
        <v>195</v>
      </c>
      <c r="F1012" s="165" t="s">
        <v>338</v>
      </c>
      <c r="G1012" s="71" t="s">
        <v>295</v>
      </c>
      <c r="H1012" s="6">
        <f>H1011-B1012</f>
        <v>-3000</v>
      </c>
      <c r="I1012" s="25">
        <f t="shared" si="88"/>
        <v>3.125</v>
      </c>
      <c r="K1012" t="s">
        <v>42</v>
      </c>
      <c r="L1012">
        <v>26</v>
      </c>
      <c r="M1012" s="42">
        <v>480</v>
      </c>
      <c r="IV1012" s="1"/>
    </row>
    <row r="1013" spans="1:256" s="62" customFormat="1" ht="12.75">
      <c r="A1013" s="14"/>
      <c r="B1013" s="364">
        <f>SUM(B1011:B1012)</f>
        <v>3000</v>
      </c>
      <c r="C1013" s="14"/>
      <c r="D1013" s="14"/>
      <c r="E1013" s="60" t="s">
        <v>195</v>
      </c>
      <c r="F1013" s="174"/>
      <c r="G1013" s="21"/>
      <c r="H1013" s="59">
        <v>0</v>
      </c>
      <c r="I1013" s="61">
        <f t="shared" si="88"/>
        <v>6.25</v>
      </c>
      <c r="M1013" s="42">
        <v>480</v>
      </c>
      <c r="IV1013" s="14">
        <f>SUM(A1013:IU1013)</f>
        <v>3486.25</v>
      </c>
    </row>
    <row r="1014" spans="2:13" ht="12.75">
      <c r="B1014" s="361"/>
      <c r="C1014" s="35"/>
      <c r="D1014" s="15"/>
      <c r="H1014" s="6">
        <f>H1013-B1014</f>
        <v>0</v>
      </c>
      <c r="I1014" s="25">
        <f t="shared" si="88"/>
        <v>0</v>
      </c>
      <c r="M1014" s="42">
        <v>480</v>
      </c>
    </row>
    <row r="1015" spans="2:13" ht="12.75">
      <c r="B1015" s="361"/>
      <c r="C1015" s="35"/>
      <c r="D1015" s="15"/>
      <c r="H1015" s="6">
        <f>H1014-B1015</f>
        <v>0</v>
      </c>
      <c r="I1015" s="25">
        <f t="shared" si="88"/>
        <v>0</v>
      </c>
      <c r="M1015" s="42">
        <v>480</v>
      </c>
    </row>
    <row r="1016" spans="2:13" ht="12.75">
      <c r="B1016" s="361"/>
      <c r="C1016" s="35"/>
      <c r="D1016" s="15"/>
      <c r="H1016" s="6">
        <f>H1015-B1016</f>
        <v>0</v>
      </c>
      <c r="I1016" s="25">
        <f t="shared" si="88"/>
        <v>0</v>
      </c>
      <c r="M1016" s="42">
        <v>480</v>
      </c>
    </row>
    <row r="1017" spans="2:13" ht="12.75">
      <c r="B1017" s="361"/>
      <c r="D1017" s="15"/>
      <c r="H1017" s="6">
        <f>H1016-B1017</f>
        <v>0</v>
      </c>
      <c r="I1017" s="25">
        <f t="shared" si="88"/>
        <v>0</v>
      </c>
      <c r="M1017" s="42">
        <v>480</v>
      </c>
    </row>
    <row r="1018" spans="1:13" s="69" customFormat="1" ht="12.75">
      <c r="A1018" s="64"/>
      <c r="B1018" s="436">
        <f>+B1026+B1035+B1043+B1048+B1054+B1060</f>
        <v>50400</v>
      </c>
      <c r="C1018" s="64" t="s">
        <v>345</v>
      </c>
      <c r="D1018" s="64" t="s">
        <v>1178</v>
      </c>
      <c r="E1018" s="64" t="s">
        <v>254</v>
      </c>
      <c r="F1018" s="74" t="s">
        <v>346</v>
      </c>
      <c r="G1018" s="66" t="s">
        <v>25</v>
      </c>
      <c r="H1018" s="59"/>
      <c r="I1018" s="67">
        <f t="shared" si="88"/>
        <v>105</v>
      </c>
      <c r="M1018" s="42">
        <v>480</v>
      </c>
    </row>
    <row r="1019" spans="2:13" ht="12.75">
      <c r="B1019" s="361"/>
      <c r="D1019" s="15"/>
      <c r="H1019" s="6">
        <f aca="true" t="shared" si="92" ref="H1019:H1025">H1018-B1019</f>
        <v>0</v>
      </c>
      <c r="I1019" s="25">
        <f t="shared" si="88"/>
        <v>0</v>
      </c>
      <c r="M1019" s="42">
        <v>480</v>
      </c>
    </row>
    <row r="1020" spans="2:13" ht="12.75">
      <c r="B1020" s="361">
        <v>2500</v>
      </c>
      <c r="C1020" s="1" t="s">
        <v>11</v>
      </c>
      <c r="D1020" s="1" t="s">
        <v>10</v>
      </c>
      <c r="E1020" s="1" t="s">
        <v>12</v>
      </c>
      <c r="F1020" s="183" t="s">
        <v>347</v>
      </c>
      <c r="G1020" s="30" t="s">
        <v>274</v>
      </c>
      <c r="H1020" s="6">
        <f t="shared" si="92"/>
        <v>-2500</v>
      </c>
      <c r="I1020" s="25">
        <f t="shared" si="88"/>
        <v>5.208333333333333</v>
      </c>
      <c r="K1020" t="s">
        <v>11</v>
      </c>
      <c r="L1020">
        <v>27</v>
      </c>
      <c r="M1020" s="42">
        <v>480</v>
      </c>
    </row>
    <row r="1021" spans="2:13" ht="12.75">
      <c r="B1021" s="361">
        <v>2500</v>
      </c>
      <c r="C1021" s="1" t="s">
        <v>11</v>
      </c>
      <c r="D1021" s="1" t="s">
        <v>10</v>
      </c>
      <c r="E1021" s="1" t="s">
        <v>12</v>
      </c>
      <c r="F1021" s="183" t="s">
        <v>348</v>
      </c>
      <c r="G1021" s="30" t="s">
        <v>291</v>
      </c>
      <c r="H1021" s="6">
        <f t="shared" si="92"/>
        <v>-5000</v>
      </c>
      <c r="I1021" s="25">
        <f t="shared" si="88"/>
        <v>5.208333333333333</v>
      </c>
      <c r="K1021" t="s">
        <v>11</v>
      </c>
      <c r="L1021">
        <v>27</v>
      </c>
      <c r="M1021" s="42">
        <v>480</v>
      </c>
    </row>
    <row r="1022" spans="2:13" ht="12.75">
      <c r="B1022" s="361">
        <v>2000</v>
      </c>
      <c r="C1022" s="1" t="s">
        <v>11</v>
      </c>
      <c r="D1022" s="1" t="s">
        <v>10</v>
      </c>
      <c r="E1022" s="1" t="s">
        <v>83</v>
      </c>
      <c r="F1022" s="193" t="s">
        <v>349</v>
      </c>
      <c r="G1022" s="30" t="s">
        <v>291</v>
      </c>
      <c r="H1022" s="6">
        <f t="shared" si="92"/>
        <v>-7000</v>
      </c>
      <c r="I1022" s="25">
        <v>4</v>
      </c>
      <c r="K1022" t="s">
        <v>11</v>
      </c>
      <c r="L1022">
        <v>27</v>
      </c>
      <c r="M1022" s="42">
        <v>480</v>
      </c>
    </row>
    <row r="1023" spans="2:13" ht="12.75">
      <c r="B1023" s="361">
        <v>2500</v>
      </c>
      <c r="C1023" s="1" t="s">
        <v>11</v>
      </c>
      <c r="D1023" s="1" t="s">
        <v>10</v>
      </c>
      <c r="E1023" s="1" t="s">
        <v>12</v>
      </c>
      <c r="F1023" s="193" t="s">
        <v>350</v>
      </c>
      <c r="G1023" s="30" t="s">
        <v>293</v>
      </c>
      <c r="H1023" s="6">
        <f t="shared" si="92"/>
        <v>-9500</v>
      </c>
      <c r="I1023" s="25">
        <v>5</v>
      </c>
      <c r="K1023" t="s">
        <v>11</v>
      </c>
      <c r="L1023">
        <v>27</v>
      </c>
      <c r="M1023" s="42">
        <v>480</v>
      </c>
    </row>
    <row r="1024" spans="2:13" ht="12.75">
      <c r="B1024" s="361">
        <v>2500</v>
      </c>
      <c r="C1024" s="1" t="s">
        <v>11</v>
      </c>
      <c r="D1024" s="1" t="s">
        <v>10</v>
      </c>
      <c r="E1024" s="1" t="s">
        <v>12</v>
      </c>
      <c r="F1024" s="193" t="s">
        <v>351</v>
      </c>
      <c r="G1024" s="30" t="s">
        <v>295</v>
      </c>
      <c r="H1024" s="6">
        <f t="shared" si="92"/>
        <v>-12000</v>
      </c>
      <c r="I1024" s="25">
        <v>5</v>
      </c>
      <c r="K1024" t="s">
        <v>11</v>
      </c>
      <c r="L1024">
        <v>27</v>
      </c>
      <c r="M1024" s="42">
        <v>480</v>
      </c>
    </row>
    <row r="1025" spans="2:13" ht="12.75">
      <c r="B1025" s="361">
        <v>3000</v>
      </c>
      <c r="C1025" s="1" t="s">
        <v>11</v>
      </c>
      <c r="D1025" s="1" t="s">
        <v>10</v>
      </c>
      <c r="E1025" s="1" t="s">
        <v>83</v>
      </c>
      <c r="F1025" s="193" t="s">
        <v>352</v>
      </c>
      <c r="G1025" s="30" t="s">
        <v>295</v>
      </c>
      <c r="H1025" s="6">
        <f t="shared" si="92"/>
        <v>-15000</v>
      </c>
      <c r="I1025" s="25">
        <v>6</v>
      </c>
      <c r="K1025" t="s">
        <v>11</v>
      </c>
      <c r="L1025">
        <v>27</v>
      </c>
      <c r="M1025" s="42">
        <v>480</v>
      </c>
    </row>
    <row r="1026" spans="1:13" s="62" customFormat="1" ht="12.75">
      <c r="A1026" s="14"/>
      <c r="B1026" s="364">
        <f>SUM(B1020:B1025)</f>
        <v>15000</v>
      </c>
      <c r="C1026" s="14" t="s">
        <v>11</v>
      </c>
      <c r="D1026" s="14"/>
      <c r="E1026" s="14"/>
      <c r="F1026" s="174"/>
      <c r="G1026" s="21"/>
      <c r="H1026" s="59">
        <v>0</v>
      </c>
      <c r="I1026" s="61">
        <f aca="true" t="shared" si="93" ref="I1026:I1067">+B1026/M1026</f>
        <v>31.25</v>
      </c>
      <c r="M1026" s="42">
        <v>480</v>
      </c>
    </row>
    <row r="1027" spans="2:13" ht="12.75">
      <c r="B1027" s="361"/>
      <c r="D1027" s="15"/>
      <c r="H1027" s="6">
        <f aca="true" t="shared" si="94" ref="H1027:H1034">H1026-B1027</f>
        <v>0</v>
      </c>
      <c r="I1027" s="25">
        <f t="shared" si="93"/>
        <v>0</v>
      </c>
      <c r="M1027" s="42">
        <v>480</v>
      </c>
    </row>
    <row r="1028" spans="2:13" ht="12.75">
      <c r="B1028" s="361"/>
      <c r="D1028" s="15"/>
      <c r="H1028" s="6">
        <f t="shared" si="94"/>
        <v>0</v>
      </c>
      <c r="I1028" s="25">
        <f t="shared" si="93"/>
        <v>0</v>
      </c>
      <c r="M1028" s="42">
        <v>480</v>
      </c>
    </row>
    <row r="1029" spans="2:13" ht="12.75">
      <c r="B1029" s="361">
        <v>2000</v>
      </c>
      <c r="C1029" s="1" t="s">
        <v>1269</v>
      </c>
      <c r="D1029" s="1" t="s">
        <v>10</v>
      </c>
      <c r="E1029" s="1" t="s">
        <v>473</v>
      </c>
      <c r="F1029" s="183" t="s">
        <v>353</v>
      </c>
      <c r="G1029" s="30" t="s">
        <v>291</v>
      </c>
      <c r="H1029" s="6">
        <f t="shared" si="94"/>
        <v>-2000</v>
      </c>
      <c r="I1029" s="25">
        <f t="shared" si="93"/>
        <v>4.166666666666667</v>
      </c>
      <c r="K1029" t="s">
        <v>12</v>
      </c>
      <c r="L1029">
        <v>27</v>
      </c>
      <c r="M1029" s="42">
        <v>480</v>
      </c>
    </row>
    <row r="1030" spans="2:13" ht="12.75">
      <c r="B1030" s="361">
        <v>2000</v>
      </c>
      <c r="C1030" s="1" t="s">
        <v>354</v>
      </c>
      <c r="D1030" s="1" t="s">
        <v>10</v>
      </c>
      <c r="E1030" s="1" t="s">
        <v>473</v>
      </c>
      <c r="F1030" s="183" t="s">
        <v>355</v>
      </c>
      <c r="G1030" s="30" t="s">
        <v>291</v>
      </c>
      <c r="H1030" s="6">
        <f t="shared" si="94"/>
        <v>-4000</v>
      </c>
      <c r="I1030" s="25">
        <f t="shared" si="93"/>
        <v>4.166666666666667</v>
      </c>
      <c r="K1030" t="s">
        <v>12</v>
      </c>
      <c r="L1030">
        <v>27</v>
      </c>
      <c r="M1030" s="42">
        <v>480</v>
      </c>
    </row>
    <row r="1031" spans="2:13" ht="12.75">
      <c r="B1031" s="361">
        <v>2000</v>
      </c>
      <c r="C1031" s="1" t="s">
        <v>356</v>
      </c>
      <c r="D1031" s="1" t="s">
        <v>10</v>
      </c>
      <c r="E1031" s="1" t="s">
        <v>473</v>
      </c>
      <c r="F1031" s="183" t="s">
        <v>355</v>
      </c>
      <c r="G1031" s="30" t="s">
        <v>291</v>
      </c>
      <c r="H1031" s="6">
        <f t="shared" si="94"/>
        <v>-6000</v>
      </c>
      <c r="I1031" s="25">
        <f t="shared" si="93"/>
        <v>4.166666666666667</v>
      </c>
      <c r="K1031" t="s">
        <v>12</v>
      </c>
      <c r="L1031">
        <v>27</v>
      </c>
      <c r="M1031" s="42">
        <v>480</v>
      </c>
    </row>
    <row r="1032" spans="2:13" ht="12.75">
      <c r="B1032" s="361">
        <v>3000</v>
      </c>
      <c r="C1032" s="1" t="s">
        <v>357</v>
      </c>
      <c r="D1032" s="1" t="s">
        <v>10</v>
      </c>
      <c r="E1032" s="1" t="s">
        <v>473</v>
      </c>
      <c r="F1032" s="183" t="s">
        <v>355</v>
      </c>
      <c r="G1032" s="30" t="s">
        <v>293</v>
      </c>
      <c r="H1032" s="6">
        <f t="shared" si="94"/>
        <v>-9000</v>
      </c>
      <c r="I1032" s="25">
        <f t="shared" si="93"/>
        <v>6.25</v>
      </c>
      <c r="K1032" t="s">
        <v>12</v>
      </c>
      <c r="L1032">
        <v>27</v>
      </c>
      <c r="M1032" s="42">
        <v>480</v>
      </c>
    </row>
    <row r="1033" spans="2:13" ht="12.75">
      <c r="B1033" s="361">
        <v>3000</v>
      </c>
      <c r="C1033" s="1" t="s">
        <v>358</v>
      </c>
      <c r="D1033" s="1" t="s">
        <v>10</v>
      </c>
      <c r="E1033" s="1" t="s">
        <v>473</v>
      </c>
      <c r="F1033" s="183" t="s">
        <v>355</v>
      </c>
      <c r="G1033" s="30" t="s">
        <v>293</v>
      </c>
      <c r="H1033" s="6">
        <f t="shared" si="94"/>
        <v>-12000</v>
      </c>
      <c r="I1033" s="25">
        <f t="shared" si="93"/>
        <v>6.25</v>
      </c>
      <c r="K1033" t="s">
        <v>12</v>
      </c>
      <c r="L1033">
        <v>27</v>
      </c>
      <c r="M1033" s="42">
        <v>480</v>
      </c>
    </row>
    <row r="1034" spans="1:13" ht="12.75">
      <c r="A1034" s="15"/>
      <c r="B1034" s="361">
        <v>2000</v>
      </c>
      <c r="C1034" s="1" t="s">
        <v>1270</v>
      </c>
      <c r="D1034" s="1" t="s">
        <v>10</v>
      </c>
      <c r="E1034" s="1" t="s">
        <v>473</v>
      </c>
      <c r="F1034" s="183" t="s">
        <v>359</v>
      </c>
      <c r="G1034" s="30" t="s">
        <v>295</v>
      </c>
      <c r="H1034" s="6">
        <f t="shared" si="94"/>
        <v>-14000</v>
      </c>
      <c r="I1034" s="25">
        <f t="shared" si="93"/>
        <v>4.166666666666667</v>
      </c>
      <c r="K1034" t="s">
        <v>12</v>
      </c>
      <c r="L1034">
        <v>27</v>
      </c>
      <c r="M1034" s="42">
        <v>480</v>
      </c>
    </row>
    <row r="1035" spans="1:13" s="62" customFormat="1" ht="12.75">
      <c r="A1035" s="14"/>
      <c r="B1035" s="364">
        <f>SUM(B1029:B1034)</f>
        <v>14000</v>
      </c>
      <c r="C1035" s="14" t="s">
        <v>1115</v>
      </c>
      <c r="D1035" s="14"/>
      <c r="E1035" s="14"/>
      <c r="F1035" s="174"/>
      <c r="G1035" s="21"/>
      <c r="H1035" s="59">
        <v>0</v>
      </c>
      <c r="I1035" s="61">
        <f t="shared" si="93"/>
        <v>29.166666666666668</v>
      </c>
      <c r="M1035" s="42">
        <v>480</v>
      </c>
    </row>
    <row r="1036" spans="2:13" ht="12.75">
      <c r="B1036" s="361"/>
      <c r="H1036" s="6">
        <f aca="true" t="shared" si="95" ref="H1036:H1042">H1035-B1036</f>
        <v>0</v>
      </c>
      <c r="I1036" s="25">
        <f t="shared" si="93"/>
        <v>0</v>
      </c>
      <c r="M1036" s="42">
        <v>480</v>
      </c>
    </row>
    <row r="1037" spans="2:13" ht="12.75">
      <c r="B1037" s="361"/>
      <c r="H1037" s="6">
        <f t="shared" si="95"/>
        <v>0</v>
      </c>
      <c r="I1037" s="25">
        <f t="shared" si="93"/>
        <v>0</v>
      </c>
      <c r="M1037" s="42">
        <v>480</v>
      </c>
    </row>
    <row r="1038" spans="2:13" ht="12.75">
      <c r="B1038" s="361">
        <v>1500</v>
      </c>
      <c r="C1038" s="1" t="s">
        <v>34</v>
      </c>
      <c r="D1038" s="1" t="s">
        <v>10</v>
      </c>
      <c r="E1038" s="1" t="s">
        <v>35</v>
      </c>
      <c r="F1038" s="183" t="s">
        <v>355</v>
      </c>
      <c r="G1038" s="30" t="s">
        <v>360</v>
      </c>
      <c r="H1038" s="6">
        <f t="shared" si="95"/>
        <v>-1500</v>
      </c>
      <c r="I1038" s="25">
        <f t="shared" si="93"/>
        <v>3.125</v>
      </c>
      <c r="K1038" t="s">
        <v>12</v>
      </c>
      <c r="L1038">
        <v>27</v>
      </c>
      <c r="M1038" s="42">
        <v>480</v>
      </c>
    </row>
    <row r="1039" spans="2:13" ht="12.75">
      <c r="B1039" s="361">
        <v>1400</v>
      </c>
      <c r="C1039" s="1" t="s">
        <v>34</v>
      </c>
      <c r="D1039" s="1" t="s">
        <v>10</v>
      </c>
      <c r="E1039" s="1" t="s">
        <v>35</v>
      </c>
      <c r="F1039" s="183" t="s">
        <v>355</v>
      </c>
      <c r="G1039" s="30" t="s">
        <v>274</v>
      </c>
      <c r="H1039" s="6">
        <f t="shared" si="95"/>
        <v>-2900</v>
      </c>
      <c r="I1039" s="25">
        <f t="shared" si="93"/>
        <v>2.9166666666666665</v>
      </c>
      <c r="K1039" t="s">
        <v>12</v>
      </c>
      <c r="L1039">
        <v>27</v>
      </c>
      <c r="M1039" s="42">
        <v>480</v>
      </c>
    </row>
    <row r="1040" spans="2:13" ht="12.75">
      <c r="B1040" s="361">
        <v>1000</v>
      </c>
      <c r="C1040" s="1" t="s">
        <v>34</v>
      </c>
      <c r="D1040" s="1" t="s">
        <v>10</v>
      </c>
      <c r="E1040" s="1" t="s">
        <v>35</v>
      </c>
      <c r="F1040" s="183" t="s">
        <v>355</v>
      </c>
      <c r="G1040" s="30" t="s">
        <v>291</v>
      </c>
      <c r="H1040" s="6">
        <f t="shared" si="95"/>
        <v>-3900</v>
      </c>
      <c r="I1040" s="25">
        <f t="shared" si="93"/>
        <v>2.0833333333333335</v>
      </c>
      <c r="K1040" t="s">
        <v>12</v>
      </c>
      <c r="L1040">
        <v>27</v>
      </c>
      <c r="M1040" s="42">
        <v>480</v>
      </c>
    </row>
    <row r="1041" spans="2:13" ht="12.75">
      <c r="B1041" s="361">
        <v>1500</v>
      </c>
      <c r="C1041" s="1" t="s">
        <v>34</v>
      </c>
      <c r="D1041" s="1" t="s">
        <v>10</v>
      </c>
      <c r="E1041" s="1" t="s">
        <v>35</v>
      </c>
      <c r="F1041" s="183" t="s">
        <v>355</v>
      </c>
      <c r="G1041" s="30" t="s">
        <v>293</v>
      </c>
      <c r="H1041" s="6">
        <f t="shared" si="95"/>
        <v>-5400</v>
      </c>
      <c r="I1041" s="25">
        <f t="shared" si="93"/>
        <v>3.125</v>
      </c>
      <c r="K1041" t="s">
        <v>12</v>
      </c>
      <c r="L1041">
        <v>27</v>
      </c>
      <c r="M1041" s="42">
        <v>480</v>
      </c>
    </row>
    <row r="1042" spans="2:13" ht="12.75">
      <c r="B1042" s="361">
        <v>1000</v>
      </c>
      <c r="C1042" s="1" t="s">
        <v>34</v>
      </c>
      <c r="D1042" s="1" t="s">
        <v>10</v>
      </c>
      <c r="E1042" s="1" t="s">
        <v>35</v>
      </c>
      <c r="F1042" s="183" t="s">
        <v>355</v>
      </c>
      <c r="G1042" s="30" t="s">
        <v>295</v>
      </c>
      <c r="H1042" s="6">
        <f t="shared" si="95"/>
        <v>-6400</v>
      </c>
      <c r="I1042" s="25">
        <f t="shared" si="93"/>
        <v>2.0833333333333335</v>
      </c>
      <c r="K1042" t="s">
        <v>12</v>
      </c>
      <c r="L1042">
        <v>27</v>
      </c>
      <c r="M1042" s="42">
        <v>480</v>
      </c>
    </row>
    <row r="1043" spans="1:13" s="62" customFormat="1" ht="12.75">
      <c r="A1043" s="14"/>
      <c r="B1043" s="364">
        <f>SUM(B1038:B1042)</f>
        <v>6400</v>
      </c>
      <c r="C1043" s="14"/>
      <c r="D1043" s="14"/>
      <c r="E1043" s="14" t="s">
        <v>35</v>
      </c>
      <c r="F1043" s="174"/>
      <c r="G1043" s="21"/>
      <c r="H1043" s="59">
        <v>0</v>
      </c>
      <c r="I1043" s="61">
        <f t="shared" si="93"/>
        <v>13.333333333333334</v>
      </c>
      <c r="M1043" s="42">
        <v>480</v>
      </c>
    </row>
    <row r="1044" spans="2:13" ht="12.75">
      <c r="B1044" s="361"/>
      <c r="H1044" s="6">
        <f>H1043-B1044</f>
        <v>0</v>
      </c>
      <c r="I1044" s="25">
        <f t="shared" si="93"/>
        <v>0</v>
      </c>
      <c r="M1044" s="42">
        <v>480</v>
      </c>
    </row>
    <row r="1045" spans="2:13" ht="12.75">
      <c r="B1045" s="361"/>
      <c r="H1045" s="6">
        <f>H1044-B1045</f>
        <v>0</v>
      </c>
      <c r="I1045" s="25">
        <f t="shared" si="93"/>
        <v>0</v>
      </c>
      <c r="M1045" s="42">
        <v>480</v>
      </c>
    </row>
    <row r="1046" spans="1:13" ht="12.75">
      <c r="A1046" s="15"/>
      <c r="B1046" s="361">
        <v>3000</v>
      </c>
      <c r="C1046" s="1" t="s">
        <v>36</v>
      </c>
      <c r="D1046" s="1" t="s">
        <v>10</v>
      </c>
      <c r="E1046" s="1" t="s">
        <v>473</v>
      </c>
      <c r="F1046" s="183" t="s">
        <v>361</v>
      </c>
      <c r="G1046" s="30" t="s">
        <v>291</v>
      </c>
      <c r="H1046" s="6">
        <f>H1045-B1046</f>
        <v>-3000</v>
      </c>
      <c r="I1046" s="25">
        <f t="shared" si="93"/>
        <v>6.25</v>
      </c>
      <c r="K1046" t="s">
        <v>12</v>
      </c>
      <c r="L1046">
        <v>27</v>
      </c>
      <c r="M1046" s="42">
        <v>480</v>
      </c>
    </row>
    <row r="1047" spans="2:13" ht="12.75">
      <c r="B1047" s="361">
        <v>3000</v>
      </c>
      <c r="C1047" s="1" t="s">
        <v>36</v>
      </c>
      <c r="D1047" s="1" t="s">
        <v>10</v>
      </c>
      <c r="E1047" s="1" t="s">
        <v>473</v>
      </c>
      <c r="F1047" s="183" t="s">
        <v>361</v>
      </c>
      <c r="G1047" s="30" t="s">
        <v>293</v>
      </c>
      <c r="H1047" s="6">
        <f>H1046-B1047</f>
        <v>-6000</v>
      </c>
      <c r="I1047" s="25">
        <f t="shared" si="93"/>
        <v>6.25</v>
      </c>
      <c r="K1047" t="s">
        <v>12</v>
      </c>
      <c r="L1047">
        <v>27</v>
      </c>
      <c r="M1047" s="42">
        <v>480</v>
      </c>
    </row>
    <row r="1048" spans="1:13" s="62" customFormat="1" ht="12.75">
      <c r="A1048" s="14"/>
      <c r="B1048" s="364">
        <f>SUM(B1046:B1047)</f>
        <v>6000</v>
      </c>
      <c r="C1048" s="14" t="s">
        <v>36</v>
      </c>
      <c r="D1048" s="14"/>
      <c r="E1048" s="14"/>
      <c r="F1048" s="174"/>
      <c r="G1048" s="21"/>
      <c r="H1048" s="59">
        <v>0</v>
      </c>
      <c r="I1048" s="61">
        <f t="shared" si="93"/>
        <v>12.5</v>
      </c>
      <c r="M1048" s="42">
        <v>480</v>
      </c>
    </row>
    <row r="1049" spans="2:13" ht="12.75">
      <c r="B1049" s="361"/>
      <c r="H1049" s="6">
        <f>H1048-B1049</f>
        <v>0</v>
      </c>
      <c r="I1049" s="25">
        <f t="shared" si="93"/>
        <v>0</v>
      </c>
      <c r="M1049" s="42">
        <v>480</v>
      </c>
    </row>
    <row r="1050" spans="2:13" ht="12.75">
      <c r="B1050" s="361"/>
      <c r="H1050" s="6">
        <f>H1049-B1050</f>
        <v>0</v>
      </c>
      <c r="I1050" s="25">
        <f t="shared" si="93"/>
        <v>0</v>
      </c>
      <c r="M1050" s="42">
        <v>480</v>
      </c>
    </row>
    <row r="1051" spans="2:13" ht="12.75">
      <c r="B1051" s="361">
        <v>2000</v>
      </c>
      <c r="C1051" s="1" t="s">
        <v>37</v>
      </c>
      <c r="D1051" s="1" t="s">
        <v>10</v>
      </c>
      <c r="E1051" s="1" t="s">
        <v>473</v>
      </c>
      <c r="F1051" s="183" t="s">
        <v>355</v>
      </c>
      <c r="G1051" s="30" t="s">
        <v>291</v>
      </c>
      <c r="H1051" s="6">
        <f>H1050-B1051</f>
        <v>-2000</v>
      </c>
      <c r="I1051" s="25">
        <f t="shared" si="93"/>
        <v>4.166666666666667</v>
      </c>
      <c r="K1051" t="s">
        <v>12</v>
      </c>
      <c r="L1051">
        <v>27</v>
      </c>
      <c r="M1051" s="42">
        <v>480</v>
      </c>
    </row>
    <row r="1052" spans="2:13" ht="12.75">
      <c r="B1052" s="361">
        <v>2000</v>
      </c>
      <c r="C1052" s="1" t="s">
        <v>37</v>
      </c>
      <c r="D1052" s="1" t="s">
        <v>10</v>
      </c>
      <c r="E1052" s="1" t="s">
        <v>473</v>
      </c>
      <c r="F1052" s="183" t="s">
        <v>355</v>
      </c>
      <c r="G1052" s="30" t="s">
        <v>293</v>
      </c>
      <c r="H1052" s="6">
        <f>H1051-B1052</f>
        <v>-4000</v>
      </c>
      <c r="I1052" s="25">
        <f t="shared" si="93"/>
        <v>4.166666666666667</v>
      </c>
      <c r="K1052" t="s">
        <v>12</v>
      </c>
      <c r="L1052">
        <v>27</v>
      </c>
      <c r="M1052" s="42">
        <v>480</v>
      </c>
    </row>
    <row r="1053" spans="2:13" ht="12.75">
      <c r="B1053" s="361">
        <v>2000</v>
      </c>
      <c r="C1053" s="1" t="s">
        <v>37</v>
      </c>
      <c r="D1053" s="1" t="s">
        <v>10</v>
      </c>
      <c r="E1053" s="1" t="s">
        <v>473</v>
      </c>
      <c r="F1053" s="183" t="s">
        <v>355</v>
      </c>
      <c r="G1053" s="30" t="s">
        <v>295</v>
      </c>
      <c r="H1053" s="6">
        <f>H1052-B1053</f>
        <v>-6000</v>
      </c>
      <c r="I1053" s="25">
        <f t="shared" si="93"/>
        <v>4.166666666666667</v>
      </c>
      <c r="K1053" t="s">
        <v>12</v>
      </c>
      <c r="L1053">
        <v>27</v>
      </c>
      <c r="M1053" s="42">
        <v>480</v>
      </c>
    </row>
    <row r="1054" spans="1:13" s="62" customFormat="1" ht="12.75">
      <c r="A1054" s="14"/>
      <c r="B1054" s="364">
        <f>SUM(B1051:B1053)</f>
        <v>6000</v>
      </c>
      <c r="C1054" s="14" t="s">
        <v>37</v>
      </c>
      <c r="D1054" s="14"/>
      <c r="E1054" s="14"/>
      <c r="F1054" s="174"/>
      <c r="G1054" s="21"/>
      <c r="H1054" s="59">
        <v>0</v>
      </c>
      <c r="I1054" s="61">
        <f t="shared" si="93"/>
        <v>12.5</v>
      </c>
      <c r="M1054" s="42">
        <v>480</v>
      </c>
    </row>
    <row r="1055" spans="2:13" ht="12.75">
      <c r="B1055" s="361"/>
      <c r="H1055" s="6">
        <f>H1054-B1055</f>
        <v>0</v>
      </c>
      <c r="I1055" s="25">
        <f t="shared" si="93"/>
        <v>0</v>
      </c>
      <c r="M1055" s="42">
        <v>480</v>
      </c>
    </row>
    <row r="1056" spans="2:13" ht="12.75">
      <c r="B1056" s="361"/>
      <c r="H1056" s="6">
        <f>H1055-B1056</f>
        <v>0</v>
      </c>
      <c r="I1056" s="25">
        <f t="shared" si="93"/>
        <v>0</v>
      </c>
      <c r="M1056" s="42">
        <v>480</v>
      </c>
    </row>
    <row r="1057" spans="2:13" ht="12.75">
      <c r="B1057" s="361">
        <v>1000</v>
      </c>
      <c r="C1057" s="1" t="s">
        <v>474</v>
      </c>
      <c r="D1057" s="1" t="s">
        <v>10</v>
      </c>
      <c r="E1057" s="1" t="s">
        <v>195</v>
      </c>
      <c r="F1057" s="183" t="s">
        <v>355</v>
      </c>
      <c r="G1057" s="30" t="s">
        <v>291</v>
      </c>
      <c r="H1057" s="6">
        <f>H1056-B1057</f>
        <v>-1000</v>
      </c>
      <c r="I1057" s="25">
        <f t="shared" si="93"/>
        <v>2.0833333333333335</v>
      </c>
      <c r="K1057" t="s">
        <v>12</v>
      </c>
      <c r="L1057">
        <v>27</v>
      </c>
      <c r="M1057" s="42">
        <v>480</v>
      </c>
    </row>
    <row r="1058" spans="2:13" ht="12.75">
      <c r="B1058" s="361">
        <v>1000</v>
      </c>
      <c r="C1058" s="1" t="s">
        <v>474</v>
      </c>
      <c r="D1058" s="1" t="s">
        <v>10</v>
      </c>
      <c r="E1058" s="1" t="s">
        <v>195</v>
      </c>
      <c r="F1058" s="183" t="s">
        <v>355</v>
      </c>
      <c r="G1058" s="30" t="s">
        <v>293</v>
      </c>
      <c r="H1058" s="6">
        <f>H1057-B1058</f>
        <v>-2000</v>
      </c>
      <c r="I1058" s="25">
        <f t="shared" si="93"/>
        <v>2.0833333333333335</v>
      </c>
      <c r="K1058" t="s">
        <v>12</v>
      </c>
      <c r="L1058">
        <v>27</v>
      </c>
      <c r="M1058" s="42">
        <v>480</v>
      </c>
    </row>
    <row r="1059" spans="2:13" ht="12.75">
      <c r="B1059" s="361">
        <v>1000</v>
      </c>
      <c r="C1059" s="1" t="s">
        <v>474</v>
      </c>
      <c r="D1059" s="1" t="s">
        <v>10</v>
      </c>
      <c r="E1059" s="1" t="s">
        <v>195</v>
      </c>
      <c r="F1059" s="183" t="s">
        <v>355</v>
      </c>
      <c r="G1059" s="30" t="s">
        <v>295</v>
      </c>
      <c r="H1059" s="6">
        <f>H1058-B1059</f>
        <v>-3000</v>
      </c>
      <c r="I1059" s="25">
        <f t="shared" si="93"/>
        <v>2.0833333333333335</v>
      </c>
      <c r="K1059" t="s">
        <v>12</v>
      </c>
      <c r="L1059">
        <v>27</v>
      </c>
      <c r="M1059" s="42">
        <v>480</v>
      </c>
    </row>
    <row r="1060" spans="1:13" s="62" customFormat="1" ht="12.75">
      <c r="A1060" s="14"/>
      <c r="B1060" s="364">
        <f>SUM(B1057:B1059)</f>
        <v>3000</v>
      </c>
      <c r="C1060" s="14"/>
      <c r="D1060" s="14"/>
      <c r="E1060" s="14" t="s">
        <v>195</v>
      </c>
      <c r="F1060" s="174"/>
      <c r="G1060" s="21"/>
      <c r="H1060" s="59">
        <v>0</v>
      </c>
      <c r="I1060" s="61">
        <f t="shared" si="93"/>
        <v>6.25</v>
      </c>
      <c r="M1060" s="42">
        <v>480</v>
      </c>
    </row>
    <row r="1061" spans="2:13" ht="12.75">
      <c r="B1061" s="361"/>
      <c r="H1061" s="6">
        <f>H1060-B1061</f>
        <v>0</v>
      </c>
      <c r="I1061" s="25">
        <f t="shared" si="93"/>
        <v>0</v>
      </c>
      <c r="M1061" s="42">
        <v>480</v>
      </c>
    </row>
    <row r="1062" spans="2:13" ht="12.75">
      <c r="B1062" s="361"/>
      <c r="H1062" s="6">
        <f>H1061-B1062</f>
        <v>0</v>
      </c>
      <c r="I1062" s="25">
        <f t="shared" si="93"/>
        <v>0</v>
      </c>
      <c r="M1062" s="42">
        <v>480</v>
      </c>
    </row>
    <row r="1063" spans="2:13" ht="12.75">
      <c r="B1063" s="361"/>
      <c r="H1063" s="6">
        <f>H1062-B1063</f>
        <v>0</v>
      </c>
      <c r="I1063" s="25">
        <f t="shared" si="93"/>
        <v>0</v>
      </c>
      <c r="M1063" s="42">
        <v>480</v>
      </c>
    </row>
    <row r="1064" spans="2:13" ht="12.75">
      <c r="B1064" s="361"/>
      <c r="H1064" s="6">
        <f>H1063-B1064</f>
        <v>0</v>
      </c>
      <c r="I1064" s="25">
        <f t="shared" si="93"/>
        <v>0</v>
      </c>
      <c r="M1064" s="42">
        <v>480</v>
      </c>
    </row>
    <row r="1065" spans="1:256" s="69" customFormat="1" ht="12.75">
      <c r="A1065" s="64"/>
      <c r="B1065" s="436">
        <f>+B1069+B1082+B1087+B1091+B1098+B1104</f>
        <v>47000</v>
      </c>
      <c r="C1065" s="64" t="s">
        <v>362</v>
      </c>
      <c r="D1065" s="64" t="s">
        <v>363</v>
      </c>
      <c r="E1065" s="64" t="s">
        <v>364</v>
      </c>
      <c r="F1065" s="74" t="s">
        <v>365</v>
      </c>
      <c r="G1065" s="74" t="s">
        <v>472</v>
      </c>
      <c r="H1065" s="59"/>
      <c r="I1065" s="67">
        <f t="shared" si="93"/>
        <v>97.91666666666667</v>
      </c>
      <c r="M1065" s="42">
        <v>480</v>
      </c>
      <c r="IV1065" s="64">
        <f>SUM(A1065:IU1065)</f>
        <v>47577.916666666664</v>
      </c>
    </row>
    <row r="1066" spans="2:13" ht="12.75">
      <c r="B1066" s="361"/>
      <c r="H1066" s="6">
        <f>H1065-B1066</f>
        <v>0</v>
      </c>
      <c r="I1066" s="25">
        <f t="shared" si="93"/>
        <v>0</v>
      </c>
      <c r="M1066" s="42">
        <v>480</v>
      </c>
    </row>
    <row r="1067" spans="2:13" ht="12.75">
      <c r="B1067" s="361">
        <v>2500</v>
      </c>
      <c r="C1067" s="1" t="s">
        <v>11</v>
      </c>
      <c r="D1067" s="15" t="s">
        <v>10</v>
      </c>
      <c r="E1067" s="1" t="s">
        <v>1293</v>
      </c>
      <c r="F1067" s="183" t="s">
        <v>1191</v>
      </c>
      <c r="G1067" s="38" t="s">
        <v>296</v>
      </c>
      <c r="H1067" s="6">
        <f>H1066-B1067</f>
        <v>-2500</v>
      </c>
      <c r="I1067" s="25">
        <f t="shared" si="93"/>
        <v>5.208333333333333</v>
      </c>
      <c r="K1067" t="s">
        <v>11</v>
      </c>
      <c r="L1067">
        <v>28</v>
      </c>
      <c r="M1067" s="42">
        <v>480</v>
      </c>
    </row>
    <row r="1068" spans="2:13" ht="12.75">
      <c r="B1068" s="361">
        <v>2500</v>
      </c>
      <c r="C1068" s="1" t="s">
        <v>11</v>
      </c>
      <c r="D1068" s="15" t="s">
        <v>10</v>
      </c>
      <c r="E1068" s="1" t="s">
        <v>1293</v>
      </c>
      <c r="F1068" s="183" t="s">
        <v>1192</v>
      </c>
      <c r="G1068" s="30" t="s">
        <v>297</v>
      </c>
      <c r="H1068" s="6">
        <f>H1067-B1068</f>
        <v>-5000</v>
      </c>
      <c r="I1068" s="25">
        <v>5</v>
      </c>
      <c r="K1068" t="s">
        <v>11</v>
      </c>
      <c r="L1068">
        <v>28</v>
      </c>
      <c r="M1068" s="42">
        <v>480</v>
      </c>
    </row>
    <row r="1069" spans="1:13" s="62" customFormat="1" ht="12.75">
      <c r="A1069" s="14"/>
      <c r="B1069" s="364">
        <f>SUM(B1067:B1068)</f>
        <v>5000</v>
      </c>
      <c r="C1069" s="14" t="s">
        <v>11</v>
      </c>
      <c r="D1069" s="14"/>
      <c r="E1069" s="14"/>
      <c r="F1069" s="174"/>
      <c r="G1069" s="21"/>
      <c r="H1069" s="59">
        <v>0</v>
      </c>
      <c r="I1069" s="61">
        <f aca="true" t="shared" si="96" ref="I1069:I1111">+B1069/M1069</f>
        <v>10.416666666666666</v>
      </c>
      <c r="M1069" s="42">
        <v>480</v>
      </c>
    </row>
    <row r="1070" spans="2:13" ht="12.75">
      <c r="B1070" s="361"/>
      <c r="H1070" s="6">
        <f aca="true" t="shared" si="97" ref="H1070:H1081">H1069-B1070</f>
        <v>0</v>
      </c>
      <c r="I1070" s="25">
        <f t="shared" si="96"/>
        <v>0</v>
      </c>
      <c r="M1070" s="42">
        <v>480</v>
      </c>
    </row>
    <row r="1071" spans="2:13" ht="12.75">
      <c r="B1071" s="361"/>
      <c r="H1071" s="6">
        <f t="shared" si="97"/>
        <v>0</v>
      </c>
      <c r="I1071" s="25">
        <f t="shared" si="96"/>
        <v>0</v>
      </c>
      <c r="K1071" t="s">
        <v>1293</v>
      </c>
      <c r="M1071" s="42">
        <v>480</v>
      </c>
    </row>
    <row r="1072" spans="2:13" ht="12.75">
      <c r="B1072" s="361">
        <v>800</v>
      </c>
      <c r="C1072" s="35" t="s">
        <v>1134</v>
      </c>
      <c r="D1072" s="15" t="s">
        <v>10</v>
      </c>
      <c r="E1072" s="1" t="s">
        <v>473</v>
      </c>
      <c r="F1072" s="183" t="s">
        <v>1294</v>
      </c>
      <c r="G1072" s="30" t="s">
        <v>296</v>
      </c>
      <c r="H1072" s="6">
        <f t="shared" si="97"/>
        <v>-800</v>
      </c>
      <c r="I1072" s="25">
        <f t="shared" si="96"/>
        <v>1.6666666666666667</v>
      </c>
      <c r="K1072" t="s">
        <v>1293</v>
      </c>
      <c r="L1072">
        <v>28</v>
      </c>
      <c r="M1072" s="42">
        <v>480</v>
      </c>
    </row>
    <row r="1073" spans="2:13" ht="12.75">
      <c r="B1073" s="361">
        <v>2000</v>
      </c>
      <c r="C1073" s="35" t="s">
        <v>366</v>
      </c>
      <c r="D1073" s="15" t="s">
        <v>10</v>
      </c>
      <c r="E1073" s="1" t="s">
        <v>473</v>
      </c>
      <c r="F1073" s="183" t="s">
        <v>1295</v>
      </c>
      <c r="G1073" s="30" t="s">
        <v>296</v>
      </c>
      <c r="H1073" s="6">
        <f t="shared" si="97"/>
        <v>-2800</v>
      </c>
      <c r="I1073" s="25">
        <f t="shared" si="96"/>
        <v>4.166666666666667</v>
      </c>
      <c r="K1073" t="s">
        <v>1293</v>
      </c>
      <c r="L1073">
        <v>28</v>
      </c>
      <c r="M1073" s="42">
        <v>480</v>
      </c>
    </row>
    <row r="1074" spans="2:13" ht="12.75">
      <c r="B1074" s="361">
        <v>1000</v>
      </c>
      <c r="C1074" s="35" t="s">
        <v>367</v>
      </c>
      <c r="D1074" s="15" t="s">
        <v>10</v>
      </c>
      <c r="E1074" s="1" t="s">
        <v>473</v>
      </c>
      <c r="F1074" s="183" t="s">
        <v>1295</v>
      </c>
      <c r="G1074" s="30" t="s">
        <v>296</v>
      </c>
      <c r="H1074" s="6">
        <f t="shared" si="97"/>
        <v>-3800</v>
      </c>
      <c r="I1074" s="25">
        <f t="shared" si="96"/>
        <v>2.0833333333333335</v>
      </c>
      <c r="K1074" t="s">
        <v>1293</v>
      </c>
      <c r="L1074">
        <v>28</v>
      </c>
      <c r="M1074" s="42">
        <v>480</v>
      </c>
    </row>
    <row r="1075" spans="2:13" ht="12.75">
      <c r="B1075" s="361">
        <v>1000</v>
      </c>
      <c r="C1075" s="35" t="s">
        <v>368</v>
      </c>
      <c r="D1075" s="15" t="s">
        <v>10</v>
      </c>
      <c r="E1075" s="1" t="s">
        <v>473</v>
      </c>
      <c r="F1075" s="183" t="s">
        <v>1295</v>
      </c>
      <c r="G1075" s="30" t="s">
        <v>296</v>
      </c>
      <c r="H1075" s="6">
        <f t="shared" si="97"/>
        <v>-4800</v>
      </c>
      <c r="I1075" s="25">
        <f t="shared" si="96"/>
        <v>2.0833333333333335</v>
      </c>
      <c r="K1075" t="s">
        <v>1293</v>
      </c>
      <c r="L1075">
        <v>28</v>
      </c>
      <c r="M1075" s="42">
        <v>480</v>
      </c>
    </row>
    <row r="1076" spans="2:13" ht="12.75">
      <c r="B1076" s="361">
        <v>4000</v>
      </c>
      <c r="C1076" s="35" t="s">
        <v>369</v>
      </c>
      <c r="D1076" s="15" t="s">
        <v>10</v>
      </c>
      <c r="E1076" s="1" t="s">
        <v>473</v>
      </c>
      <c r="F1076" s="183" t="s">
        <v>1296</v>
      </c>
      <c r="G1076" s="30" t="s">
        <v>297</v>
      </c>
      <c r="H1076" s="6">
        <f t="shared" si="97"/>
        <v>-8800</v>
      </c>
      <c r="I1076" s="25">
        <f t="shared" si="96"/>
        <v>8.333333333333334</v>
      </c>
      <c r="K1076" t="s">
        <v>1293</v>
      </c>
      <c r="L1076">
        <v>28</v>
      </c>
      <c r="M1076" s="42">
        <v>480</v>
      </c>
    </row>
    <row r="1077" spans="2:14" ht="12.75">
      <c r="B1077" s="438">
        <v>1500</v>
      </c>
      <c r="C1077" s="35" t="s">
        <v>370</v>
      </c>
      <c r="D1077" s="15" t="s">
        <v>10</v>
      </c>
      <c r="E1077" s="1" t="s">
        <v>473</v>
      </c>
      <c r="F1077" s="183" t="s">
        <v>1295</v>
      </c>
      <c r="G1077" s="30" t="s">
        <v>312</v>
      </c>
      <c r="H1077" s="6">
        <f t="shared" si="97"/>
        <v>-10300</v>
      </c>
      <c r="I1077" s="25">
        <f t="shared" si="96"/>
        <v>3.125</v>
      </c>
      <c r="J1077" s="39"/>
      <c r="K1077" t="s">
        <v>1293</v>
      </c>
      <c r="L1077">
        <v>28</v>
      </c>
      <c r="M1077" s="42">
        <v>480</v>
      </c>
      <c r="N1077" s="41"/>
    </row>
    <row r="1078" spans="2:13" ht="12.75">
      <c r="B1078" s="361">
        <v>1500</v>
      </c>
      <c r="C1078" s="35" t="s">
        <v>371</v>
      </c>
      <c r="D1078" s="15" t="s">
        <v>10</v>
      </c>
      <c r="E1078" s="1" t="s">
        <v>473</v>
      </c>
      <c r="F1078" s="183" t="s">
        <v>1295</v>
      </c>
      <c r="G1078" s="30" t="s">
        <v>312</v>
      </c>
      <c r="H1078" s="6">
        <f t="shared" si="97"/>
        <v>-11800</v>
      </c>
      <c r="I1078" s="25">
        <f t="shared" si="96"/>
        <v>3.125</v>
      </c>
      <c r="K1078" t="s">
        <v>1293</v>
      </c>
      <c r="L1078">
        <v>28</v>
      </c>
      <c r="M1078" s="42">
        <v>480</v>
      </c>
    </row>
    <row r="1079" spans="2:13" ht="12.75">
      <c r="B1079" s="361">
        <v>4000</v>
      </c>
      <c r="C1079" s="35" t="s">
        <v>372</v>
      </c>
      <c r="D1079" s="15" t="s">
        <v>10</v>
      </c>
      <c r="E1079" s="1" t="s">
        <v>473</v>
      </c>
      <c r="F1079" s="183" t="s">
        <v>1295</v>
      </c>
      <c r="G1079" s="30" t="s">
        <v>313</v>
      </c>
      <c r="H1079" s="6">
        <f t="shared" si="97"/>
        <v>-15800</v>
      </c>
      <c r="I1079" s="25">
        <f t="shared" si="96"/>
        <v>8.333333333333334</v>
      </c>
      <c r="K1079" t="s">
        <v>1293</v>
      </c>
      <c r="L1079">
        <v>28</v>
      </c>
      <c r="M1079" s="42">
        <v>480</v>
      </c>
    </row>
    <row r="1080" spans="2:13" ht="12.75">
      <c r="B1080" s="361">
        <v>4000</v>
      </c>
      <c r="C1080" s="35" t="s">
        <v>373</v>
      </c>
      <c r="D1080" s="15" t="s">
        <v>10</v>
      </c>
      <c r="E1080" s="1" t="s">
        <v>473</v>
      </c>
      <c r="F1080" s="183" t="s">
        <v>1295</v>
      </c>
      <c r="G1080" s="30" t="s">
        <v>313</v>
      </c>
      <c r="H1080" s="6">
        <f t="shared" si="97"/>
        <v>-19800</v>
      </c>
      <c r="I1080" s="25">
        <f t="shared" si="96"/>
        <v>8.333333333333334</v>
      </c>
      <c r="K1080" t="s">
        <v>1293</v>
      </c>
      <c r="L1080">
        <v>28</v>
      </c>
      <c r="M1080" s="42">
        <v>480</v>
      </c>
    </row>
    <row r="1081" spans="2:13" ht="12.75">
      <c r="B1081" s="361">
        <v>5000</v>
      </c>
      <c r="C1081" s="35" t="s">
        <v>1135</v>
      </c>
      <c r="D1081" s="15" t="s">
        <v>10</v>
      </c>
      <c r="E1081" s="1" t="s">
        <v>473</v>
      </c>
      <c r="F1081" s="183" t="s">
        <v>1297</v>
      </c>
      <c r="G1081" s="30" t="s">
        <v>313</v>
      </c>
      <c r="H1081" s="6">
        <f t="shared" si="97"/>
        <v>-24800</v>
      </c>
      <c r="I1081" s="25">
        <f t="shared" si="96"/>
        <v>10.416666666666666</v>
      </c>
      <c r="K1081" t="s">
        <v>1293</v>
      </c>
      <c r="L1081">
        <v>28</v>
      </c>
      <c r="M1081" s="42">
        <v>480</v>
      </c>
    </row>
    <row r="1082" spans="1:13" s="62" customFormat="1" ht="12.75">
      <c r="A1082" s="14"/>
      <c r="B1082" s="364">
        <f>SUM(B1072:B1081)</f>
        <v>24800</v>
      </c>
      <c r="C1082" s="60" t="s">
        <v>1115</v>
      </c>
      <c r="D1082" s="14"/>
      <c r="E1082" s="14"/>
      <c r="F1082" s="174"/>
      <c r="G1082" s="21"/>
      <c r="H1082" s="59">
        <v>0</v>
      </c>
      <c r="I1082" s="61">
        <f t="shared" si="96"/>
        <v>51.666666666666664</v>
      </c>
      <c r="M1082" s="42">
        <v>480</v>
      </c>
    </row>
    <row r="1083" spans="2:13" ht="12.75">
      <c r="B1083" s="361"/>
      <c r="C1083" s="35"/>
      <c r="D1083" s="15"/>
      <c r="H1083" s="6">
        <f>H1082-B1083</f>
        <v>0</v>
      </c>
      <c r="I1083" s="25">
        <f t="shared" si="96"/>
        <v>0</v>
      </c>
      <c r="M1083" s="42">
        <v>480</v>
      </c>
    </row>
    <row r="1084" spans="2:13" ht="12.75">
      <c r="B1084" s="361"/>
      <c r="D1084" s="15"/>
      <c r="H1084" s="6">
        <f>H1083-B1084</f>
        <v>0</v>
      </c>
      <c r="I1084" s="25">
        <f t="shared" si="96"/>
        <v>0</v>
      </c>
      <c r="M1084" s="42">
        <v>480</v>
      </c>
    </row>
    <row r="1085" spans="2:13" ht="12.75">
      <c r="B1085" s="361">
        <v>200</v>
      </c>
      <c r="C1085" s="1" t="s">
        <v>34</v>
      </c>
      <c r="D1085" s="15" t="s">
        <v>10</v>
      </c>
      <c r="E1085" s="1" t="s">
        <v>35</v>
      </c>
      <c r="F1085" s="183" t="s">
        <v>1295</v>
      </c>
      <c r="G1085" s="30" t="s">
        <v>296</v>
      </c>
      <c r="H1085" s="6">
        <f>H1084-B1085</f>
        <v>-200</v>
      </c>
      <c r="I1085" s="25">
        <f t="shared" si="96"/>
        <v>0.4166666666666667</v>
      </c>
      <c r="K1085" t="s">
        <v>1293</v>
      </c>
      <c r="L1085">
        <v>28</v>
      </c>
      <c r="M1085" s="42">
        <v>480</v>
      </c>
    </row>
    <row r="1086" spans="2:13" ht="12.75">
      <c r="B1086" s="361">
        <v>1000</v>
      </c>
      <c r="C1086" s="1" t="s">
        <v>34</v>
      </c>
      <c r="D1086" s="15" t="s">
        <v>10</v>
      </c>
      <c r="E1086" s="1" t="s">
        <v>35</v>
      </c>
      <c r="F1086" s="183" t="s">
        <v>1295</v>
      </c>
      <c r="G1086" s="30" t="s">
        <v>297</v>
      </c>
      <c r="H1086" s="6">
        <f>H1085-B1086</f>
        <v>-1200</v>
      </c>
      <c r="I1086" s="25">
        <f t="shared" si="96"/>
        <v>2.0833333333333335</v>
      </c>
      <c r="K1086" t="s">
        <v>1293</v>
      </c>
      <c r="L1086">
        <v>28</v>
      </c>
      <c r="M1086" s="42">
        <v>480</v>
      </c>
    </row>
    <row r="1087" spans="1:13" s="62" customFormat="1" ht="12.75">
      <c r="A1087" s="14"/>
      <c r="B1087" s="364">
        <f>SUM(B1085:B1086)</f>
        <v>1200</v>
      </c>
      <c r="C1087" s="14"/>
      <c r="D1087" s="14"/>
      <c r="E1087" s="14" t="s">
        <v>35</v>
      </c>
      <c r="F1087" s="174"/>
      <c r="G1087" s="21"/>
      <c r="H1087" s="59">
        <v>0</v>
      </c>
      <c r="I1087" s="61">
        <f t="shared" si="96"/>
        <v>2.5</v>
      </c>
      <c r="M1087" s="42">
        <v>480</v>
      </c>
    </row>
    <row r="1088" spans="2:13" ht="12.75">
      <c r="B1088" s="361"/>
      <c r="D1088" s="15"/>
      <c r="H1088" s="6">
        <f>H1087-B1088</f>
        <v>0</v>
      </c>
      <c r="I1088" s="25">
        <f t="shared" si="96"/>
        <v>0</v>
      </c>
      <c r="M1088" s="42">
        <v>480</v>
      </c>
    </row>
    <row r="1089" spans="2:13" ht="12.75">
      <c r="B1089" s="361"/>
      <c r="D1089" s="15"/>
      <c r="H1089" s="6">
        <f>H1088-B1089</f>
        <v>0</v>
      </c>
      <c r="I1089" s="25">
        <f t="shared" si="96"/>
        <v>0</v>
      </c>
      <c r="M1089" s="42">
        <v>480</v>
      </c>
    </row>
    <row r="1090" spans="2:13" ht="12.75">
      <c r="B1090" s="361">
        <v>5000</v>
      </c>
      <c r="C1090" s="1" t="s">
        <v>36</v>
      </c>
      <c r="D1090" s="15" t="s">
        <v>10</v>
      </c>
      <c r="E1090" s="1" t="s">
        <v>473</v>
      </c>
      <c r="F1090" s="183" t="s">
        <v>1298</v>
      </c>
      <c r="G1090" s="30" t="s">
        <v>296</v>
      </c>
      <c r="H1090" s="6">
        <f>H1089-B1090</f>
        <v>-5000</v>
      </c>
      <c r="I1090" s="25">
        <f t="shared" si="96"/>
        <v>10.416666666666666</v>
      </c>
      <c r="K1090" t="s">
        <v>1293</v>
      </c>
      <c r="L1090">
        <v>28</v>
      </c>
      <c r="M1090" s="42">
        <v>480</v>
      </c>
    </row>
    <row r="1091" spans="1:13" s="62" customFormat="1" ht="12.75">
      <c r="A1091" s="14"/>
      <c r="B1091" s="364">
        <f>SUM(B1090:B1090)</f>
        <v>5000</v>
      </c>
      <c r="C1091" s="14" t="s">
        <v>36</v>
      </c>
      <c r="D1091" s="14"/>
      <c r="E1091" s="14"/>
      <c r="F1091" s="174"/>
      <c r="G1091" s="21"/>
      <c r="H1091" s="59">
        <v>0</v>
      </c>
      <c r="I1091" s="61">
        <f t="shared" si="96"/>
        <v>10.416666666666666</v>
      </c>
      <c r="M1091" s="42">
        <v>480</v>
      </c>
    </row>
    <row r="1092" spans="2:13" ht="12.75">
      <c r="B1092" s="361"/>
      <c r="D1092" s="15"/>
      <c r="H1092" s="6">
        <f aca="true" t="shared" si="98" ref="H1092:H1097">H1091-B1092</f>
        <v>0</v>
      </c>
      <c r="I1092" s="25">
        <f t="shared" si="96"/>
        <v>0</v>
      </c>
      <c r="M1092" s="42">
        <v>480</v>
      </c>
    </row>
    <row r="1093" spans="2:13" ht="12.75">
      <c r="B1093" s="361"/>
      <c r="D1093" s="15"/>
      <c r="H1093" s="6">
        <f t="shared" si="98"/>
        <v>0</v>
      </c>
      <c r="I1093" s="25">
        <f t="shared" si="96"/>
        <v>0</v>
      </c>
      <c r="M1093" s="42">
        <v>480</v>
      </c>
    </row>
    <row r="1094" spans="2:13" ht="12.75">
      <c r="B1094" s="361">
        <v>2000</v>
      </c>
      <c r="C1094" s="1" t="s">
        <v>37</v>
      </c>
      <c r="D1094" s="15" t="s">
        <v>10</v>
      </c>
      <c r="E1094" s="1" t="s">
        <v>473</v>
      </c>
      <c r="F1094" s="183" t="s">
        <v>1295</v>
      </c>
      <c r="G1094" s="30" t="s">
        <v>296</v>
      </c>
      <c r="H1094" s="6">
        <f t="shared" si="98"/>
        <v>-2000</v>
      </c>
      <c r="I1094" s="25">
        <f t="shared" si="96"/>
        <v>4.166666666666667</v>
      </c>
      <c r="K1094" t="s">
        <v>1293</v>
      </c>
      <c r="L1094">
        <v>28</v>
      </c>
      <c r="M1094" s="42">
        <v>480</v>
      </c>
    </row>
    <row r="1095" spans="2:13" ht="12.75">
      <c r="B1095" s="361">
        <v>2000</v>
      </c>
      <c r="C1095" s="1" t="s">
        <v>37</v>
      </c>
      <c r="D1095" s="15" t="s">
        <v>10</v>
      </c>
      <c r="E1095" s="1" t="s">
        <v>473</v>
      </c>
      <c r="F1095" s="183" t="s">
        <v>1295</v>
      </c>
      <c r="G1095" s="30" t="s">
        <v>297</v>
      </c>
      <c r="H1095" s="6">
        <f t="shared" si="98"/>
        <v>-4000</v>
      </c>
      <c r="I1095" s="25">
        <f t="shared" si="96"/>
        <v>4.166666666666667</v>
      </c>
      <c r="K1095" t="s">
        <v>1293</v>
      </c>
      <c r="L1095">
        <v>28</v>
      </c>
      <c r="M1095" s="42">
        <v>480</v>
      </c>
    </row>
    <row r="1096" spans="2:13" ht="12.75">
      <c r="B1096" s="361">
        <v>2000</v>
      </c>
      <c r="C1096" s="1" t="s">
        <v>37</v>
      </c>
      <c r="D1096" s="15" t="s">
        <v>10</v>
      </c>
      <c r="E1096" s="1" t="s">
        <v>473</v>
      </c>
      <c r="F1096" s="183" t="s">
        <v>1295</v>
      </c>
      <c r="G1096" s="30" t="s">
        <v>312</v>
      </c>
      <c r="H1096" s="6">
        <f t="shared" si="98"/>
        <v>-6000</v>
      </c>
      <c r="I1096" s="25">
        <f t="shared" si="96"/>
        <v>4.166666666666667</v>
      </c>
      <c r="K1096" t="s">
        <v>1293</v>
      </c>
      <c r="L1096">
        <v>28</v>
      </c>
      <c r="M1096" s="42">
        <v>480</v>
      </c>
    </row>
    <row r="1097" spans="2:13" ht="12.75">
      <c r="B1097" s="361">
        <v>2000</v>
      </c>
      <c r="C1097" s="1" t="s">
        <v>37</v>
      </c>
      <c r="D1097" s="15" t="s">
        <v>10</v>
      </c>
      <c r="E1097" s="1" t="s">
        <v>473</v>
      </c>
      <c r="F1097" s="183" t="s">
        <v>1295</v>
      </c>
      <c r="G1097" s="30" t="s">
        <v>313</v>
      </c>
      <c r="H1097" s="6">
        <f t="shared" si="98"/>
        <v>-8000</v>
      </c>
      <c r="I1097" s="25">
        <f t="shared" si="96"/>
        <v>4.166666666666667</v>
      </c>
      <c r="K1097" t="s">
        <v>1293</v>
      </c>
      <c r="L1097">
        <v>28</v>
      </c>
      <c r="M1097" s="42">
        <v>480</v>
      </c>
    </row>
    <row r="1098" spans="1:13" s="62" customFormat="1" ht="12.75">
      <c r="A1098" s="14"/>
      <c r="B1098" s="364">
        <f>SUM(B1094:B1097)</f>
        <v>8000</v>
      </c>
      <c r="C1098" s="14" t="s">
        <v>37</v>
      </c>
      <c r="D1098" s="14"/>
      <c r="E1098" s="14"/>
      <c r="F1098" s="174"/>
      <c r="G1098" s="21"/>
      <c r="H1098" s="59">
        <v>0</v>
      </c>
      <c r="I1098" s="61">
        <f t="shared" si="96"/>
        <v>16.666666666666668</v>
      </c>
      <c r="M1098" s="42">
        <v>480</v>
      </c>
    </row>
    <row r="1099" spans="2:13" ht="12.75">
      <c r="B1099" s="361"/>
      <c r="D1099" s="15"/>
      <c r="H1099" s="6">
        <f>H1098-B1099</f>
        <v>0</v>
      </c>
      <c r="I1099" s="25">
        <f t="shared" si="96"/>
        <v>0</v>
      </c>
      <c r="M1099" s="42">
        <v>480</v>
      </c>
    </row>
    <row r="1100" spans="2:13" ht="12.75">
      <c r="B1100" s="361"/>
      <c r="D1100" s="15"/>
      <c r="H1100" s="6">
        <f>H1099-B1100</f>
        <v>0</v>
      </c>
      <c r="I1100" s="25">
        <f t="shared" si="96"/>
        <v>0</v>
      </c>
      <c r="M1100" s="42">
        <v>480</v>
      </c>
    </row>
    <row r="1101" spans="2:13" ht="12.75">
      <c r="B1101" s="361">
        <v>1000</v>
      </c>
      <c r="C1101" s="70" t="s">
        <v>474</v>
      </c>
      <c r="D1101" s="70" t="s">
        <v>10</v>
      </c>
      <c r="E1101" s="70" t="s">
        <v>195</v>
      </c>
      <c r="F1101" s="183" t="s">
        <v>374</v>
      </c>
      <c r="G1101" s="30" t="s">
        <v>297</v>
      </c>
      <c r="H1101" s="6">
        <f>H1100-B1101</f>
        <v>-1000</v>
      </c>
      <c r="I1101" s="25">
        <f t="shared" si="96"/>
        <v>2.0833333333333335</v>
      </c>
      <c r="K1101" t="s">
        <v>1293</v>
      </c>
      <c r="L1101">
        <v>28</v>
      </c>
      <c r="M1101" s="42">
        <v>480</v>
      </c>
    </row>
    <row r="1102" spans="2:13" ht="12.75">
      <c r="B1102" s="361">
        <v>1000</v>
      </c>
      <c r="C1102" s="70" t="s">
        <v>474</v>
      </c>
      <c r="D1102" s="70" t="s">
        <v>10</v>
      </c>
      <c r="E1102" s="70" t="s">
        <v>195</v>
      </c>
      <c r="F1102" s="183" t="s">
        <v>374</v>
      </c>
      <c r="G1102" s="30" t="s">
        <v>312</v>
      </c>
      <c r="H1102" s="6">
        <f>H1101-B1102</f>
        <v>-2000</v>
      </c>
      <c r="I1102" s="25">
        <f t="shared" si="96"/>
        <v>2.0833333333333335</v>
      </c>
      <c r="K1102" t="s">
        <v>1293</v>
      </c>
      <c r="L1102">
        <v>28</v>
      </c>
      <c r="M1102" s="42">
        <v>480</v>
      </c>
    </row>
    <row r="1103" spans="2:13" ht="12.75">
      <c r="B1103" s="361">
        <v>1000</v>
      </c>
      <c r="C1103" s="70" t="s">
        <v>474</v>
      </c>
      <c r="D1103" s="70" t="s">
        <v>10</v>
      </c>
      <c r="E1103" s="70" t="s">
        <v>195</v>
      </c>
      <c r="F1103" s="183" t="s">
        <v>374</v>
      </c>
      <c r="G1103" s="30" t="s">
        <v>313</v>
      </c>
      <c r="H1103" s="6">
        <f>H1102-B1103</f>
        <v>-3000</v>
      </c>
      <c r="I1103" s="25">
        <f t="shared" si="96"/>
        <v>2.0833333333333335</v>
      </c>
      <c r="K1103" t="s">
        <v>1293</v>
      </c>
      <c r="L1103">
        <v>28</v>
      </c>
      <c r="M1103" s="42">
        <v>480</v>
      </c>
    </row>
    <row r="1104" spans="1:13" s="62" customFormat="1" ht="12.75">
      <c r="A1104" s="14"/>
      <c r="B1104" s="364">
        <f>SUM(B1101:B1103)</f>
        <v>3000</v>
      </c>
      <c r="C1104" s="14"/>
      <c r="D1104" s="14"/>
      <c r="E1104" s="14" t="s">
        <v>1302</v>
      </c>
      <c r="F1104" s="174"/>
      <c r="G1104" s="21"/>
      <c r="H1104" s="59">
        <v>0</v>
      </c>
      <c r="I1104" s="61">
        <f t="shared" si="96"/>
        <v>6.25</v>
      </c>
      <c r="M1104" s="42">
        <v>480</v>
      </c>
    </row>
    <row r="1105" spans="2:13" ht="12.75">
      <c r="B1105" s="437"/>
      <c r="C1105" s="35"/>
      <c r="D1105" s="15"/>
      <c r="E1105" s="35"/>
      <c r="G1105" s="33"/>
      <c r="H1105" s="6">
        <f>H1104-B1105</f>
        <v>0</v>
      </c>
      <c r="I1105" s="25">
        <f t="shared" si="96"/>
        <v>0</v>
      </c>
      <c r="M1105" s="42">
        <v>480</v>
      </c>
    </row>
    <row r="1106" spans="2:13" ht="12.75">
      <c r="B1106" s="437"/>
      <c r="C1106" s="35"/>
      <c r="D1106" s="15"/>
      <c r="E1106" s="37"/>
      <c r="G1106" s="38"/>
      <c r="H1106" s="6">
        <f>H1105-B1106</f>
        <v>0</v>
      </c>
      <c r="I1106" s="25">
        <f t="shared" si="96"/>
        <v>0</v>
      </c>
      <c r="M1106" s="42">
        <v>480</v>
      </c>
    </row>
    <row r="1107" spans="2:13" ht="12.75">
      <c r="B1107" s="437"/>
      <c r="C1107" s="35"/>
      <c r="D1107" s="15"/>
      <c r="E1107" s="15"/>
      <c r="G1107" s="32"/>
      <c r="H1107" s="6">
        <f>H1106-B1107</f>
        <v>0</v>
      </c>
      <c r="I1107" s="25">
        <f t="shared" si="96"/>
        <v>0</v>
      </c>
      <c r="M1107" s="42">
        <v>480</v>
      </c>
    </row>
    <row r="1108" spans="1:13" s="18" customFormat="1" ht="12.75">
      <c r="A1108" s="15"/>
      <c r="B1108" s="437"/>
      <c r="C1108" s="35"/>
      <c r="D1108" s="15"/>
      <c r="E1108" s="15"/>
      <c r="F1108" s="183"/>
      <c r="G1108" s="32"/>
      <c r="H1108" s="6">
        <f>H1107-B1108</f>
        <v>0</v>
      </c>
      <c r="I1108" s="25">
        <f t="shared" si="96"/>
        <v>0</v>
      </c>
      <c r="K1108"/>
      <c r="M1108" s="42">
        <v>480</v>
      </c>
    </row>
    <row r="1109" spans="1:13" s="69" customFormat="1" ht="12.75">
      <c r="A1109" s="64"/>
      <c r="B1109" s="436">
        <f>+B1117+B1123+B1130+B1136+B1145+B1151</f>
        <v>77500</v>
      </c>
      <c r="C1109" s="64" t="s">
        <v>375</v>
      </c>
      <c r="D1109" s="64" t="s">
        <v>1179</v>
      </c>
      <c r="E1109" s="64" t="s">
        <v>90</v>
      </c>
      <c r="F1109" s="74" t="s">
        <v>376</v>
      </c>
      <c r="G1109" s="74" t="s">
        <v>472</v>
      </c>
      <c r="H1109" s="65"/>
      <c r="I1109" s="67">
        <f t="shared" si="96"/>
        <v>161.45833333333334</v>
      </c>
      <c r="M1109" s="42">
        <v>480</v>
      </c>
    </row>
    <row r="1110" spans="2:13" ht="12.75">
      <c r="B1110" s="361"/>
      <c r="C1110" s="35"/>
      <c r="D1110" s="15"/>
      <c r="H1110" s="6">
        <f aca="true" t="shared" si="99" ref="H1110:H1116">H1109-B1110</f>
        <v>0</v>
      </c>
      <c r="I1110" s="25">
        <f t="shared" si="96"/>
        <v>0</v>
      </c>
      <c r="M1110" s="42">
        <v>480</v>
      </c>
    </row>
    <row r="1111" spans="2:14" ht="12.75">
      <c r="B1111" s="361">
        <v>2500</v>
      </c>
      <c r="C1111" s="35" t="s">
        <v>11</v>
      </c>
      <c r="D1111" s="15" t="s">
        <v>10</v>
      </c>
      <c r="E1111" s="1" t="s">
        <v>12</v>
      </c>
      <c r="F1111" s="183" t="s">
        <v>1193</v>
      </c>
      <c r="G1111" s="38" t="s">
        <v>296</v>
      </c>
      <c r="H1111" s="6">
        <f t="shared" si="99"/>
        <v>-2500</v>
      </c>
      <c r="I1111" s="25">
        <f t="shared" si="96"/>
        <v>5.208333333333333</v>
      </c>
      <c r="K1111" t="s">
        <v>11</v>
      </c>
      <c r="L1111">
        <v>29</v>
      </c>
      <c r="M1111" s="42">
        <v>480</v>
      </c>
      <c r="N1111" s="41"/>
    </row>
    <row r="1112" spans="2:13" ht="12.75">
      <c r="B1112" s="361">
        <v>2500</v>
      </c>
      <c r="C1112" s="1" t="s">
        <v>11</v>
      </c>
      <c r="D1112" s="15" t="s">
        <v>10</v>
      </c>
      <c r="E1112" s="1" t="s">
        <v>12</v>
      </c>
      <c r="F1112" s="183" t="s">
        <v>1194</v>
      </c>
      <c r="G1112" s="30" t="s">
        <v>297</v>
      </c>
      <c r="H1112" s="6">
        <f t="shared" si="99"/>
        <v>-5000</v>
      </c>
      <c r="I1112" s="25">
        <v>5</v>
      </c>
      <c r="K1112" t="s">
        <v>11</v>
      </c>
      <c r="L1112">
        <v>29</v>
      </c>
      <c r="M1112" s="42">
        <v>480</v>
      </c>
    </row>
    <row r="1113" spans="2:13" ht="12.75">
      <c r="B1113" s="361">
        <v>2500</v>
      </c>
      <c r="C1113" s="1" t="s">
        <v>11</v>
      </c>
      <c r="D1113" s="15" t="s">
        <v>10</v>
      </c>
      <c r="E1113" s="1" t="s">
        <v>12</v>
      </c>
      <c r="F1113" s="183" t="s">
        <v>1195</v>
      </c>
      <c r="G1113" s="30" t="s">
        <v>312</v>
      </c>
      <c r="H1113" s="6">
        <f t="shared" si="99"/>
        <v>-7500</v>
      </c>
      <c r="I1113" s="25">
        <v>5</v>
      </c>
      <c r="K1113" t="s">
        <v>11</v>
      </c>
      <c r="L1113">
        <v>29</v>
      </c>
      <c r="M1113" s="42">
        <v>480</v>
      </c>
    </row>
    <row r="1114" spans="2:13" ht="12.75">
      <c r="B1114" s="361">
        <v>2500</v>
      </c>
      <c r="C1114" s="1" t="s">
        <v>11</v>
      </c>
      <c r="D1114" s="1" t="s">
        <v>10</v>
      </c>
      <c r="E1114" s="1" t="s">
        <v>12</v>
      </c>
      <c r="F1114" s="183" t="s">
        <v>377</v>
      </c>
      <c r="G1114" s="30" t="s">
        <v>109</v>
      </c>
      <c r="H1114" s="6">
        <f t="shared" si="99"/>
        <v>-10000</v>
      </c>
      <c r="I1114" s="25">
        <v>5</v>
      </c>
      <c r="K1114" t="s">
        <v>11</v>
      </c>
      <c r="L1114">
        <v>29</v>
      </c>
      <c r="M1114" s="42">
        <v>480</v>
      </c>
    </row>
    <row r="1115" spans="2:13" ht="12.75">
      <c r="B1115" s="361">
        <v>2500</v>
      </c>
      <c r="C1115" s="1" t="s">
        <v>11</v>
      </c>
      <c r="D1115" s="1" t="s">
        <v>10</v>
      </c>
      <c r="E1115" s="1" t="s">
        <v>12</v>
      </c>
      <c r="F1115" s="193" t="s">
        <v>378</v>
      </c>
      <c r="G1115" s="30" t="s">
        <v>102</v>
      </c>
      <c r="H1115" s="6">
        <f t="shared" si="99"/>
        <v>-12500</v>
      </c>
      <c r="I1115" s="25">
        <v>5</v>
      </c>
      <c r="K1115" t="s">
        <v>11</v>
      </c>
      <c r="L1115">
        <v>29</v>
      </c>
      <c r="M1115" s="42">
        <v>480</v>
      </c>
    </row>
    <row r="1116" spans="2:13" ht="12.75">
      <c r="B1116" s="361">
        <v>2500</v>
      </c>
      <c r="C1116" s="1" t="s">
        <v>11</v>
      </c>
      <c r="D1116" s="1" t="s">
        <v>10</v>
      </c>
      <c r="E1116" s="1" t="s">
        <v>12</v>
      </c>
      <c r="F1116" s="193" t="s">
        <v>379</v>
      </c>
      <c r="G1116" s="30" t="s">
        <v>104</v>
      </c>
      <c r="H1116" s="6">
        <f t="shared" si="99"/>
        <v>-15000</v>
      </c>
      <c r="I1116" s="25">
        <v>5</v>
      </c>
      <c r="K1116" t="s">
        <v>11</v>
      </c>
      <c r="L1116">
        <v>29</v>
      </c>
      <c r="M1116" s="42">
        <v>480</v>
      </c>
    </row>
    <row r="1117" spans="1:13" s="62" customFormat="1" ht="12.75">
      <c r="A1117" s="14"/>
      <c r="B1117" s="364">
        <f>SUM(B1111:B1116)</f>
        <v>15000</v>
      </c>
      <c r="C1117" s="60" t="s">
        <v>11</v>
      </c>
      <c r="D1117" s="14"/>
      <c r="E1117" s="14"/>
      <c r="F1117" s="174"/>
      <c r="G1117" s="21"/>
      <c r="H1117" s="59">
        <v>0</v>
      </c>
      <c r="I1117" s="61">
        <f aca="true" t="shared" si="100" ref="I1117:I1148">+B1117/M1117</f>
        <v>31.25</v>
      </c>
      <c r="M1117" s="42">
        <v>480</v>
      </c>
    </row>
    <row r="1118" spans="2:13" ht="12.75">
      <c r="B1118" s="361"/>
      <c r="D1118" s="15"/>
      <c r="H1118" s="6">
        <f>H1117-B1118</f>
        <v>0</v>
      </c>
      <c r="I1118" s="25">
        <f t="shared" si="100"/>
        <v>0</v>
      </c>
      <c r="M1118" s="42">
        <v>480</v>
      </c>
    </row>
    <row r="1119" spans="2:13" ht="12.75">
      <c r="B1119" s="361"/>
      <c r="D1119" s="15"/>
      <c r="H1119" s="6">
        <f>H1118-B1119</f>
        <v>0</v>
      </c>
      <c r="I1119" s="25">
        <f t="shared" si="100"/>
        <v>0</v>
      </c>
      <c r="M1119" s="42">
        <v>480</v>
      </c>
    </row>
    <row r="1120" spans="2:13" ht="12.75">
      <c r="B1120" s="361">
        <v>5000</v>
      </c>
      <c r="C1120" s="1" t="s">
        <v>380</v>
      </c>
      <c r="D1120" s="1" t="s">
        <v>10</v>
      </c>
      <c r="E1120" s="1" t="s">
        <v>473</v>
      </c>
      <c r="F1120" s="183" t="s">
        <v>381</v>
      </c>
      <c r="G1120" s="30" t="s">
        <v>312</v>
      </c>
      <c r="H1120" s="6">
        <f>H1119-B1120</f>
        <v>-5000</v>
      </c>
      <c r="I1120" s="25">
        <f t="shared" si="100"/>
        <v>10.416666666666666</v>
      </c>
      <c r="K1120" t="s">
        <v>12</v>
      </c>
      <c r="L1120">
        <v>29</v>
      </c>
      <c r="M1120" s="42">
        <v>480</v>
      </c>
    </row>
    <row r="1121" spans="2:13" ht="12.75">
      <c r="B1121" s="361">
        <v>5000</v>
      </c>
      <c r="C1121" s="1" t="s">
        <v>383</v>
      </c>
      <c r="D1121" s="1" t="s">
        <v>10</v>
      </c>
      <c r="E1121" s="1" t="s">
        <v>473</v>
      </c>
      <c r="F1121" s="183" t="s">
        <v>384</v>
      </c>
      <c r="G1121" s="30" t="s">
        <v>102</v>
      </c>
      <c r="H1121" s="6">
        <f>H1120-B1121</f>
        <v>-10000</v>
      </c>
      <c r="I1121" s="25">
        <f t="shared" si="100"/>
        <v>10.416666666666666</v>
      </c>
      <c r="K1121" t="s">
        <v>12</v>
      </c>
      <c r="L1121">
        <v>29</v>
      </c>
      <c r="M1121" s="42">
        <v>480</v>
      </c>
    </row>
    <row r="1122" spans="2:13" ht="12.75">
      <c r="B1122" s="361">
        <v>18000</v>
      </c>
      <c r="C1122" s="1" t="s">
        <v>1153</v>
      </c>
      <c r="D1122" s="1" t="s">
        <v>10</v>
      </c>
      <c r="E1122" s="1" t="s">
        <v>473</v>
      </c>
      <c r="F1122" s="183" t="s">
        <v>385</v>
      </c>
      <c r="G1122" s="30" t="s">
        <v>102</v>
      </c>
      <c r="H1122" s="6">
        <f>H1121-B1122</f>
        <v>-28000</v>
      </c>
      <c r="I1122" s="25">
        <f t="shared" si="100"/>
        <v>37.5</v>
      </c>
      <c r="K1122" t="s">
        <v>12</v>
      </c>
      <c r="L1122">
        <v>29</v>
      </c>
      <c r="M1122" s="42">
        <v>480</v>
      </c>
    </row>
    <row r="1123" spans="1:256" s="62" customFormat="1" ht="12.75">
      <c r="A1123" s="14"/>
      <c r="B1123" s="364">
        <f>SUM(B1120:B1122)</f>
        <v>28000</v>
      </c>
      <c r="C1123" s="14" t="s">
        <v>33</v>
      </c>
      <c r="D1123" s="14"/>
      <c r="E1123" s="14"/>
      <c r="F1123" s="174"/>
      <c r="G1123" s="21"/>
      <c r="H1123" s="59">
        <v>0</v>
      </c>
      <c r="I1123" s="61">
        <f t="shared" si="100"/>
        <v>58.333333333333336</v>
      </c>
      <c r="M1123" s="42">
        <v>480</v>
      </c>
      <c r="IV1123" s="62">
        <f>SUM(M1123:IU1123)</f>
        <v>480</v>
      </c>
    </row>
    <row r="1124" spans="2:13" ht="12.75">
      <c r="B1124" s="361"/>
      <c r="H1124" s="6">
        <f aca="true" t="shared" si="101" ref="H1124:H1129">H1123-B1124</f>
        <v>0</v>
      </c>
      <c r="I1124" s="25">
        <f t="shared" si="100"/>
        <v>0</v>
      </c>
      <c r="M1124" s="42">
        <v>480</v>
      </c>
    </row>
    <row r="1125" spans="2:13" ht="12.75">
      <c r="B1125" s="361"/>
      <c r="H1125" s="6">
        <f t="shared" si="101"/>
        <v>0</v>
      </c>
      <c r="I1125" s="25">
        <f t="shared" si="100"/>
        <v>0</v>
      </c>
      <c r="M1125" s="42">
        <v>480</v>
      </c>
    </row>
    <row r="1126" spans="2:13" ht="12.75">
      <c r="B1126" s="361">
        <v>1500</v>
      </c>
      <c r="C1126" s="1" t="s">
        <v>34</v>
      </c>
      <c r="D1126" s="1" t="s">
        <v>10</v>
      </c>
      <c r="E1126" s="1" t="s">
        <v>35</v>
      </c>
      <c r="F1126" s="183" t="s">
        <v>382</v>
      </c>
      <c r="G1126" s="30" t="s">
        <v>313</v>
      </c>
      <c r="H1126" s="6">
        <f t="shared" si="101"/>
        <v>-1500</v>
      </c>
      <c r="I1126" s="25">
        <f t="shared" si="100"/>
        <v>3.125</v>
      </c>
      <c r="K1126" t="s">
        <v>12</v>
      </c>
      <c r="L1126">
        <v>29</v>
      </c>
      <c r="M1126" s="42">
        <v>480</v>
      </c>
    </row>
    <row r="1127" spans="2:13" ht="12.75">
      <c r="B1127" s="361">
        <v>1500</v>
      </c>
      <c r="C1127" s="1" t="s">
        <v>34</v>
      </c>
      <c r="D1127" s="1" t="s">
        <v>10</v>
      </c>
      <c r="E1127" s="1" t="s">
        <v>35</v>
      </c>
      <c r="F1127" s="183" t="s">
        <v>382</v>
      </c>
      <c r="G1127" s="30" t="s">
        <v>99</v>
      </c>
      <c r="H1127" s="6">
        <f t="shared" si="101"/>
        <v>-3000</v>
      </c>
      <c r="I1127" s="25">
        <f t="shared" si="100"/>
        <v>3.125</v>
      </c>
      <c r="K1127" t="s">
        <v>12</v>
      </c>
      <c r="L1127">
        <v>29</v>
      </c>
      <c r="M1127" s="42">
        <v>480</v>
      </c>
    </row>
    <row r="1128" spans="2:13" ht="12.75">
      <c r="B1128" s="361">
        <v>1500</v>
      </c>
      <c r="C1128" s="1" t="s">
        <v>34</v>
      </c>
      <c r="D1128" s="1" t="s">
        <v>10</v>
      </c>
      <c r="E1128" s="1" t="s">
        <v>35</v>
      </c>
      <c r="F1128" s="183" t="s">
        <v>382</v>
      </c>
      <c r="G1128" s="30" t="s">
        <v>102</v>
      </c>
      <c r="H1128" s="6">
        <f t="shared" si="101"/>
        <v>-4500</v>
      </c>
      <c r="I1128" s="25">
        <f t="shared" si="100"/>
        <v>3.125</v>
      </c>
      <c r="K1128" t="s">
        <v>12</v>
      </c>
      <c r="L1128">
        <v>29</v>
      </c>
      <c r="M1128" s="42">
        <v>480</v>
      </c>
    </row>
    <row r="1129" spans="2:13" ht="12.75">
      <c r="B1129" s="361">
        <v>1500</v>
      </c>
      <c r="C1129" s="1" t="s">
        <v>34</v>
      </c>
      <c r="D1129" s="1" t="s">
        <v>10</v>
      </c>
      <c r="E1129" s="1" t="s">
        <v>35</v>
      </c>
      <c r="F1129" s="183" t="s">
        <v>382</v>
      </c>
      <c r="G1129" s="30" t="s">
        <v>104</v>
      </c>
      <c r="H1129" s="6">
        <f t="shared" si="101"/>
        <v>-6000</v>
      </c>
      <c r="I1129" s="25">
        <f t="shared" si="100"/>
        <v>3.125</v>
      </c>
      <c r="K1129" t="s">
        <v>12</v>
      </c>
      <c r="L1129">
        <v>29</v>
      </c>
      <c r="M1129" s="42">
        <v>480</v>
      </c>
    </row>
    <row r="1130" spans="1:13" s="62" customFormat="1" ht="12.75">
      <c r="A1130" s="14"/>
      <c r="B1130" s="364">
        <f>SUM(B1126:B1129)</f>
        <v>6000</v>
      </c>
      <c r="C1130" s="14"/>
      <c r="D1130" s="14"/>
      <c r="E1130" s="14" t="s">
        <v>35</v>
      </c>
      <c r="F1130" s="174"/>
      <c r="G1130" s="21"/>
      <c r="H1130" s="59">
        <v>0</v>
      </c>
      <c r="I1130" s="61">
        <f t="shared" si="100"/>
        <v>12.5</v>
      </c>
      <c r="M1130" s="42">
        <v>480</v>
      </c>
    </row>
    <row r="1131" spans="2:13" ht="12.75">
      <c r="B1131" s="361"/>
      <c r="H1131" s="6">
        <f>H1130-B1131</f>
        <v>0</v>
      </c>
      <c r="I1131" s="25">
        <f t="shared" si="100"/>
        <v>0</v>
      </c>
      <c r="M1131" s="42">
        <v>480</v>
      </c>
    </row>
    <row r="1132" spans="2:13" ht="12.75">
      <c r="B1132" s="361"/>
      <c r="H1132" s="6">
        <f>H1131-B1132</f>
        <v>0</v>
      </c>
      <c r="I1132" s="25">
        <f t="shared" si="100"/>
        <v>0</v>
      </c>
      <c r="M1132" s="42">
        <v>480</v>
      </c>
    </row>
    <row r="1133" spans="1:13" ht="12.75">
      <c r="A1133" s="15"/>
      <c r="B1133" s="361">
        <v>6000</v>
      </c>
      <c r="C1133" s="1" t="s">
        <v>36</v>
      </c>
      <c r="D1133" s="1" t="s">
        <v>10</v>
      </c>
      <c r="E1133" s="1" t="s">
        <v>473</v>
      </c>
      <c r="F1133" s="183" t="s">
        <v>386</v>
      </c>
      <c r="G1133" s="30" t="s">
        <v>312</v>
      </c>
      <c r="H1133" s="6">
        <f>H1132-B1133</f>
        <v>-6000</v>
      </c>
      <c r="I1133" s="25">
        <f t="shared" si="100"/>
        <v>12.5</v>
      </c>
      <c r="K1133" t="s">
        <v>12</v>
      </c>
      <c r="L1133">
        <v>29</v>
      </c>
      <c r="M1133" s="42">
        <v>480</v>
      </c>
    </row>
    <row r="1134" spans="2:13" ht="12.75">
      <c r="B1134" s="361">
        <v>6000</v>
      </c>
      <c r="C1134" s="1" t="s">
        <v>36</v>
      </c>
      <c r="D1134" s="1" t="s">
        <v>10</v>
      </c>
      <c r="E1134" s="1" t="s">
        <v>473</v>
      </c>
      <c r="F1134" s="183" t="s">
        <v>386</v>
      </c>
      <c r="G1134" s="30" t="s">
        <v>313</v>
      </c>
      <c r="H1134" s="6">
        <f>H1133-B1134</f>
        <v>-12000</v>
      </c>
      <c r="I1134" s="25">
        <f t="shared" si="100"/>
        <v>12.5</v>
      </c>
      <c r="K1134" t="s">
        <v>12</v>
      </c>
      <c r="L1134">
        <v>29</v>
      </c>
      <c r="M1134" s="42">
        <v>480</v>
      </c>
    </row>
    <row r="1135" spans="2:13" ht="12.75">
      <c r="B1135" s="361">
        <v>6000</v>
      </c>
      <c r="C1135" s="1" t="s">
        <v>36</v>
      </c>
      <c r="D1135" s="1" t="s">
        <v>10</v>
      </c>
      <c r="E1135" s="1" t="s">
        <v>473</v>
      </c>
      <c r="F1135" s="183" t="s">
        <v>386</v>
      </c>
      <c r="G1135" s="30" t="s">
        <v>99</v>
      </c>
      <c r="H1135" s="6">
        <f>H1134-B1135</f>
        <v>-18000</v>
      </c>
      <c r="I1135" s="25">
        <f t="shared" si="100"/>
        <v>12.5</v>
      </c>
      <c r="K1135" t="s">
        <v>12</v>
      </c>
      <c r="L1135">
        <v>29</v>
      </c>
      <c r="M1135" s="42">
        <v>480</v>
      </c>
    </row>
    <row r="1136" spans="1:13" s="62" customFormat="1" ht="12.75">
      <c r="A1136" s="14"/>
      <c r="B1136" s="364">
        <f>SUM(B1133:B1135)</f>
        <v>18000</v>
      </c>
      <c r="C1136" s="14" t="s">
        <v>36</v>
      </c>
      <c r="D1136" s="14"/>
      <c r="E1136" s="14"/>
      <c r="F1136" s="174"/>
      <c r="G1136" s="21"/>
      <c r="H1136" s="59">
        <v>0</v>
      </c>
      <c r="I1136" s="61">
        <f t="shared" si="100"/>
        <v>37.5</v>
      </c>
      <c r="M1136" s="42">
        <v>480</v>
      </c>
    </row>
    <row r="1137" spans="2:13" ht="12.75">
      <c r="B1137" s="361"/>
      <c r="H1137" s="6">
        <f aca="true" t="shared" si="102" ref="H1137:H1144">H1136-B1137</f>
        <v>0</v>
      </c>
      <c r="I1137" s="25">
        <f t="shared" si="100"/>
        <v>0</v>
      </c>
      <c r="M1137" s="42">
        <v>480</v>
      </c>
    </row>
    <row r="1138" spans="2:13" ht="12.75">
      <c r="B1138" s="361"/>
      <c r="H1138" s="6">
        <f t="shared" si="102"/>
        <v>0</v>
      </c>
      <c r="I1138" s="25">
        <f t="shared" si="100"/>
        <v>0</v>
      </c>
      <c r="M1138" s="42">
        <v>480</v>
      </c>
    </row>
    <row r="1139" spans="2:13" ht="12.75">
      <c r="B1139" s="361">
        <v>500</v>
      </c>
      <c r="C1139" s="1" t="s">
        <v>37</v>
      </c>
      <c r="D1139" s="1" t="s">
        <v>10</v>
      </c>
      <c r="E1139" s="1" t="s">
        <v>473</v>
      </c>
      <c r="F1139" s="183" t="s">
        <v>382</v>
      </c>
      <c r="G1139" s="30" t="s">
        <v>313</v>
      </c>
      <c r="H1139" s="6">
        <f t="shared" si="102"/>
        <v>-500</v>
      </c>
      <c r="I1139" s="25">
        <f t="shared" si="100"/>
        <v>1.0416666666666667</v>
      </c>
      <c r="K1139" t="s">
        <v>12</v>
      </c>
      <c r="L1139">
        <v>29</v>
      </c>
      <c r="M1139" s="42">
        <v>480</v>
      </c>
    </row>
    <row r="1140" spans="2:13" ht="12.75">
      <c r="B1140" s="361">
        <v>2000</v>
      </c>
      <c r="C1140" s="1" t="s">
        <v>37</v>
      </c>
      <c r="D1140" s="1" t="s">
        <v>10</v>
      </c>
      <c r="E1140" s="1" t="s">
        <v>473</v>
      </c>
      <c r="F1140" s="183" t="s">
        <v>382</v>
      </c>
      <c r="G1140" s="30" t="s">
        <v>313</v>
      </c>
      <c r="H1140" s="6">
        <f t="shared" si="102"/>
        <v>-2500</v>
      </c>
      <c r="I1140" s="25">
        <f t="shared" si="100"/>
        <v>4.166666666666667</v>
      </c>
      <c r="K1140" t="s">
        <v>12</v>
      </c>
      <c r="L1140">
        <v>29</v>
      </c>
      <c r="M1140" s="42">
        <v>480</v>
      </c>
    </row>
    <row r="1141" spans="2:13" ht="12.75">
      <c r="B1141" s="361">
        <v>500</v>
      </c>
      <c r="C1141" s="1" t="s">
        <v>37</v>
      </c>
      <c r="D1141" s="1" t="s">
        <v>10</v>
      </c>
      <c r="E1141" s="1" t="s">
        <v>473</v>
      </c>
      <c r="F1141" s="183" t="s">
        <v>382</v>
      </c>
      <c r="G1141" s="30" t="s">
        <v>99</v>
      </c>
      <c r="H1141" s="6">
        <f t="shared" si="102"/>
        <v>-3000</v>
      </c>
      <c r="I1141" s="25">
        <f t="shared" si="100"/>
        <v>1.0416666666666667</v>
      </c>
      <c r="K1141" t="s">
        <v>12</v>
      </c>
      <c r="L1141">
        <v>29</v>
      </c>
      <c r="M1141" s="42">
        <v>480</v>
      </c>
    </row>
    <row r="1142" spans="2:13" ht="12.75">
      <c r="B1142" s="361">
        <v>2000</v>
      </c>
      <c r="C1142" s="1" t="s">
        <v>37</v>
      </c>
      <c r="D1142" s="1" t="s">
        <v>10</v>
      </c>
      <c r="E1142" s="1" t="s">
        <v>473</v>
      </c>
      <c r="F1142" s="183" t="s">
        <v>382</v>
      </c>
      <c r="G1142" s="30" t="s">
        <v>99</v>
      </c>
      <c r="H1142" s="6">
        <f t="shared" si="102"/>
        <v>-5000</v>
      </c>
      <c r="I1142" s="25">
        <f t="shared" si="100"/>
        <v>4.166666666666667</v>
      </c>
      <c r="K1142" t="s">
        <v>12</v>
      </c>
      <c r="L1142">
        <v>29</v>
      </c>
      <c r="M1142" s="42">
        <v>480</v>
      </c>
    </row>
    <row r="1143" spans="2:13" ht="12.75">
      <c r="B1143" s="361">
        <v>500</v>
      </c>
      <c r="C1143" s="1" t="s">
        <v>37</v>
      </c>
      <c r="D1143" s="1" t="s">
        <v>10</v>
      </c>
      <c r="E1143" s="1" t="s">
        <v>473</v>
      </c>
      <c r="F1143" s="183" t="s">
        <v>382</v>
      </c>
      <c r="G1143" s="30" t="s">
        <v>102</v>
      </c>
      <c r="H1143" s="6">
        <f t="shared" si="102"/>
        <v>-5500</v>
      </c>
      <c r="I1143" s="25">
        <f t="shared" si="100"/>
        <v>1.0416666666666667</v>
      </c>
      <c r="K1143" t="s">
        <v>12</v>
      </c>
      <c r="L1143">
        <v>29</v>
      </c>
      <c r="M1143" s="42">
        <v>480</v>
      </c>
    </row>
    <row r="1144" spans="2:13" ht="12.75">
      <c r="B1144" s="361">
        <v>2000</v>
      </c>
      <c r="C1144" s="1" t="s">
        <v>37</v>
      </c>
      <c r="D1144" s="1" t="s">
        <v>10</v>
      </c>
      <c r="E1144" s="1" t="s">
        <v>473</v>
      </c>
      <c r="F1144" s="183" t="s">
        <v>382</v>
      </c>
      <c r="G1144" s="30" t="s">
        <v>102</v>
      </c>
      <c r="H1144" s="6">
        <f t="shared" si="102"/>
        <v>-7500</v>
      </c>
      <c r="I1144" s="25">
        <f t="shared" si="100"/>
        <v>4.166666666666667</v>
      </c>
      <c r="K1144" t="s">
        <v>12</v>
      </c>
      <c r="L1144">
        <v>29</v>
      </c>
      <c r="M1144" s="42">
        <v>480</v>
      </c>
    </row>
    <row r="1145" spans="1:13" s="62" customFormat="1" ht="12.75">
      <c r="A1145" s="14"/>
      <c r="B1145" s="364">
        <f>SUM(B1137:B1144)</f>
        <v>7500</v>
      </c>
      <c r="C1145" s="14" t="s">
        <v>37</v>
      </c>
      <c r="D1145" s="14"/>
      <c r="E1145" s="14"/>
      <c r="F1145" s="174"/>
      <c r="G1145" s="21"/>
      <c r="H1145" s="59">
        <v>0</v>
      </c>
      <c r="I1145" s="61">
        <f t="shared" si="100"/>
        <v>15.625</v>
      </c>
      <c r="M1145" s="42">
        <v>480</v>
      </c>
    </row>
    <row r="1146" spans="2:13" ht="12.75">
      <c r="B1146" s="361"/>
      <c r="H1146" s="6">
        <f>H1145-B1146</f>
        <v>0</v>
      </c>
      <c r="I1146" s="25">
        <f t="shared" si="100"/>
        <v>0</v>
      </c>
      <c r="M1146" s="42">
        <v>480</v>
      </c>
    </row>
    <row r="1147" spans="2:13" ht="12.75">
      <c r="B1147" s="361"/>
      <c r="H1147" s="6">
        <f>H1146-B1147</f>
        <v>0</v>
      </c>
      <c r="I1147" s="25">
        <f t="shared" si="100"/>
        <v>0</v>
      </c>
      <c r="M1147" s="42">
        <v>480</v>
      </c>
    </row>
    <row r="1148" spans="2:13" ht="12.75">
      <c r="B1148" s="361">
        <v>1000</v>
      </c>
      <c r="C1148" s="1" t="s">
        <v>474</v>
      </c>
      <c r="D1148" s="1" t="s">
        <v>10</v>
      </c>
      <c r="E1148" s="1" t="s">
        <v>195</v>
      </c>
      <c r="F1148" s="183" t="s">
        <v>382</v>
      </c>
      <c r="G1148" s="30" t="s">
        <v>313</v>
      </c>
      <c r="H1148" s="6">
        <f>H1147-B1148</f>
        <v>-1000</v>
      </c>
      <c r="I1148" s="25">
        <f t="shared" si="100"/>
        <v>2.0833333333333335</v>
      </c>
      <c r="K1148" t="s">
        <v>12</v>
      </c>
      <c r="L1148">
        <v>29</v>
      </c>
      <c r="M1148" s="42">
        <v>480</v>
      </c>
    </row>
    <row r="1149" spans="2:13" ht="12.75">
      <c r="B1149" s="361">
        <v>1000</v>
      </c>
      <c r="C1149" s="1" t="s">
        <v>474</v>
      </c>
      <c r="D1149" s="1" t="s">
        <v>10</v>
      </c>
      <c r="E1149" s="1" t="s">
        <v>195</v>
      </c>
      <c r="F1149" s="183" t="s">
        <v>382</v>
      </c>
      <c r="G1149" s="30" t="s">
        <v>99</v>
      </c>
      <c r="H1149" s="6">
        <f>H1148-B1149</f>
        <v>-2000</v>
      </c>
      <c r="I1149" s="25">
        <f aca="true" t="shared" si="103" ref="I1149:I1184">+B1149/M1149</f>
        <v>2.0833333333333335</v>
      </c>
      <c r="K1149" t="s">
        <v>12</v>
      </c>
      <c r="L1149">
        <v>29</v>
      </c>
      <c r="M1149" s="42">
        <v>480</v>
      </c>
    </row>
    <row r="1150" spans="2:13" ht="12.75">
      <c r="B1150" s="361">
        <v>1000</v>
      </c>
      <c r="C1150" s="1" t="s">
        <v>474</v>
      </c>
      <c r="D1150" s="1" t="s">
        <v>10</v>
      </c>
      <c r="E1150" s="1" t="s">
        <v>195</v>
      </c>
      <c r="F1150" s="183" t="s">
        <v>382</v>
      </c>
      <c r="G1150" s="30" t="s">
        <v>102</v>
      </c>
      <c r="H1150" s="6">
        <f>H1149-B1150</f>
        <v>-3000</v>
      </c>
      <c r="I1150" s="25">
        <f t="shared" si="103"/>
        <v>2.0833333333333335</v>
      </c>
      <c r="K1150" t="s">
        <v>12</v>
      </c>
      <c r="L1150">
        <v>29</v>
      </c>
      <c r="M1150" s="42">
        <v>480</v>
      </c>
    </row>
    <row r="1151" spans="1:13" s="62" customFormat="1" ht="12.75">
      <c r="A1151" s="14"/>
      <c r="B1151" s="364">
        <f>SUM(B1148:B1150)</f>
        <v>3000</v>
      </c>
      <c r="C1151" s="14"/>
      <c r="D1151" s="14"/>
      <c r="E1151" s="14" t="s">
        <v>195</v>
      </c>
      <c r="F1151" s="174"/>
      <c r="G1151" s="21"/>
      <c r="H1151" s="59">
        <v>0</v>
      </c>
      <c r="I1151" s="61">
        <f t="shared" si="103"/>
        <v>6.25</v>
      </c>
      <c r="M1151" s="42">
        <v>480</v>
      </c>
    </row>
    <row r="1152" spans="2:13" ht="12.75">
      <c r="B1152" s="361"/>
      <c r="H1152" s="6">
        <f>H1151-B1152</f>
        <v>0</v>
      </c>
      <c r="I1152" s="25">
        <f t="shared" si="103"/>
        <v>0</v>
      </c>
      <c r="M1152" s="42">
        <v>480</v>
      </c>
    </row>
    <row r="1153" spans="2:13" ht="12.75">
      <c r="B1153" s="361"/>
      <c r="D1153" s="15"/>
      <c r="H1153" s="6">
        <f>H1152-B1153</f>
        <v>0</v>
      </c>
      <c r="I1153" s="25">
        <f t="shared" si="103"/>
        <v>0</v>
      </c>
      <c r="M1153" s="42">
        <v>480</v>
      </c>
    </row>
    <row r="1154" spans="2:13" ht="12.75">
      <c r="B1154" s="361"/>
      <c r="D1154" s="15"/>
      <c r="H1154" s="6">
        <f>H1153-B1154</f>
        <v>0</v>
      </c>
      <c r="I1154" s="25">
        <f t="shared" si="103"/>
        <v>0</v>
      </c>
      <c r="M1154" s="42">
        <v>480</v>
      </c>
    </row>
    <row r="1155" spans="2:13" ht="12.75">
      <c r="B1155" s="361"/>
      <c r="D1155" s="15"/>
      <c r="H1155" s="6">
        <f>H1154-B1155</f>
        <v>0</v>
      </c>
      <c r="I1155" s="25">
        <f t="shared" si="103"/>
        <v>0</v>
      </c>
      <c r="M1155" s="42">
        <v>480</v>
      </c>
    </row>
    <row r="1156" spans="1:13" s="69" customFormat="1" ht="12.75">
      <c r="A1156" s="64"/>
      <c r="B1156" s="436">
        <f>+B1163+B1168+B1172+B1177</f>
        <v>38000</v>
      </c>
      <c r="C1156" s="64" t="s">
        <v>387</v>
      </c>
      <c r="D1156" s="64" t="s">
        <v>388</v>
      </c>
      <c r="E1156" s="64" t="s">
        <v>90</v>
      </c>
      <c r="F1156" s="74" t="s">
        <v>376</v>
      </c>
      <c r="G1156" s="66" t="s">
        <v>25</v>
      </c>
      <c r="H1156" s="65"/>
      <c r="I1156" s="67">
        <f t="shared" si="103"/>
        <v>79.16666666666667</v>
      </c>
      <c r="M1156" s="42">
        <v>480</v>
      </c>
    </row>
    <row r="1157" spans="2:13" ht="12.75">
      <c r="B1157" s="361"/>
      <c r="D1157" s="15"/>
      <c r="H1157" s="6">
        <f aca="true" t="shared" si="104" ref="H1157:H1162">H1156-B1157</f>
        <v>0</v>
      </c>
      <c r="I1157" s="25">
        <f t="shared" si="103"/>
        <v>0</v>
      </c>
      <c r="M1157" s="42">
        <v>480</v>
      </c>
    </row>
    <row r="1158" spans="2:13" ht="12.75">
      <c r="B1158" s="361">
        <v>5000</v>
      </c>
      <c r="C1158" s="1" t="s">
        <v>1319</v>
      </c>
      <c r="D1158" s="15" t="s">
        <v>212</v>
      </c>
      <c r="E1158" s="1" t="s">
        <v>473</v>
      </c>
      <c r="F1158" s="193" t="s">
        <v>1242</v>
      </c>
      <c r="G1158" s="30" t="s">
        <v>99</v>
      </c>
      <c r="H1158" s="6">
        <f t="shared" si="104"/>
        <v>-5000</v>
      </c>
      <c r="I1158" s="25">
        <f t="shared" si="103"/>
        <v>10.416666666666666</v>
      </c>
      <c r="K1158" t="s">
        <v>1180</v>
      </c>
      <c r="L1158">
        <v>32</v>
      </c>
      <c r="M1158" s="42">
        <v>480</v>
      </c>
    </row>
    <row r="1159" spans="2:13" ht="12.75">
      <c r="B1159" s="361">
        <v>5000</v>
      </c>
      <c r="C1159" s="1" t="s">
        <v>213</v>
      </c>
      <c r="D1159" s="15" t="s">
        <v>212</v>
      </c>
      <c r="E1159" s="1" t="s">
        <v>473</v>
      </c>
      <c r="F1159" s="193" t="s">
        <v>1243</v>
      </c>
      <c r="G1159" s="30" t="s">
        <v>99</v>
      </c>
      <c r="H1159" s="6">
        <f t="shared" si="104"/>
        <v>-10000</v>
      </c>
      <c r="I1159" s="25">
        <f t="shared" si="103"/>
        <v>10.416666666666666</v>
      </c>
      <c r="K1159" t="s">
        <v>1180</v>
      </c>
      <c r="L1159">
        <v>32</v>
      </c>
      <c r="M1159" s="42">
        <v>480</v>
      </c>
    </row>
    <row r="1160" spans="2:13" ht="12.75">
      <c r="B1160" s="361">
        <v>5000</v>
      </c>
      <c r="C1160" s="1" t="s">
        <v>214</v>
      </c>
      <c r="D1160" s="15" t="s">
        <v>212</v>
      </c>
      <c r="E1160" s="1" t="s">
        <v>473</v>
      </c>
      <c r="F1160" s="193" t="s">
        <v>1243</v>
      </c>
      <c r="G1160" s="30" t="s">
        <v>99</v>
      </c>
      <c r="H1160" s="6">
        <f t="shared" si="104"/>
        <v>-15000</v>
      </c>
      <c r="I1160" s="25">
        <f t="shared" si="103"/>
        <v>10.416666666666666</v>
      </c>
      <c r="K1160" t="s">
        <v>1180</v>
      </c>
      <c r="L1160">
        <v>32</v>
      </c>
      <c r="M1160" s="42">
        <v>480</v>
      </c>
    </row>
    <row r="1161" spans="2:13" ht="12.75">
      <c r="B1161" s="361">
        <v>5000</v>
      </c>
      <c r="C1161" s="1" t="s">
        <v>214</v>
      </c>
      <c r="D1161" s="15" t="s">
        <v>212</v>
      </c>
      <c r="E1161" s="1" t="s">
        <v>473</v>
      </c>
      <c r="F1161" s="193" t="s">
        <v>1243</v>
      </c>
      <c r="G1161" s="30" t="s">
        <v>102</v>
      </c>
      <c r="H1161" s="6">
        <f t="shared" si="104"/>
        <v>-20000</v>
      </c>
      <c r="I1161" s="25">
        <f t="shared" si="103"/>
        <v>10.416666666666666</v>
      </c>
      <c r="K1161" t="s">
        <v>1180</v>
      </c>
      <c r="L1161">
        <v>32</v>
      </c>
      <c r="M1161" s="42">
        <v>480</v>
      </c>
    </row>
    <row r="1162" spans="2:13" ht="12.75">
      <c r="B1162" s="361">
        <v>5000</v>
      </c>
      <c r="C1162" s="1" t="s">
        <v>1320</v>
      </c>
      <c r="D1162" s="15" t="s">
        <v>212</v>
      </c>
      <c r="E1162" s="1" t="s">
        <v>473</v>
      </c>
      <c r="F1162" s="193" t="s">
        <v>1244</v>
      </c>
      <c r="G1162" s="30" t="s">
        <v>102</v>
      </c>
      <c r="H1162" s="6">
        <f t="shared" si="104"/>
        <v>-25000</v>
      </c>
      <c r="I1162" s="25">
        <f t="shared" si="103"/>
        <v>10.416666666666666</v>
      </c>
      <c r="K1162" t="s">
        <v>1180</v>
      </c>
      <c r="L1162">
        <v>32</v>
      </c>
      <c r="M1162" s="42">
        <v>480</v>
      </c>
    </row>
    <row r="1163" spans="1:13" s="62" customFormat="1" ht="12.75">
      <c r="A1163" s="14"/>
      <c r="B1163" s="364">
        <f>SUM(B1158:B1162)</f>
        <v>25000</v>
      </c>
      <c r="C1163" s="14" t="s">
        <v>33</v>
      </c>
      <c r="D1163" s="14"/>
      <c r="E1163" s="14"/>
      <c r="F1163" s="174"/>
      <c r="G1163" s="21"/>
      <c r="H1163" s="59">
        <v>0</v>
      </c>
      <c r="I1163" s="61">
        <f t="shared" si="103"/>
        <v>52.083333333333336</v>
      </c>
      <c r="M1163" s="42">
        <v>480</v>
      </c>
    </row>
    <row r="1164" spans="2:13" ht="12.75">
      <c r="B1164" s="361"/>
      <c r="D1164" s="15"/>
      <c r="H1164" s="6">
        <f>H1163-B1164</f>
        <v>0</v>
      </c>
      <c r="I1164" s="25">
        <f t="shared" si="103"/>
        <v>0</v>
      </c>
      <c r="M1164" s="42">
        <v>480</v>
      </c>
    </row>
    <row r="1165" spans="2:13" ht="12.75">
      <c r="B1165" s="361"/>
      <c r="D1165" s="15"/>
      <c r="H1165" s="6">
        <f>H1164-B1165</f>
        <v>0</v>
      </c>
      <c r="I1165" s="25">
        <f t="shared" si="103"/>
        <v>0</v>
      </c>
      <c r="M1165" s="42">
        <v>480</v>
      </c>
    </row>
    <row r="1166" spans="2:13" ht="12.75">
      <c r="B1166" s="361">
        <v>1500</v>
      </c>
      <c r="C1166" s="1" t="s">
        <v>34</v>
      </c>
      <c r="D1166" s="15" t="s">
        <v>212</v>
      </c>
      <c r="E1166" s="1" t="s">
        <v>35</v>
      </c>
      <c r="F1166" s="183" t="s">
        <v>1243</v>
      </c>
      <c r="G1166" s="30" t="s">
        <v>99</v>
      </c>
      <c r="H1166" s="6">
        <f>H1165-B1166</f>
        <v>-1500</v>
      </c>
      <c r="I1166" s="25">
        <f t="shared" si="103"/>
        <v>3.125</v>
      </c>
      <c r="K1166" t="s">
        <v>1180</v>
      </c>
      <c r="L1166">
        <v>32</v>
      </c>
      <c r="M1166" s="42">
        <v>480</v>
      </c>
    </row>
    <row r="1167" spans="2:13" ht="12.75">
      <c r="B1167" s="361">
        <v>1500</v>
      </c>
      <c r="C1167" s="1" t="s">
        <v>34</v>
      </c>
      <c r="D1167" s="15" t="s">
        <v>212</v>
      </c>
      <c r="E1167" s="1" t="s">
        <v>35</v>
      </c>
      <c r="F1167" s="183" t="s">
        <v>1243</v>
      </c>
      <c r="G1167" s="30" t="s">
        <v>102</v>
      </c>
      <c r="H1167" s="6">
        <f>H1166-B1167</f>
        <v>-3000</v>
      </c>
      <c r="I1167" s="25">
        <f t="shared" si="103"/>
        <v>3.125</v>
      </c>
      <c r="K1167" t="s">
        <v>1180</v>
      </c>
      <c r="L1167">
        <v>32</v>
      </c>
      <c r="M1167" s="42">
        <v>480</v>
      </c>
    </row>
    <row r="1168" spans="1:13" s="85" customFormat="1" ht="12.75">
      <c r="A1168" s="83"/>
      <c r="B1168" s="364">
        <f>SUM(B1166:B1167)</f>
        <v>3000</v>
      </c>
      <c r="C1168" s="84"/>
      <c r="D1168" s="80"/>
      <c r="E1168" s="80" t="s">
        <v>35</v>
      </c>
      <c r="F1168" s="194"/>
      <c r="G1168" s="81"/>
      <c r="H1168" s="59">
        <v>0</v>
      </c>
      <c r="I1168" s="61">
        <f t="shared" si="103"/>
        <v>6.25</v>
      </c>
      <c r="M1168" s="42">
        <v>480</v>
      </c>
    </row>
    <row r="1169" spans="2:13" ht="12.75">
      <c r="B1169" s="361"/>
      <c r="D1169" s="15"/>
      <c r="H1169" s="6">
        <f>H1168-B1169</f>
        <v>0</v>
      </c>
      <c r="I1169" s="25">
        <f t="shared" si="103"/>
        <v>0</v>
      </c>
      <c r="M1169" s="42">
        <v>480</v>
      </c>
    </row>
    <row r="1170" spans="2:13" ht="12.75">
      <c r="B1170" s="361"/>
      <c r="D1170" s="15"/>
      <c r="H1170" s="6">
        <f>H1169-B1170</f>
        <v>0</v>
      </c>
      <c r="I1170" s="25">
        <f t="shared" si="103"/>
        <v>0</v>
      </c>
      <c r="M1170" s="42">
        <v>480</v>
      </c>
    </row>
    <row r="1171" spans="1:13" ht="12.75">
      <c r="A1171" s="15"/>
      <c r="B1171" s="361">
        <v>6000</v>
      </c>
      <c r="C1171" s="1" t="s">
        <v>36</v>
      </c>
      <c r="D1171" s="15" t="s">
        <v>212</v>
      </c>
      <c r="E1171" s="1" t="s">
        <v>473</v>
      </c>
      <c r="F1171" s="193" t="s">
        <v>1245</v>
      </c>
      <c r="G1171" s="30" t="s">
        <v>102</v>
      </c>
      <c r="H1171" s="6">
        <f>H1170-B1171</f>
        <v>-6000</v>
      </c>
      <c r="I1171" s="25">
        <f t="shared" si="103"/>
        <v>12.5</v>
      </c>
      <c r="K1171" t="s">
        <v>1180</v>
      </c>
      <c r="L1171">
        <v>32</v>
      </c>
      <c r="M1171" s="42">
        <v>480</v>
      </c>
    </row>
    <row r="1172" spans="1:13" s="62" customFormat="1" ht="12.75">
      <c r="A1172" s="14"/>
      <c r="B1172" s="364">
        <f>SUM(B1171)</f>
        <v>6000</v>
      </c>
      <c r="C1172" s="14" t="s">
        <v>36</v>
      </c>
      <c r="D1172" s="14"/>
      <c r="E1172" s="14"/>
      <c r="F1172" s="174"/>
      <c r="G1172" s="21"/>
      <c r="H1172" s="59">
        <v>0</v>
      </c>
      <c r="I1172" s="61">
        <f t="shared" si="103"/>
        <v>12.5</v>
      </c>
      <c r="M1172" s="42">
        <v>480</v>
      </c>
    </row>
    <row r="1173" spans="2:13" ht="12.75">
      <c r="B1173" s="361"/>
      <c r="D1173" s="15"/>
      <c r="H1173" s="6">
        <f>H1172-B1173</f>
        <v>0</v>
      </c>
      <c r="I1173" s="25">
        <f t="shared" si="103"/>
        <v>0</v>
      </c>
      <c r="M1173" s="42">
        <v>480</v>
      </c>
    </row>
    <row r="1174" spans="2:13" ht="12.75">
      <c r="B1174" s="361"/>
      <c r="D1174" s="15"/>
      <c r="H1174" s="6">
        <f>H1173-B1174</f>
        <v>0</v>
      </c>
      <c r="I1174" s="25">
        <f t="shared" si="103"/>
        <v>0</v>
      </c>
      <c r="M1174" s="42">
        <v>480</v>
      </c>
    </row>
    <row r="1175" spans="2:13" ht="12.75">
      <c r="B1175" s="361">
        <v>2000</v>
      </c>
      <c r="C1175" s="1" t="s">
        <v>37</v>
      </c>
      <c r="D1175" s="15" t="s">
        <v>10</v>
      </c>
      <c r="E1175" s="15" t="s">
        <v>473</v>
      </c>
      <c r="F1175" s="183" t="s">
        <v>1243</v>
      </c>
      <c r="G1175" s="30" t="s">
        <v>99</v>
      </c>
      <c r="H1175" s="6">
        <f>H1174-B1175</f>
        <v>-2000</v>
      </c>
      <c r="I1175" s="25">
        <f t="shared" si="103"/>
        <v>4.166666666666667</v>
      </c>
      <c r="K1175" t="s">
        <v>1180</v>
      </c>
      <c r="L1175">
        <v>32</v>
      </c>
      <c r="M1175" s="42">
        <v>480</v>
      </c>
    </row>
    <row r="1176" spans="2:13" ht="12.75">
      <c r="B1176" s="361">
        <v>2000</v>
      </c>
      <c r="C1176" s="1" t="s">
        <v>37</v>
      </c>
      <c r="D1176" s="15" t="s">
        <v>10</v>
      </c>
      <c r="E1176" s="15" t="s">
        <v>473</v>
      </c>
      <c r="F1176" s="183" t="s">
        <v>1243</v>
      </c>
      <c r="G1176" s="30" t="s">
        <v>102</v>
      </c>
      <c r="H1176" s="6">
        <f>H1175-B1176</f>
        <v>-4000</v>
      </c>
      <c r="I1176" s="25">
        <f t="shared" si="103"/>
        <v>4.166666666666667</v>
      </c>
      <c r="K1176" t="s">
        <v>1180</v>
      </c>
      <c r="L1176">
        <v>32</v>
      </c>
      <c r="M1176" s="42">
        <v>480</v>
      </c>
    </row>
    <row r="1177" spans="1:13" s="62" customFormat="1" ht="12.75">
      <c r="A1177" s="14"/>
      <c r="B1177" s="364">
        <f>SUM(B1175:B1176)</f>
        <v>4000</v>
      </c>
      <c r="C1177" s="14" t="s">
        <v>37</v>
      </c>
      <c r="D1177" s="14"/>
      <c r="E1177" s="14"/>
      <c r="F1177" s="174"/>
      <c r="G1177" s="21"/>
      <c r="H1177" s="59">
        <v>0</v>
      </c>
      <c r="I1177" s="61">
        <f t="shared" si="103"/>
        <v>8.333333333333334</v>
      </c>
      <c r="M1177" s="42">
        <v>480</v>
      </c>
    </row>
    <row r="1178" spans="2:13" ht="12.75">
      <c r="B1178" s="361"/>
      <c r="D1178" s="15"/>
      <c r="H1178" s="6">
        <f>H1177-B1178</f>
        <v>0</v>
      </c>
      <c r="I1178" s="25">
        <f t="shared" si="103"/>
        <v>0</v>
      </c>
      <c r="M1178" s="42">
        <v>480</v>
      </c>
    </row>
    <row r="1179" spans="2:13" ht="12.75">
      <c r="B1179" s="361"/>
      <c r="H1179" s="6">
        <f>H1178-B1179</f>
        <v>0</v>
      </c>
      <c r="I1179" s="25">
        <f t="shared" si="103"/>
        <v>0</v>
      </c>
      <c r="M1179" s="42">
        <v>480</v>
      </c>
    </row>
    <row r="1180" spans="2:13" ht="12.75">
      <c r="B1180" s="361"/>
      <c r="H1180" s="6">
        <f>H1179-B1180</f>
        <v>0</v>
      </c>
      <c r="I1180" s="25">
        <f t="shared" si="103"/>
        <v>0</v>
      </c>
      <c r="M1180" s="42">
        <v>480</v>
      </c>
    </row>
    <row r="1181" spans="2:13" ht="12.75">
      <c r="B1181" s="361"/>
      <c r="H1181" s="6">
        <f>H1180-B1181</f>
        <v>0</v>
      </c>
      <c r="I1181" s="25">
        <f t="shared" si="103"/>
        <v>0</v>
      </c>
      <c r="M1181" s="42">
        <v>480</v>
      </c>
    </row>
    <row r="1182" spans="1:256" s="69" customFormat="1" ht="12.75">
      <c r="A1182" s="64"/>
      <c r="B1182" s="436">
        <f>+B1188+B1198+B1206+B1212+B1219+B1225</f>
        <v>63000</v>
      </c>
      <c r="C1182" s="64" t="s">
        <v>389</v>
      </c>
      <c r="D1182" s="64" t="s">
        <v>1137</v>
      </c>
      <c r="E1182" s="64" t="s">
        <v>390</v>
      </c>
      <c r="F1182" s="74" t="s">
        <v>391</v>
      </c>
      <c r="G1182" s="74" t="s">
        <v>472</v>
      </c>
      <c r="H1182" s="59"/>
      <c r="I1182" s="67">
        <f t="shared" si="103"/>
        <v>131.25</v>
      </c>
      <c r="M1182" s="42">
        <v>480</v>
      </c>
      <c r="IV1182" s="64">
        <f>SUM(A1182:IU1182)</f>
        <v>63611.25</v>
      </c>
    </row>
    <row r="1183" spans="2:13" ht="12.75">
      <c r="B1183" s="361"/>
      <c r="H1183" s="6">
        <f>H1182-B1183</f>
        <v>0</v>
      </c>
      <c r="I1183" s="25">
        <f t="shared" si="103"/>
        <v>0</v>
      </c>
      <c r="M1183" s="42">
        <v>480</v>
      </c>
    </row>
    <row r="1184" spans="2:13" ht="12.75">
      <c r="B1184" s="361">
        <v>5000</v>
      </c>
      <c r="C1184" s="1" t="s">
        <v>11</v>
      </c>
      <c r="D1184" s="1" t="s">
        <v>10</v>
      </c>
      <c r="E1184" s="1" t="s">
        <v>42</v>
      </c>
      <c r="F1184" s="183" t="s">
        <v>392</v>
      </c>
      <c r="G1184" s="30" t="s">
        <v>109</v>
      </c>
      <c r="H1184" s="6">
        <f>H1183-B1184</f>
        <v>-5000</v>
      </c>
      <c r="I1184" s="25">
        <f t="shared" si="103"/>
        <v>10.416666666666666</v>
      </c>
      <c r="K1184" t="s">
        <v>11</v>
      </c>
      <c r="L1184">
        <v>33</v>
      </c>
      <c r="M1184" s="42">
        <v>480</v>
      </c>
    </row>
    <row r="1185" spans="2:13" ht="12.75">
      <c r="B1185" s="361">
        <v>2500</v>
      </c>
      <c r="C1185" s="1" t="s">
        <v>11</v>
      </c>
      <c r="D1185" s="1" t="s">
        <v>10</v>
      </c>
      <c r="E1185" s="1" t="s">
        <v>42</v>
      </c>
      <c r="F1185" s="193" t="s">
        <v>393</v>
      </c>
      <c r="G1185" s="30" t="s">
        <v>102</v>
      </c>
      <c r="H1185" s="6">
        <f>H1184-B1185</f>
        <v>-7500</v>
      </c>
      <c r="I1185" s="25">
        <v>5</v>
      </c>
      <c r="K1185" t="s">
        <v>11</v>
      </c>
      <c r="L1185">
        <v>33</v>
      </c>
      <c r="M1185" s="42">
        <v>480</v>
      </c>
    </row>
    <row r="1186" spans="2:13" ht="12.75">
      <c r="B1186" s="361">
        <v>2500</v>
      </c>
      <c r="C1186" s="1" t="s">
        <v>11</v>
      </c>
      <c r="D1186" s="1" t="s">
        <v>10</v>
      </c>
      <c r="E1186" s="1" t="s">
        <v>42</v>
      </c>
      <c r="F1186" s="193" t="s">
        <v>394</v>
      </c>
      <c r="G1186" s="30" t="s">
        <v>104</v>
      </c>
      <c r="H1186" s="6">
        <f>H1185-B1186</f>
        <v>-10000</v>
      </c>
      <c r="I1186" s="25">
        <v>5</v>
      </c>
      <c r="K1186" t="s">
        <v>11</v>
      </c>
      <c r="L1186">
        <v>33</v>
      </c>
      <c r="M1186" s="42">
        <v>480</v>
      </c>
    </row>
    <row r="1187" spans="2:13" ht="12.75">
      <c r="B1187" s="361">
        <v>3000</v>
      </c>
      <c r="C1187" s="1" t="s">
        <v>11</v>
      </c>
      <c r="D1187" s="1" t="s">
        <v>10</v>
      </c>
      <c r="E1187" s="1" t="s">
        <v>83</v>
      </c>
      <c r="F1187" s="193" t="s">
        <v>395</v>
      </c>
      <c r="G1187" s="30" t="s">
        <v>104</v>
      </c>
      <c r="H1187" s="6">
        <f>H1186-B1187</f>
        <v>-13000</v>
      </c>
      <c r="I1187" s="25">
        <v>6</v>
      </c>
      <c r="K1187" t="s">
        <v>11</v>
      </c>
      <c r="L1187">
        <v>33</v>
      </c>
      <c r="M1187" s="42">
        <v>480</v>
      </c>
    </row>
    <row r="1188" spans="1:13" s="62" customFormat="1" ht="12.75">
      <c r="A1188" s="14"/>
      <c r="B1188" s="364">
        <f>SUM(B1184:B1187)</f>
        <v>13000</v>
      </c>
      <c r="C1188" s="14" t="s">
        <v>11</v>
      </c>
      <c r="D1188" s="14"/>
      <c r="E1188" s="14"/>
      <c r="F1188" s="174"/>
      <c r="G1188" s="21"/>
      <c r="H1188" s="59">
        <v>0</v>
      </c>
      <c r="I1188" s="61">
        <f aca="true" t="shared" si="105" ref="I1188:I1219">+B1188/M1188</f>
        <v>27.083333333333332</v>
      </c>
      <c r="M1188" s="42">
        <v>480</v>
      </c>
    </row>
    <row r="1189" spans="2:13" ht="12.75">
      <c r="B1189" s="361"/>
      <c r="C1189" s="3"/>
      <c r="H1189" s="6">
        <f aca="true" t="shared" si="106" ref="H1189:H1197">H1188-B1189</f>
        <v>0</v>
      </c>
      <c r="I1189" s="25">
        <f t="shared" si="105"/>
        <v>0</v>
      </c>
      <c r="M1189" s="42">
        <v>480</v>
      </c>
    </row>
    <row r="1190" spans="2:13" ht="12.75">
      <c r="B1190" s="361"/>
      <c r="H1190" s="6">
        <f t="shared" si="106"/>
        <v>0</v>
      </c>
      <c r="I1190" s="25">
        <f t="shared" si="105"/>
        <v>0</v>
      </c>
      <c r="M1190" s="42">
        <v>480</v>
      </c>
    </row>
    <row r="1191" spans="2:13" ht="12.75">
      <c r="B1191" s="437">
        <v>3000</v>
      </c>
      <c r="C1191" s="35" t="s">
        <v>1147</v>
      </c>
      <c r="D1191" s="15" t="s">
        <v>58</v>
      </c>
      <c r="E1191" s="35" t="s">
        <v>473</v>
      </c>
      <c r="F1191" s="165" t="s">
        <v>396</v>
      </c>
      <c r="G1191" s="33" t="s">
        <v>99</v>
      </c>
      <c r="H1191" s="6">
        <f t="shared" si="106"/>
        <v>-3000</v>
      </c>
      <c r="I1191" s="25">
        <f t="shared" si="105"/>
        <v>6.25</v>
      </c>
      <c r="K1191" t="s">
        <v>42</v>
      </c>
      <c r="L1191">
        <v>33</v>
      </c>
      <c r="M1191" s="42">
        <v>480</v>
      </c>
    </row>
    <row r="1192" spans="2:13" ht="12.75">
      <c r="B1192" s="437">
        <v>3000</v>
      </c>
      <c r="C1192" s="35" t="s">
        <v>1147</v>
      </c>
      <c r="D1192" s="15" t="s">
        <v>58</v>
      </c>
      <c r="E1192" s="35" t="s">
        <v>473</v>
      </c>
      <c r="F1192" s="165" t="s">
        <v>397</v>
      </c>
      <c r="G1192" s="33" t="s">
        <v>99</v>
      </c>
      <c r="H1192" s="6">
        <f t="shared" si="106"/>
        <v>-6000</v>
      </c>
      <c r="I1192" s="25">
        <f t="shared" si="105"/>
        <v>6.25</v>
      </c>
      <c r="K1192" t="s">
        <v>398</v>
      </c>
      <c r="L1192">
        <v>33</v>
      </c>
      <c r="M1192" s="42">
        <v>480</v>
      </c>
    </row>
    <row r="1193" spans="2:14" ht="12.75">
      <c r="B1193" s="437">
        <v>5000</v>
      </c>
      <c r="C1193" s="35" t="s">
        <v>399</v>
      </c>
      <c r="D1193" s="15" t="s">
        <v>58</v>
      </c>
      <c r="E1193" s="35" t="s">
        <v>473</v>
      </c>
      <c r="F1193" s="165" t="s">
        <v>400</v>
      </c>
      <c r="G1193" s="33" t="s">
        <v>102</v>
      </c>
      <c r="H1193" s="6">
        <f t="shared" si="106"/>
        <v>-11000</v>
      </c>
      <c r="I1193" s="25">
        <f t="shared" si="105"/>
        <v>10.416666666666666</v>
      </c>
      <c r="K1193" t="s">
        <v>42</v>
      </c>
      <c r="L1193">
        <v>33</v>
      </c>
      <c r="M1193" s="42">
        <v>480</v>
      </c>
      <c r="N1193" s="41"/>
    </row>
    <row r="1194" spans="2:14" ht="12.75">
      <c r="B1194" s="437">
        <v>5000</v>
      </c>
      <c r="C1194" s="35" t="s">
        <v>401</v>
      </c>
      <c r="D1194" s="15" t="s">
        <v>58</v>
      </c>
      <c r="E1194" s="35" t="s">
        <v>473</v>
      </c>
      <c r="F1194" s="165" t="s">
        <v>400</v>
      </c>
      <c r="G1194" s="33" t="s">
        <v>102</v>
      </c>
      <c r="H1194" s="6">
        <f t="shared" si="106"/>
        <v>-16000</v>
      </c>
      <c r="I1194" s="25">
        <f t="shared" si="105"/>
        <v>10.416666666666666</v>
      </c>
      <c r="K1194" t="s">
        <v>42</v>
      </c>
      <c r="L1194">
        <v>33</v>
      </c>
      <c r="M1194" s="42">
        <v>480</v>
      </c>
      <c r="N1194" s="41"/>
    </row>
    <row r="1195" spans="1:14" ht="12.75">
      <c r="A1195" s="15"/>
      <c r="B1195" s="437">
        <v>1500</v>
      </c>
      <c r="C1195" s="35" t="s">
        <v>402</v>
      </c>
      <c r="D1195" s="15" t="s">
        <v>58</v>
      </c>
      <c r="E1195" s="35" t="s">
        <v>473</v>
      </c>
      <c r="F1195" s="165" t="s">
        <v>400</v>
      </c>
      <c r="G1195" s="33" t="s">
        <v>104</v>
      </c>
      <c r="H1195" s="6">
        <f t="shared" si="106"/>
        <v>-17500</v>
      </c>
      <c r="I1195" s="25">
        <f t="shared" si="105"/>
        <v>3.125</v>
      </c>
      <c r="K1195" t="s">
        <v>42</v>
      </c>
      <c r="L1195">
        <v>33</v>
      </c>
      <c r="M1195" s="42">
        <v>480</v>
      </c>
      <c r="N1195" s="41"/>
    </row>
    <row r="1196" spans="1:14" ht="12.75">
      <c r="A1196" s="15"/>
      <c r="B1196" s="437">
        <v>1500</v>
      </c>
      <c r="C1196" s="35" t="s">
        <v>403</v>
      </c>
      <c r="D1196" s="15" t="s">
        <v>58</v>
      </c>
      <c r="E1196" s="35" t="s">
        <v>473</v>
      </c>
      <c r="F1196" s="165" t="s">
        <v>400</v>
      </c>
      <c r="G1196" s="33" t="s">
        <v>104</v>
      </c>
      <c r="H1196" s="6">
        <f t="shared" si="106"/>
        <v>-19000</v>
      </c>
      <c r="I1196" s="25">
        <f t="shared" si="105"/>
        <v>3.125</v>
      </c>
      <c r="K1196" t="s">
        <v>42</v>
      </c>
      <c r="L1196">
        <v>33</v>
      </c>
      <c r="M1196" s="42">
        <v>480</v>
      </c>
      <c r="N1196" s="41"/>
    </row>
    <row r="1197" spans="2:14" ht="12.75">
      <c r="B1197" s="437">
        <v>3000</v>
      </c>
      <c r="C1197" s="35" t="s">
        <v>1148</v>
      </c>
      <c r="D1197" s="15" t="s">
        <v>58</v>
      </c>
      <c r="E1197" s="35" t="s">
        <v>473</v>
      </c>
      <c r="F1197" s="165" t="s">
        <v>400</v>
      </c>
      <c r="G1197" s="33" t="s">
        <v>14</v>
      </c>
      <c r="H1197" s="6">
        <f t="shared" si="106"/>
        <v>-22000</v>
      </c>
      <c r="I1197" s="25">
        <f t="shared" si="105"/>
        <v>6.25</v>
      </c>
      <c r="K1197" t="s">
        <v>42</v>
      </c>
      <c r="L1197">
        <v>33</v>
      </c>
      <c r="M1197" s="42">
        <v>480</v>
      </c>
      <c r="N1197" s="41"/>
    </row>
    <row r="1198" spans="1:13" s="62" customFormat="1" ht="12.75">
      <c r="A1198" s="14"/>
      <c r="B1198" s="364">
        <f>SUM(B1191:B1197)</f>
        <v>22000</v>
      </c>
      <c r="C1198" s="60" t="s">
        <v>1115</v>
      </c>
      <c r="D1198" s="14"/>
      <c r="E1198" s="14"/>
      <c r="F1198" s="174"/>
      <c r="G1198" s="21"/>
      <c r="H1198" s="59">
        <v>0</v>
      </c>
      <c r="I1198" s="61">
        <f t="shared" si="105"/>
        <v>45.833333333333336</v>
      </c>
      <c r="M1198" s="42">
        <v>480</v>
      </c>
    </row>
    <row r="1199" spans="1:13" s="18" customFormat="1" ht="12.75">
      <c r="A1199" s="15"/>
      <c r="B1199" s="437"/>
      <c r="C1199" s="35"/>
      <c r="D1199" s="15"/>
      <c r="E1199" s="15"/>
      <c r="F1199" s="173"/>
      <c r="G1199" s="32"/>
      <c r="H1199" s="6">
        <f aca="true" t="shared" si="107" ref="H1199:H1205">H1198-B1199</f>
        <v>0</v>
      </c>
      <c r="I1199" s="25">
        <f t="shared" si="105"/>
        <v>0</v>
      </c>
      <c r="M1199" s="42">
        <v>480</v>
      </c>
    </row>
    <row r="1200" spans="1:13" s="18" customFormat="1" ht="12.75">
      <c r="A1200" s="15"/>
      <c r="B1200" s="437"/>
      <c r="C1200" s="35"/>
      <c r="D1200" s="15"/>
      <c r="E1200" s="15"/>
      <c r="F1200" s="173"/>
      <c r="G1200" s="32"/>
      <c r="H1200" s="6">
        <f t="shared" si="107"/>
        <v>0</v>
      </c>
      <c r="I1200" s="25">
        <f t="shared" si="105"/>
        <v>0</v>
      </c>
      <c r="M1200" s="42">
        <v>480</v>
      </c>
    </row>
    <row r="1201" spans="2:13" ht="12.75">
      <c r="B1201" s="361">
        <v>1400</v>
      </c>
      <c r="C1201" s="1" t="s">
        <v>34</v>
      </c>
      <c r="D1201" s="1" t="s">
        <v>66</v>
      </c>
      <c r="E1201" s="1" t="s">
        <v>35</v>
      </c>
      <c r="F1201" s="183" t="s">
        <v>400</v>
      </c>
      <c r="G1201" s="71" t="s">
        <v>313</v>
      </c>
      <c r="H1201" s="6">
        <f t="shared" si="107"/>
        <v>-1400</v>
      </c>
      <c r="I1201" s="25">
        <f t="shared" si="105"/>
        <v>2.9166666666666665</v>
      </c>
      <c r="K1201" t="s">
        <v>42</v>
      </c>
      <c r="L1201">
        <v>33</v>
      </c>
      <c r="M1201" s="42">
        <v>480</v>
      </c>
    </row>
    <row r="1202" spans="2:13" ht="12.75">
      <c r="B1202" s="361">
        <v>1500</v>
      </c>
      <c r="C1202" s="35" t="s">
        <v>34</v>
      </c>
      <c r="D1202" s="15" t="s">
        <v>66</v>
      </c>
      <c r="E1202" s="1" t="s">
        <v>35</v>
      </c>
      <c r="F1202" s="183" t="s">
        <v>400</v>
      </c>
      <c r="G1202" s="71" t="s">
        <v>99</v>
      </c>
      <c r="H1202" s="6">
        <f t="shared" si="107"/>
        <v>-2900</v>
      </c>
      <c r="I1202" s="25">
        <f t="shared" si="105"/>
        <v>3.125</v>
      </c>
      <c r="K1202" t="s">
        <v>42</v>
      </c>
      <c r="L1202">
        <v>33</v>
      </c>
      <c r="M1202" s="42">
        <v>480</v>
      </c>
    </row>
    <row r="1203" spans="1:13" ht="12.75">
      <c r="A1203" s="15"/>
      <c r="B1203" s="361">
        <v>1000</v>
      </c>
      <c r="C1203" s="35" t="s">
        <v>34</v>
      </c>
      <c r="D1203" s="15" t="s">
        <v>66</v>
      </c>
      <c r="E1203" s="1" t="s">
        <v>35</v>
      </c>
      <c r="F1203" s="183" t="s">
        <v>400</v>
      </c>
      <c r="G1203" s="71" t="s">
        <v>102</v>
      </c>
      <c r="H1203" s="6">
        <f t="shared" si="107"/>
        <v>-3900</v>
      </c>
      <c r="I1203" s="25">
        <f t="shared" si="105"/>
        <v>2.0833333333333335</v>
      </c>
      <c r="J1203" s="18"/>
      <c r="K1203" t="s">
        <v>42</v>
      </c>
      <c r="L1203">
        <v>33</v>
      </c>
      <c r="M1203" s="42">
        <v>480</v>
      </c>
    </row>
    <row r="1204" spans="2:13" ht="12.75">
      <c r="B1204" s="361">
        <v>1600</v>
      </c>
      <c r="C1204" s="35" t="s">
        <v>34</v>
      </c>
      <c r="D1204" s="15" t="s">
        <v>66</v>
      </c>
      <c r="E1204" s="1" t="s">
        <v>35</v>
      </c>
      <c r="F1204" s="183" t="s">
        <v>400</v>
      </c>
      <c r="G1204" s="71" t="s">
        <v>104</v>
      </c>
      <c r="H1204" s="6">
        <f t="shared" si="107"/>
        <v>-5500</v>
      </c>
      <c r="I1204" s="25">
        <f t="shared" si="105"/>
        <v>3.3333333333333335</v>
      </c>
      <c r="J1204" s="18"/>
      <c r="K1204" t="s">
        <v>42</v>
      </c>
      <c r="L1204">
        <v>33</v>
      </c>
      <c r="M1204" s="42">
        <v>480</v>
      </c>
    </row>
    <row r="1205" spans="2:13" ht="12.75">
      <c r="B1205" s="361">
        <v>1500</v>
      </c>
      <c r="C1205" s="35" t="s">
        <v>34</v>
      </c>
      <c r="D1205" s="15" t="s">
        <v>66</v>
      </c>
      <c r="E1205" s="1" t="s">
        <v>35</v>
      </c>
      <c r="F1205" s="183" t="s">
        <v>400</v>
      </c>
      <c r="G1205" s="71" t="s">
        <v>404</v>
      </c>
      <c r="H1205" s="6">
        <f t="shared" si="107"/>
        <v>-7000</v>
      </c>
      <c r="I1205" s="25">
        <f t="shared" si="105"/>
        <v>3.125</v>
      </c>
      <c r="J1205" s="18"/>
      <c r="K1205" t="s">
        <v>42</v>
      </c>
      <c r="L1205">
        <v>33</v>
      </c>
      <c r="M1205" s="42">
        <v>480</v>
      </c>
    </row>
    <row r="1206" spans="1:13" s="62" customFormat="1" ht="12.75">
      <c r="A1206" s="14"/>
      <c r="B1206" s="364">
        <f>SUM(B1201:B1205)</f>
        <v>7000</v>
      </c>
      <c r="C1206" s="60"/>
      <c r="D1206" s="14"/>
      <c r="E1206" s="14" t="s">
        <v>35</v>
      </c>
      <c r="F1206" s="174"/>
      <c r="G1206" s="21"/>
      <c r="H1206" s="59">
        <v>0</v>
      </c>
      <c r="I1206" s="61">
        <f t="shared" si="105"/>
        <v>14.583333333333334</v>
      </c>
      <c r="M1206" s="42">
        <v>480</v>
      </c>
    </row>
    <row r="1207" spans="2:13" ht="12.75">
      <c r="B1207" s="361"/>
      <c r="C1207" s="35"/>
      <c r="D1207" s="15"/>
      <c r="H1207" s="6">
        <f>H1206-B1207</f>
        <v>0</v>
      </c>
      <c r="I1207" s="25">
        <f t="shared" si="105"/>
        <v>0</v>
      </c>
      <c r="M1207" s="42">
        <v>480</v>
      </c>
    </row>
    <row r="1208" spans="2:13" ht="12.75">
      <c r="B1208" s="361"/>
      <c r="D1208" s="15"/>
      <c r="H1208" s="6">
        <f>H1207-B1208</f>
        <v>0</v>
      </c>
      <c r="I1208" s="25">
        <f t="shared" si="105"/>
        <v>0</v>
      </c>
      <c r="M1208" s="42">
        <v>480</v>
      </c>
    </row>
    <row r="1209" spans="2:13" ht="12.75">
      <c r="B1209" s="361">
        <v>3000</v>
      </c>
      <c r="C1209" s="1" t="s">
        <v>36</v>
      </c>
      <c r="D1209" s="15" t="s">
        <v>66</v>
      </c>
      <c r="E1209" s="1" t="s">
        <v>473</v>
      </c>
      <c r="F1209" s="183" t="s">
        <v>405</v>
      </c>
      <c r="G1209" s="71" t="s">
        <v>102</v>
      </c>
      <c r="H1209" s="6">
        <f>H1208-B1209</f>
        <v>-3000</v>
      </c>
      <c r="I1209" s="25">
        <f t="shared" si="105"/>
        <v>6.25</v>
      </c>
      <c r="K1209" t="s">
        <v>42</v>
      </c>
      <c r="L1209">
        <v>33</v>
      </c>
      <c r="M1209" s="42">
        <v>480</v>
      </c>
    </row>
    <row r="1210" spans="2:13" ht="12.75">
      <c r="B1210" s="361">
        <v>3000</v>
      </c>
      <c r="C1210" s="1" t="s">
        <v>36</v>
      </c>
      <c r="D1210" s="15" t="s">
        <v>66</v>
      </c>
      <c r="E1210" s="1" t="s">
        <v>473</v>
      </c>
      <c r="F1210" s="183" t="s">
        <v>405</v>
      </c>
      <c r="G1210" s="71" t="s">
        <v>104</v>
      </c>
      <c r="H1210" s="6">
        <f>H1209-B1210</f>
        <v>-6000</v>
      </c>
      <c r="I1210" s="25">
        <f t="shared" si="105"/>
        <v>6.25</v>
      </c>
      <c r="K1210" t="s">
        <v>42</v>
      </c>
      <c r="L1210">
        <v>33</v>
      </c>
      <c r="M1210" s="42">
        <v>480</v>
      </c>
    </row>
    <row r="1211" spans="2:13" ht="12.75">
      <c r="B1211" s="361">
        <v>3000</v>
      </c>
      <c r="C1211" s="1" t="s">
        <v>36</v>
      </c>
      <c r="D1211" s="15" t="s">
        <v>66</v>
      </c>
      <c r="E1211" s="1" t="s">
        <v>473</v>
      </c>
      <c r="F1211" s="183" t="s">
        <v>406</v>
      </c>
      <c r="G1211" s="71" t="s">
        <v>404</v>
      </c>
      <c r="H1211" s="6">
        <f>H1210-B1211</f>
        <v>-9000</v>
      </c>
      <c r="I1211" s="25">
        <f t="shared" si="105"/>
        <v>6.25</v>
      </c>
      <c r="K1211" t="s">
        <v>42</v>
      </c>
      <c r="L1211">
        <v>33</v>
      </c>
      <c r="M1211" s="42">
        <v>480</v>
      </c>
    </row>
    <row r="1212" spans="1:13" s="62" customFormat="1" ht="12.75">
      <c r="A1212" s="14"/>
      <c r="B1212" s="364">
        <f>SUM(B1209:B1211)</f>
        <v>9000</v>
      </c>
      <c r="C1212" s="14" t="s">
        <v>36</v>
      </c>
      <c r="D1212" s="14"/>
      <c r="E1212" s="14"/>
      <c r="F1212" s="174"/>
      <c r="G1212" s="21"/>
      <c r="H1212" s="59">
        <v>0</v>
      </c>
      <c r="I1212" s="61">
        <f t="shared" si="105"/>
        <v>18.75</v>
      </c>
      <c r="M1212" s="42">
        <v>480</v>
      </c>
    </row>
    <row r="1213" spans="2:13" ht="12.75">
      <c r="B1213" s="361"/>
      <c r="D1213" s="15"/>
      <c r="H1213" s="6">
        <f aca="true" t="shared" si="108" ref="H1213:H1218">H1212-B1213</f>
        <v>0</v>
      </c>
      <c r="I1213" s="25">
        <f t="shared" si="105"/>
        <v>0</v>
      </c>
      <c r="M1213" s="42">
        <v>480</v>
      </c>
    </row>
    <row r="1214" spans="2:13" ht="12.75">
      <c r="B1214" s="361"/>
      <c r="D1214" s="15"/>
      <c r="H1214" s="6">
        <f t="shared" si="108"/>
        <v>0</v>
      </c>
      <c r="I1214" s="25">
        <f t="shared" si="105"/>
        <v>0</v>
      </c>
      <c r="M1214" s="42">
        <v>480</v>
      </c>
    </row>
    <row r="1215" spans="1:13" s="18" customFormat="1" ht="12.75">
      <c r="A1215" s="15"/>
      <c r="B1215" s="437">
        <v>2000</v>
      </c>
      <c r="C1215" s="15" t="s">
        <v>37</v>
      </c>
      <c r="D1215" s="15" t="s">
        <v>10</v>
      </c>
      <c r="E1215" s="15" t="s">
        <v>473</v>
      </c>
      <c r="F1215" s="165" t="s">
        <v>400</v>
      </c>
      <c r="G1215" s="33" t="s">
        <v>99</v>
      </c>
      <c r="H1215" s="6">
        <f t="shared" si="108"/>
        <v>-2000</v>
      </c>
      <c r="I1215" s="25">
        <f t="shared" si="105"/>
        <v>4.166666666666667</v>
      </c>
      <c r="K1215" s="18" t="s">
        <v>42</v>
      </c>
      <c r="L1215" s="18">
        <v>33</v>
      </c>
      <c r="M1215" s="42">
        <v>480</v>
      </c>
    </row>
    <row r="1216" spans="1:13" s="18" customFormat="1" ht="12.75">
      <c r="A1216" s="15"/>
      <c r="B1216" s="437">
        <v>2000</v>
      </c>
      <c r="C1216" s="15" t="s">
        <v>37</v>
      </c>
      <c r="D1216" s="15" t="s">
        <v>10</v>
      </c>
      <c r="E1216" s="15" t="s">
        <v>473</v>
      </c>
      <c r="F1216" s="165" t="s">
        <v>400</v>
      </c>
      <c r="G1216" s="33" t="s">
        <v>102</v>
      </c>
      <c r="H1216" s="6">
        <f t="shared" si="108"/>
        <v>-4000</v>
      </c>
      <c r="I1216" s="25">
        <f t="shared" si="105"/>
        <v>4.166666666666667</v>
      </c>
      <c r="K1216" s="18" t="s">
        <v>42</v>
      </c>
      <c r="L1216" s="18">
        <v>33</v>
      </c>
      <c r="M1216" s="42">
        <v>480</v>
      </c>
    </row>
    <row r="1217" spans="1:13" s="18" customFormat="1" ht="12.75">
      <c r="A1217" s="15"/>
      <c r="B1217" s="437">
        <v>2000</v>
      </c>
      <c r="C1217" s="15" t="s">
        <v>37</v>
      </c>
      <c r="D1217" s="15" t="s">
        <v>10</v>
      </c>
      <c r="E1217" s="15" t="s">
        <v>473</v>
      </c>
      <c r="F1217" s="165" t="s">
        <v>400</v>
      </c>
      <c r="G1217" s="33" t="s">
        <v>104</v>
      </c>
      <c r="H1217" s="6">
        <f t="shared" si="108"/>
        <v>-6000</v>
      </c>
      <c r="I1217" s="25">
        <f t="shared" si="105"/>
        <v>4.166666666666667</v>
      </c>
      <c r="K1217" s="18" t="s">
        <v>42</v>
      </c>
      <c r="L1217" s="18">
        <v>33</v>
      </c>
      <c r="M1217" s="42">
        <v>480</v>
      </c>
    </row>
    <row r="1218" spans="1:13" s="18" customFormat="1" ht="12.75">
      <c r="A1218" s="15"/>
      <c r="B1218" s="437">
        <v>2000</v>
      </c>
      <c r="C1218" s="15" t="s">
        <v>37</v>
      </c>
      <c r="D1218" s="15" t="s">
        <v>10</v>
      </c>
      <c r="E1218" s="15" t="s">
        <v>473</v>
      </c>
      <c r="F1218" s="165" t="s">
        <v>400</v>
      </c>
      <c r="G1218" s="33" t="s">
        <v>404</v>
      </c>
      <c r="H1218" s="6">
        <f t="shared" si="108"/>
        <v>-8000</v>
      </c>
      <c r="I1218" s="25">
        <f t="shared" si="105"/>
        <v>4.166666666666667</v>
      </c>
      <c r="K1218" s="18" t="s">
        <v>42</v>
      </c>
      <c r="L1218" s="18">
        <v>33</v>
      </c>
      <c r="M1218" s="42">
        <v>480</v>
      </c>
    </row>
    <row r="1219" spans="1:256" s="62" customFormat="1" ht="12.75">
      <c r="A1219" s="14"/>
      <c r="B1219" s="364">
        <f>SUM(B1215:B1218)</f>
        <v>8000</v>
      </c>
      <c r="C1219" s="60" t="s">
        <v>37</v>
      </c>
      <c r="D1219" s="14"/>
      <c r="E1219" s="14"/>
      <c r="F1219" s="174"/>
      <c r="G1219" s="21"/>
      <c r="H1219" s="59">
        <v>0</v>
      </c>
      <c r="I1219" s="61">
        <f t="shared" si="105"/>
        <v>16.666666666666668</v>
      </c>
      <c r="M1219" s="42">
        <v>480</v>
      </c>
      <c r="IV1219" s="62">
        <f>SUM(M1219:IU1219)</f>
        <v>480</v>
      </c>
    </row>
    <row r="1220" spans="2:13" ht="12.75">
      <c r="B1220" s="361"/>
      <c r="D1220" s="15"/>
      <c r="H1220" s="6">
        <f>H1219-B1220</f>
        <v>0</v>
      </c>
      <c r="I1220" s="25">
        <f aca="true" t="shared" si="109" ref="I1220:I1251">+B1220/M1220</f>
        <v>0</v>
      </c>
      <c r="M1220" s="42">
        <v>480</v>
      </c>
    </row>
    <row r="1221" spans="2:13" ht="12.75">
      <c r="B1221" s="361"/>
      <c r="D1221" s="15"/>
      <c r="H1221" s="6">
        <f>H1220-B1221</f>
        <v>0</v>
      </c>
      <c r="I1221" s="25">
        <f t="shared" si="109"/>
        <v>0</v>
      </c>
      <c r="M1221" s="42">
        <v>480</v>
      </c>
    </row>
    <row r="1222" spans="2:256" ht="12.75">
      <c r="B1222" s="361">
        <v>1500</v>
      </c>
      <c r="C1222" s="1" t="s">
        <v>474</v>
      </c>
      <c r="D1222" s="15" t="s">
        <v>10</v>
      </c>
      <c r="E1222" s="1" t="s">
        <v>195</v>
      </c>
      <c r="F1222" s="165" t="s">
        <v>400</v>
      </c>
      <c r="G1222" s="71" t="s">
        <v>102</v>
      </c>
      <c r="H1222" s="6">
        <f>H1221-B1222</f>
        <v>-1500</v>
      </c>
      <c r="I1222" s="25">
        <f t="shared" si="109"/>
        <v>3.125</v>
      </c>
      <c r="K1222" t="s">
        <v>42</v>
      </c>
      <c r="M1222" s="42">
        <v>480</v>
      </c>
      <c r="IV1222" s="1">
        <f>SUM(A1222:IU1222)</f>
        <v>483.125</v>
      </c>
    </row>
    <row r="1223" spans="2:256" ht="12.75">
      <c r="B1223" s="361">
        <v>1500</v>
      </c>
      <c r="C1223" s="1" t="s">
        <v>474</v>
      </c>
      <c r="D1223" s="15" t="s">
        <v>10</v>
      </c>
      <c r="E1223" s="1" t="s">
        <v>195</v>
      </c>
      <c r="F1223" s="165" t="s">
        <v>400</v>
      </c>
      <c r="G1223" s="71" t="s">
        <v>104</v>
      </c>
      <c r="H1223" s="6">
        <f>H1222-B1223</f>
        <v>-3000</v>
      </c>
      <c r="I1223" s="25">
        <f t="shared" si="109"/>
        <v>3.125</v>
      </c>
      <c r="K1223" t="s">
        <v>42</v>
      </c>
      <c r="M1223" s="42">
        <v>480</v>
      </c>
      <c r="IV1223" s="1"/>
    </row>
    <row r="1224" spans="2:256" ht="12.75">
      <c r="B1224" s="361">
        <v>1000</v>
      </c>
      <c r="C1224" s="1" t="s">
        <v>474</v>
      </c>
      <c r="D1224" s="15" t="s">
        <v>10</v>
      </c>
      <c r="E1224" s="1" t="s">
        <v>195</v>
      </c>
      <c r="F1224" s="165" t="s">
        <v>400</v>
      </c>
      <c r="G1224" s="71" t="s">
        <v>404</v>
      </c>
      <c r="H1224" s="6">
        <f>H1223-B1224</f>
        <v>-4000</v>
      </c>
      <c r="I1224" s="25">
        <f t="shared" si="109"/>
        <v>2.0833333333333335</v>
      </c>
      <c r="K1224" t="s">
        <v>42</v>
      </c>
      <c r="M1224" s="42">
        <v>480</v>
      </c>
      <c r="IV1224" s="1"/>
    </row>
    <row r="1225" spans="1:256" s="62" customFormat="1" ht="12.75">
      <c r="A1225" s="14"/>
      <c r="B1225" s="364">
        <f>SUM(B1222:B1224)</f>
        <v>4000</v>
      </c>
      <c r="C1225" s="14"/>
      <c r="D1225" s="14"/>
      <c r="E1225" s="60" t="s">
        <v>195</v>
      </c>
      <c r="F1225" s="174"/>
      <c r="G1225" s="21"/>
      <c r="H1225" s="59">
        <v>0</v>
      </c>
      <c r="I1225" s="61">
        <f t="shared" si="109"/>
        <v>8.333333333333334</v>
      </c>
      <c r="M1225" s="42">
        <v>480</v>
      </c>
      <c r="IV1225" s="14">
        <f>SUM(A1225:IU1225)</f>
        <v>4488.333333333334</v>
      </c>
    </row>
    <row r="1226" spans="2:13" ht="12.75">
      <c r="B1226" s="361"/>
      <c r="D1226" s="15"/>
      <c r="H1226" s="6">
        <f>H1225-B1226</f>
        <v>0</v>
      </c>
      <c r="I1226" s="25">
        <f t="shared" si="109"/>
        <v>0</v>
      </c>
      <c r="M1226" s="42">
        <v>480</v>
      </c>
    </row>
    <row r="1227" spans="2:13" ht="12.75">
      <c r="B1227" s="361"/>
      <c r="D1227" s="15"/>
      <c r="H1227" s="6">
        <f>H1226-B1227</f>
        <v>0</v>
      </c>
      <c r="I1227" s="25">
        <f t="shared" si="109"/>
        <v>0</v>
      </c>
      <c r="M1227" s="42">
        <v>480</v>
      </c>
    </row>
    <row r="1228" spans="2:13" ht="12.75">
      <c r="B1228" s="361"/>
      <c r="D1228" s="15"/>
      <c r="H1228" s="6">
        <f>H1227-B1228</f>
        <v>0</v>
      </c>
      <c r="I1228" s="25">
        <f t="shared" si="109"/>
        <v>0</v>
      </c>
      <c r="M1228" s="42">
        <v>480</v>
      </c>
    </row>
    <row r="1229" spans="2:13" ht="12.75">
      <c r="B1229" s="361">
        <v>2249500</v>
      </c>
      <c r="C1229" s="15" t="s">
        <v>872</v>
      </c>
      <c r="D1229" s="15" t="s">
        <v>10</v>
      </c>
      <c r="E1229" s="1" t="s">
        <v>873</v>
      </c>
      <c r="F1229" s="183" t="s">
        <v>874</v>
      </c>
      <c r="G1229" s="30" t="s">
        <v>274</v>
      </c>
      <c r="H1229" s="6">
        <f>H1228-B1229</f>
        <v>-2249500</v>
      </c>
      <c r="I1229" s="25">
        <f t="shared" si="109"/>
        <v>4686.458333333333</v>
      </c>
      <c r="M1229" s="42">
        <v>480</v>
      </c>
    </row>
    <row r="1230" spans="1:13" s="62" customFormat="1" ht="12.75">
      <c r="A1230" s="14"/>
      <c r="B1230" s="364">
        <f>SUM(B1229)</f>
        <v>2249500</v>
      </c>
      <c r="C1230" s="14" t="s">
        <v>1234</v>
      </c>
      <c r="D1230" s="14"/>
      <c r="E1230" s="14" t="s">
        <v>873</v>
      </c>
      <c r="F1230" s="174"/>
      <c r="G1230" s="21"/>
      <c r="H1230" s="59">
        <v>0</v>
      </c>
      <c r="I1230" s="61">
        <f t="shared" si="109"/>
        <v>4686.458333333333</v>
      </c>
      <c r="M1230" s="42">
        <v>480</v>
      </c>
    </row>
    <row r="1231" spans="1:13" s="18" customFormat="1" ht="12.75">
      <c r="A1231" s="15"/>
      <c r="B1231" s="437"/>
      <c r="C1231" s="15"/>
      <c r="D1231" s="15"/>
      <c r="E1231" s="15"/>
      <c r="F1231" s="173"/>
      <c r="G1231" s="32"/>
      <c r="H1231" s="6">
        <f aca="true" t="shared" si="110" ref="H1231:H1238">H1230-B1231</f>
        <v>0</v>
      </c>
      <c r="I1231" s="25">
        <f t="shared" si="109"/>
        <v>0</v>
      </c>
      <c r="M1231" s="42">
        <v>480</v>
      </c>
    </row>
    <row r="1232" spans="1:13" s="18" customFormat="1" ht="12.75">
      <c r="A1232" s="15"/>
      <c r="B1232" s="437"/>
      <c r="C1232" s="15"/>
      <c r="D1232" s="15"/>
      <c r="E1232" s="15"/>
      <c r="F1232" s="173"/>
      <c r="G1232" s="32"/>
      <c r="H1232" s="6">
        <f t="shared" si="110"/>
        <v>0</v>
      </c>
      <c r="I1232" s="25">
        <f t="shared" si="109"/>
        <v>0</v>
      </c>
      <c r="M1232" s="42">
        <v>480</v>
      </c>
    </row>
    <row r="1233" spans="1:13" s="18" customFormat="1" ht="12.75">
      <c r="A1233" s="15"/>
      <c r="B1233" s="437"/>
      <c r="C1233" s="15"/>
      <c r="D1233" s="15"/>
      <c r="E1233" s="15"/>
      <c r="F1233" s="173"/>
      <c r="G1233" s="32"/>
      <c r="H1233" s="6">
        <f t="shared" si="110"/>
        <v>0</v>
      </c>
      <c r="I1233" s="25">
        <f t="shared" si="109"/>
        <v>0</v>
      </c>
      <c r="M1233" s="42">
        <v>480</v>
      </c>
    </row>
    <row r="1234" spans="2:13" ht="12.75">
      <c r="B1234" s="361">
        <v>200000</v>
      </c>
      <c r="C1234" s="15" t="s">
        <v>875</v>
      </c>
      <c r="D1234" s="15" t="s">
        <v>10</v>
      </c>
      <c r="E1234" s="1" t="s">
        <v>473</v>
      </c>
      <c r="F1234" s="183" t="s">
        <v>876</v>
      </c>
      <c r="G1234" s="30" t="s">
        <v>104</v>
      </c>
      <c r="H1234" s="6">
        <f t="shared" si="110"/>
        <v>-200000</v>
      </c>
      <c r="I1234" s="25">
        <f t="shared" si="109"/>
        <v>416.6666666666667</v>
      </c>
      <c r="M1234" s="42">
        <v>480</v>
      </c>
    </row>
    <row r="1235" spans="2:13" ht="12.75">
      <c r="B1235" s="361">
        <v>90000</v>
      </c>
      <c r="C1235" s="15" t="s">
        <v>1299</v>
      </c>
      <c r="D1235" s="15" t="s">
        <v>10</v>
      </c>
      <c r="E1235" s="1" t="s">
        <v>473</v>
      </c>
      <c r="F1235" s="183" t="s">
        <v>876</v>
      </c>
      <c r="G1235" s="30" t="s">
        <v>104</v>
      </c>
      <c r="H1235" s="6">
        <f t="shared" si="110"/>
        <v>-290000</v>
      </c>
      <c r="I1235" s="25">
        <f t="shared" si="109"/>
        <v>187.5</v>
      </c>
      <c r="M1235" s="42">
        <v>480</v>
      </c>
    </row>
    <row r="1236" spans="2:13" ht="12.75">
      <c r="B1236" s="361">
        <v>60000</v>
      </c>
      <c r="C1236" s="15" t="s">
        <v>1325</v>
      </c>
      <c r="D1236" s="15" t="s">
        <v>10</v>
      </c>
      <c r="E1236" s="1" t="s">
        <v>473</v>
      </c>
      <c r="F1236" s="183" t="s">
        <v>876</v>
      </c>
      <c r="G1236" s="30" t="s">
        <v>104</v>
      </c>
      <c r="H1236" s="6">
        <f t="shared" si="110"/>
        <v>-350000</v>
      </c>
      <c r="I1236" s="25">
        <f t="shared" si="109"/>
        <v>125</v>
      </c>
      <c r="M1236" s="42">
        <v>480</v>
      </c>
    </row>
    <row r="1237" spans="2:13" ht="12.75">
      <c r="B1237" s="361">
        <v>50000</v>
      </c>
      <c r="C1237" s="15" t="s">
        <v>1300</v>
      </c>
      <c r="D1237" s="15" t="s">
        <v>10</v>
      </c>
      <c r="E1237" s="1" t="s">
        <v>473</v>
      </c>
      <c r="F1237" s="183" t="s">
        <v>876</v>
      </c>
      <c r="G1237" s="30" t="s">
        <v>104</v>
      </c>
      <c r="H1237" s="6">
        <f t="shared" si="110"/>
        <v>-400000</v>
      </c>
      <c r="I1237" s="25">
        <f t="shared" si="109"/>
        <v>104.16666666666667</v>
      </c>
      <c r="M1237" s="42">
        <v>480</v>
      </c>
    </row>
    <row r="1238" spans="2:13" ht="12.75">
      <c r="B1238" s="361">
        <v>100000</v>
      </c>
      <c r="C1238" s="15" t="s">
        <v>1301</v>
      </c>
      <c r="D1238" s="15" t="s">
        <v>10</v>
      </c>
      <c r="E1238" s="1" t="s">
        <v>473</v>
      </c>
      <c r="F1238" s="183" t="s">
        <v>876</v>
      </c>
      <c r="G1238" s="30" t="s">
        <v>104</v>
      </c>
      <c r="H1238" s="6">
        <f t="shared" si="110"/>
        <v>-500000</v>
      </c>
      <c r="I1238" s="25">
        <f t="shared" si="109"/>
        <v>208.33333333333334</v>
      </c>
      <c r="M1238" s="42">
        <v>480</v>
      </c>
    </row>
    <row r="1239" spans="1:13" s="62" customFormat="1" ht="12.75">
      <c r="A1239" s="14"/>
      <c r="B1239" s="364">
        <f>SUM(B1234:B1238)</f>
        <v>500000</v>
      </c>
      <c r="C1239" s="14" t="s">
        <v>877</v>
      </c>
      <c r="D1239" s="14"/>
      <c r="E1239" s="14"/>
      <c r="F1239" s="174"/>
      <c r="G1239" s="21"/>
      <c r="H1239" s="59">
        <v>0</v>
      </c>
      <c r="I1239" s="61">
        <f t="shared" si="109"/>
        <v>1041.6666666666667</v>
      </c>
      <c r="M1239" s="42">
        <v>480</v>
      </c>
    </row>
    <row r="1240" spans="1:13" s="18" customFormat="1" ht="12.75">
      <c r="A1240" s="15"/>
      <c r="B1240" s="31"/>
      <c r="C1240" s="15"/>
      <c r="D1240" s="15"/>
      <c r="E1240" s="15"/>
      <c r="F1240" s="173"/>
      <c r="G1240" s="32"/>
      <c r="H1240" s="6">
        <f aca="true" t="shared" si="111" ref="H1240:H1255">H1239-B1240</f>
        <v>0</v>
      </c>
      <c r="I1240" s="25">
        <f t="shared" si="109"/>
        <v>0</v>
      </c>
      <c r="M1240" s="42">
        <v>480</v>
      </c>
    </row>
    <row r="1241" spans="1:13" s="18" customFormat="1" ht="12.75">
      <c r="A1241" s="15"/>
      <c r="B1241" s="31"/>
      <c r="C1241" s="15"/>
      <c r="D1241" s="15"/>
      <c r="E1241" s="15"/>
      <c r="F1241" s="173"/>
      <c r="G1241" s="32"/>
      <c r="H1241" s="6">
        <f t="shared" si="111"/>
        <v>0</v>
      </c>
      <c r="I1241" s="25">
        <f t="shared" si="109"/>
        <v>0</v>
      </c>
      <c r="M1241" s="42">
        <v>480</v>
      </c>
    </row>
    <row r="1242" spans="1:13" s="18" customFormat="1" ht="12.75">
      <c r="A1242" s="15"/>
      <c r="B1242" s="31"/>
      <c r="C1242" s="15"/>
      <c r="D1242" s="15"/>
      <c r="E1242" s="15"/>
      <c r="F1242" s="173"/>
      <c r="G1242" s="32"/>
      <c r="H1242" s="6">
        <f t="shared" si="111"/>
        <v>0</v>
      </c>
      <c r="I1242" s="25">
        <f t="shared" si="109"/>
        <v>0</v>
      </c>
      <c r="M1242" s="42">
        <v>480</v>
      </c>
    </row>
    <row r="1243" spans="1:13" s="135" customFormat="1" ht="12.75">
      <c r="A1243" s="35"/>
      <c r="B1243" s="258">
        <v>305000</v>
      </c>
      <c r="C1243" s="35" t="s">
        <v>175</v>
      </c>
      <c r="D1243" s="33" t="s">
        <v>10</v>
      </c>
      <c r="E1243" s="35"/>
      <c r="F1243" s="118" t="s">
        <v>664</v>
      </c>
      <c r="G1243" s="118" t="s">
        <v>55</v>
      </c>
      <c r="H1243" s="6">
        <f t="shared" si="111"/>
        <v>-305000</v>
      </c>
      <c r="I1243" s="25">
        <f t="shared" si="109"/>
        <v>635.4166666666666</v>
      </c>
      <c r="M1243" s="42">
        <v>480</v>
      </c>
    </row>
    <row r="1244" spans="1:13" s="135" customFormat="1" ht="12.75">
      <c r="A1244" s="35"/>
      <c r="B1244" s="258">
        <v>38850</v>
      </c>
      <c r="C1244" s="35" t="s">
        <v>175</v>
      </c>
      <c r="D1244" s="33" t="s">
        <v>10</v>
      </c>
      <c r="E1244" s="35" t="s">
        <v>665</v>
      </c>
      <c r="F1244" s="118"/>
      <c r="G1244" s="118" t="s">
        <v>55</v>
      </c>
      <c r="H1244" s="6">
        <f t="shared" si="111"/>
        <v>-343850</v>
      </c>
      <c r="I1244" s="25">
        <f t="shared" si="109"/>
        <v>80.9375</v>
      </c>
      <c r="M1244" s="42">
        <v>480</v>
      </c>
    </row>
    <row r="1245" spans="1:13" s="135" customFormat="1" ht="12.75">
      <c r="A1245" s="35"/>
      <c r="B1245" s="258">
        <v>7625</v>
      </c>
      <c r="C1245" s="35" t="s">
        <v>175</v>
      </c>
      <c r="D1245" s="33" t="s">
        <v>10</v>
      </c>
      <c r="E1245" s="35" t="s">
        <v>666</v>
      </c>
      <c r="F1245" s="118"/>
      <c r="G1245" s="118" t="s">
        <v>55</v>
      </c>
      <c r="H1245" s="6">
        <f t="shared" si="111"/>
        <v>-351475</v>
      </c>
      <c r="I1245" s="25">
        <f t="shared" si="109"/>
        <v>15.885416666666666</v>
      </c>
      <c r="M1245" s="42">
        <v>480</v>
      </c>
    </row>
    <row r="1246" spans="1:13" s="135" customFormat="1" ht="12.75">
      <c r="A1246" s="35"/>
      <c r="B1246" s="258">
        <v>50000</v>
      </c>
      <c r="C1246" s="35" t="s">
        <v>175</v>
      </c>
      <c r="D1246" s="33" t="s">
        <v>10</v>
      </c>
      <c r="E1246" s="35" t="s">
        <v>88</v>
      </c>
      <c r="F1246" s="118"/>
      <c r="G1246" s="118" t="s">
        <v>55</v>
      </c>
      <c r="H1246" s="6">
        <f t="shared" si="111"/>
        <v>-401475</v>
      </c>
      <c r="I1246" s="25">
        <f t="shared" si="109"/>
        <v>104.16666666666667</v>
      </c>
      <c r="M1246" s="42">
        <v>480</v>
      </c>
    </row>
    <row r="1247" spans="1:13" s="135" customFormat="1" ht="12.75">
      <c r="A1247" s="35"/>
      <c r="B1247" s="258">
        <v>120000</v>
      </c>
      <c r="C1247" s="35" t="s">
        <v>175</v>
      </c>
      <c r="D1247" s="33" t="s">
        <v>10</v>
      </c>
      <c r="E1247" s="35"/>
      <c r="F1247" s="118"/>
      <c r="G1247" s="118" t="s">
        <v>55</v>
      </c>
      <c r="H1247" s="6">
        <f t="shared" si="111"/>
        <v>-521475</v>
      </c>
      <c r="I1247" s="25">
        <f t="shared" si="109"/>
        <v>250</v>
      </c>
      <c r="M1247" s="42">
        <v>480</v>
      </c>
    </row>
    <row r="1248" spans="1:13" s="135" customFormat="1" ht="12.75">
      <c r="A1248" s="35"/>
      <c r="B1248" s="258">
        <v>30000</v>
      </c>
      <c r="C1248" s="35" t="s">
        <v>175</v>
      </c>
      <c r="D1248" s="33" t="s">
        <v>10</v>
      </c>
      <c r="E1248" s="35" t="s">
        <v>88</v>
      </c>
      <c r="F1248" s="118"/>
      <c r="G1248" s="118" t="s">
        <v>55</v>
      </c>
      <c r="H1248" s="31">
        <f t="shared" si="111"/>
        <v>-551475</v>
      </c>
      <c r="I1248" s="75">
        <f t="shared" si="109"/>
        <v>62.5</v>
      </c>
      <c r="M1248" s="42">
        <v>480</v>
      </c>
    </row>
    <row r="1249" spans="1:13" s="135" customFormat="1" ht="12.75">
      <c r="A1249" s="35"/>
      <c r="B1249" s="258">
        <v>160000</v>
      </c>
      <c r="C1249" s="35" t="s">
        <v>12</v>
      </c>
      <c r="D1249" s="33" t="s">
        <v>10</v>
      </c>
      <c r="E1249" s="35"/>
      <c r="F1249" s="118" t="s">
        <v>664</v>
      </c>
      <c r="G1249" s="118" t="s">
        <v>55</v>
      </c>
      <c r="H1249" s="31">
        <f t="shared" si="111"/>
        <v>-711475</v>
      </c>
      <c r="I1249" s="75">
        <f t="shared" si="109"/>
        <v>333.3333333333333</v>
      </c>
      <c r="M1249" s="42">
        <v>480</v>
      </c>
    </row>
    <row r="1250" spans="1:13" s="135" customFormat="1" ht="12.75">
      <c r="A1250" s="35"/>
      <c r="B1250" s="258">
        <v>20720</v>
      </c>
      <c r="C1250" s="35" t="s">
        <v>12</v>
      </c>
      <c r="D1250" s="33" t="s">
        <v>10</v>
      </c>
      <c r="E1250" s="35" t="s">
        <v>665</v>
      </c>
      <c r="F1250" s="118"/>
      <c r="G1250" s="118" t="s">
        <v>55</v>
      </c>
      <c r="H1250" s="31">
        <f t="shared" si="111"/>
        <v>-732195</v>
      </c>
      <c r="I1250" s="75">
        <f t="shared" si="109"/>
        <v>43.166666666666664</v>
      </c>
      <c r="M1250" s="42">
        <v>480</v>
      </c>
    </row>
    <row r="1251" spans="1:13" s="135" customFormat="1" ht="12.75">
      <c r="A1251" s="35"/>
      <c r="B1251" s="258">
        <v>4000</v>
      </c>
      <c r="C1251" s="35" t="s">
        <v>12</v>
      </c>
      <c r="D1251" s="33" t="s">
        <v>10</v>
      </c>
      <c r="E1251" s="35" t="s">
        <v>666</v>
      </c>
      <c r="F1251" s="118"/>
      <c r="G1251" s="118" t="s">
        <v>55</v>
      </c>
      <c r="H1251" s="31">
        <f t="shared" si="111"/>
        <v>-736195</v>
      </c>
      <c r="I1251" s="75">
        <f t="shared" si="109"/>
        <v>8.333333333333334</v>
      </c>
      <c r="M1251" s="42">
        <v>480</v>
      </c>
    </row>
    <row r="1252" spans="1:13" s="135" customFormat="1" ht="12.75">
      <c r="A1252" s="35"/>
      <c r="B1252" s="258">
        <v>130000</v>
      </c>
      <c r="C1252" s="35" t="s">
        <v>42</v>
      </c>
      <c r="D1252" s="33" t="s">
        <v>10</v>
      </c>
      <c r="E1252" s="35" t="s">
        <v>88</v>
      </c>
      <c r="F1252" s="118"/>
      <c r="G1252" s="118" t="s">
        <v>55</v>
      </c>
      <c r="H1252" s="31">
        <f t="shared" si="111"/>
        <v>-866195</v>
      </c>
      <c r="I1252" s="75">
        <f aca="true" t="shared" si="112" ref="I1252:I1283">+B1252/M1252</f>
        <v>270.8333333333333</v>
      </c>
      <c r="M1252" s="42">
        <v>480</v>
      </c>
    </row>
    <row r="1253" spans="1:13" s="135" customFormat="1" ht="12.75">
      <c r="A1253" s="35"/>
      <c r="B1253" s="258">
        <v>120000</v>
      </c>
      <c r="C1253" s="35" t="s">
        <v>71</v>
      </c>
      <c r="D1253" s="33" t="s">
        <v>10</v>
      </c>
      <c r="E1253" s="35" t="s">
        <v>88</v>
      </c>
      <c r="F1253" s="118"/>
      <c r="G1253" s="118" t="s">
        <v>55</v>
      </c>
      <c r="H1253" s="31">
        <f t="shared" si="111"/>
        <v>-986195</v>
      </c>
      <c r="I1253" s="75">
        <f t="shared" si="112"/>
        <v>250</v>
      </c>
      <c r="K1253" s="135" t="s">
        <v>71</v>
      </c>
      <c r="M1253" s="42">
        <v>480</v>
      </c>
    </row>
    <row r="1254" spans="1:13" s="18" customFormat="1" ht="12.75">
      <c r="A1254" s="15"/>
      <c r="B1254" s="258">
        <v>80000</v>
      </c>
      <c r="C1254" s="35" t="s">
        <v>44</v>
      </c>
      <c r="D1254" s="33" t="s">
        <v>10</v>
      </c>
      <c r="E1254" s="15" t="s">
        <v>88</v>
      </c>
      <c r="F1254" s="173"/>
      <c r="G1254" s="118" t="s">
        <v>55</v>
      </c>
      <c r="H1254" s="31">
        <f t="shared" si="111"/>
        <v>-1066195</v>
      </c>
      <c r="I1254" s="75">
        <f t="shared" si="112"/>
        <v>166.66666666666666</v>
      </c>
      <c r="K1254" s="18" t="s">
        <v>44</v>
      </c>
      <c r="L1254" s="18">
        <v>30</v>
      </c>
      <c r="M1254" s="42">
        <v>480</v>
      </c>
    </row>
    <row r="1255" spans="1:13" s="18" customFormat="1" ht="12.75">
      <c r="A1255" s="15"/>
      <c r="B1255" s="258">
        <v>30000</v>
      </c>
      <c r="C1255" s="35" t="s">
        <v>1180</v>
      </c>
      <c r="D1255" s="33" t="s">
        <v>10</v>
      </c>
      <c r="E1255" s="15" t="s">
        <v>88</v>
      </c>
      <c r="F1255" s="173"/>
      <c r="G1255" s="118" t="s">
        <v>55</v>
      </c>
      <c r="H1255" s="31">
        <f t="shared" si="111"/>
        <v>-1096195</v>
      </c>
      <c r="I1255" s="75">
        <f t="shared" si="112"/>
        <v>62.5</v>
      </c>
      <c r="K1255" s="18" t="s">
        <v>1180</v>
      </c>
      <c r="L1255" s="18">
        <v>30</v>
      </c>
      <c r="M1255" s="42">
        <v>480</v>
      </c>
    </row>
    <row r="1256" spans="1:13" ht="12.75">
      <c r="A1256" s="60"/>
      <c r="B1256" s="328">
        <f>SUM(B1243:B1255)</f>
        <v>1096195</v>
      </c>
      <c r="C1256" s="60" t="s">
        <v>878</v>
      </c>
      <c r="D1256" s="73"/>
      <c r="E1256" s="60"/>
      <c r="F1256" s="140"/>
      <c r="G1256" s="172"/>
      <c r="H1256" s="59">
        <v>0</v>
      </c>
      <c r="I1256" s="61">
        <f t="shared" si="112"/>
        <v>2283.7395833333335</v>
      </c>
      <c r="J1256" s="77"/>
      <c r="K1256" s="77"/>
      <c r="L1256" s="77"/>
      <c r="M1256" s="42">
        <v>480</v>
      </c>
    </row>
    <row r="1257" spans="1:13" s="18" customFormat="1" ht="12.75">
      <c r="A1257" s="15"/>
      <c r="B1257" s="31"/>
      <c r="C1257" s="15"/>
      <c r="D1257" s="15"/>
      <c r="E1257" s="15"/>
      <c r="F1257" s="173"/>
      <c r="G1257" s="32"/>
      <c r="H1257" s="6">
        <f>H1242-B1257</f>
        <v>0</v>
      </c>
      <c r="I1257" s="25">
        <f t="shared" si="112"/>
        <v>0</v>
      </c>
      <c r="M1257" s="42">
        <v>480</v>
      </c>
    </row>
    <row r="1258" spans="1:13" s="18" customFormat="1" ht="12.75">
      <c r="A1258" s="15"/>
      <c r="B1258" s="31"/>
      <c r="C1258" s="15"/>
      <c r="D1258" s="15"/>
      <c r="E1258" s="15"/>
      <c r="F1258" s="173"/>
      <c r="G1258" s="32"/>
      <c r="H1258" s="6">
        <f>H1257-B1258</f>
        <v>0</v>
      </c>
      <c r="I1258" s="25">
        <f t="shared" si="112"/>
        <v>0</v>
      </c>
      <c r="M1258" s="42">
        <v>480</v>
      </c>
    </row>
    <row r="1259" spans="4:13" ht="12.75">
      <c r="D1259" s="15"/>
      <c r="H1259" s="6">
        <f>H1258-B1259</f>
        <v>0</v>
      </c>
      <c r="I1259" s="25">
        <f t="shared" si="112"/>
        <v>0</v>
      </c>
      <c r="M1259" s="42">
        <v>480</v>
      </c>
    </row>
    <row r="1260" spans="4:13" ht="12.75">
      <c r="D1260" s="15"/>
      <c r="H1260" s="6">
        <f>H1259-B1260</f>
        <v>0</v>
      </c>
      <c r="I1260" s="25">
        <f t="shared" si="112"/>
        <v>0</v>
      </c>
      <c r="M1260" s="42">
        <v>480</v>
      </c>
    </row>
    <row r="1261" spans="1:13" s="57" customFormat="1" ht="13.5" thickBot="1">
      <c r="A1261" s="48"/>
      <c r="B1261" s="201">
        <f>+B1266+B1295+B1350+B1371+B1455</f>
        <v>1210300</v>
      </c>
      <c r="C1261" s="50"/>
      <c r="D1261" s="51" t="s">
        <v>407</v>
      </c>
      <c r="E1261" s="52"/>
      <c r="F1261" s="53"/>
      <c r="G1261" s="54"/>
      <c r="H1261" s="55"/>
      <c r="I1261" s="56">
        <f t="shared" si="112"/>
        <v>2521.4583333333335</v>
      </c>
      <c r="K1261" s="58"/>
      <c r="M1261" s="42">
        <v>480</v>
      </c>
    </row>
    <row r="1262" spans="2:13" ht="12.75">
      <c r="B1262" s="202"/>
      <c r="D1262" s="15"/>
      <c r="H1262" s="6">
        <f>H1261-B1262</f>
        <v>0</v>
      </c>
      <c r="I1262" s="25">
        <f t="shared" si="112"/>
        <v>0</v>
      </c>
      <c r="M1262" s="42">
        <v>480</v>
      </c>
    </row>
    <row r="1263" spans="2:13" ht="12.75">
      <c r="B1263" s="202"/>
      <c r="D1263" s="15"/>
      <c r="H1263" s="6">
        <f>H1262-B1263</f>
        <v>0</v>
      </c>
      <c r="I1263" s="25">
        <f t="shared" si="112"/>
        <v>0</v>
      </c>
      <c r="M1263" s="42">
        <v>480</v>
      </c>
    </row>
    <row r="1264" spans="2:13" ht="12.75">
      <c r="B1264" s="202"/>
      <c r="D1264" s="15"/>
      <c r="H1264" s="6">
        <f>H1263-B1264</f>
        <v>0</v>
      </c>
      <c r="I1264" s="25">
        <f t="shared" si="112"/>
        <v>0</v>
      </c>
      <c r="M1264" s="42">
        <v>480</v>
      </c>
    </row>
    <row r="1265" spans="2:13" ht="12.75">
      <c r="B1265" s="202"/>
      <c r="D1265" s="15"/>
      <c r="H1265" s="6">
        <f>H1264-B1265</f>
        <v>0</v>
      </c>
      <c r="I1265" s="25">
        <f t="shared" si="112"/>
        <v>0</v>
      </c>
      <c r="M1265" s="42">
        <v>480</v>
      </c>
    </row>
    <row r="1266" spans="1:13" s="69" customFormat="1" ht="12.75">
      <c r="A1266" s="64"/>
      <c r="B1266" s="203">
        <f>+B1271+B1290+B1277</f>
        <v>129300</v>
      </c>
      <c r="C1266" s="64" t="s">
        <v>408</v>
      </c>
      <c r="D1266" s="64" t="s">
        <v>1113</v>
      </c>
      <c r="E1266" s="64" t="s">
        <v>174</v>
      </c>
      <c r="F1266" s="74" t="s">
        <v>70</v>
      </c>
      <c r="G1266" s="74" t="s">
        <v>409</v>
      </c>
      <c r="H1266" s="65"/>
      <c r="I1266" s="67">
        <f t="shared" si="112"/>
        <v>269.375</v>
      </c>
      <c r="M1266" s="42">
        <v>480</v>
      </c>
    </row>
    <row r="1267" spans="2:13" ht="12.75">
      <c r="B1267" s="202"/>
      <c r="D1267" s="15"/>
      <c r="H1267" s="6">
        <f>H1266-B1267</f>
        <v>0</v>
      </c>
      <c r="I1267" s="25">
        <f t="shared" si="112"/>
        <v>0</v>
      </c>
      <c r="M1267" s="42">
        <v>480</v>
      </c>
    </row>
    <row r="1268" spans="2:13" ht="12.75">
      <c r="B1268" s="202">
        <v>2500</v>
      </c>
      <c r="C1268" s="1" t="s">
        <v>11</v>
      </c>
      <c r="D1268" s="15" t="s">
        <v>407</v>
      </c>
      <c r="E1268" s="1" t="s">
        <v>175</v>
      </c>
      <c r="F1268" s="183" t="s">
        <v>415</v>
      </c>
      <c r="G1268" s="30" t="s">
        <v>16</v>
      </c>
      <c r="H1268" s="6">
        <f>H1267-B1268</f>
        <v>-2500</v>
      </c>
      <c r="I1268" s="25">
        <f t="shared" si="112"/>
        <v>5.208333333333333</v>
      </c>
      <c r="K1268" t="s">
        <v>11</v>
      </c>
      <c r="L1268">
        <v>4</v>
      </c>
      <c r="M1268" s="42">
        <v>480</v>
      </c>
    </row>
    <row r="1269" spans="2:13" ht="12.75">
      <c r="B1269" s="202">
        <v>2500</v>
      </c>
      <c r="C1269" s="1" t="s">
        <v>11</v>
      </c>
      <c r="D1269" s="15" t="s">
        <v>407</v>
      </c>
      <c r="E1269" s="1" t="s">
        <v>175</v>
      </c>
      <c r="F1269" s="183" t="s">
        <v>416</v>
      </c>
      <c r="G1269" s="30" t="s">
        <v>18</v>
      </c>
      <c r="H1269" s="6">
        <f>H1268-B1269</f>
        <v>-5000</v>
      </c>
      <c r="I1269" s="25">
        <f t="shared" si="112"/>
        <v>5.208333333333333</v>
      </c>
      <c r="K1269" t="s">
        <v>11</v>
      </c>
      <c r="L1269">
        <v>4</v>
      </c>
      <c r="M1269" s="42">
        <v>480</v>
      </c>
    </row>
    <row r="1270" spans="2:13" ht="12.75">
      <c r="B1270" s="202">
        <v>2500</v>
      </c>
      <c r="C1270" s="1" t="s">
        <v>11</v>
      </c>
      <c r="D1270" s="15" t="s">
        <v>407</v>
      </c>
      <c r="E1270" s="1" t="s">
        <v>175</v>
      </c>
      <c r="F1270" s="183" t="s">
        <v>412</v>
      </c>
      <c r="G1270" s="30" t="s">
        <v>20</v>
      </c>
      <c r="H1270" s="6">
        <f>H1269-B1270</f>
        <v>-7500</v>
      </c>
      <c r="I1270" s="25">
        <f t="shared" si="112"/>
        <v>5.208333333333333</v>
      </c>
      <c r="K1270" t="s">
        <v>11</v>
      </c>
      <c r="L1270">
        <v>4</v>
      </c>
      <c r="M1270" s="42">
        <v>480</v>
      </c>
    </row>
    <row r="1271" spans="1:13" s="62" customFormat="1" ht="12.75">
      <c r="A1271" s="14"/>
      <c r="B1271" s="212">
        <f>SUM(B1268:B1270)</f>
        <v>7500</v>
      </c>
      <c r="C1271" s="14" t="s">
        <v>11</v>
      </c>
      <c r="D1271" s="14"/>
      <c r="E1271" s="14"/>
      <c r="F1271" s="174"/>
      <c r="G1271" s="21"/>
      <c r="H1271" s="59">
        <v>0</v>
      </c>
      <c r="I1271" s="61">
        <f t="shared" si="112"/>
        <v>15.625</v>
      </c>
      <c r="M1271" s="42">
        <v>480</v>
      </c>
    </row>
    <row r="1272" spans="2:13" ht="12.75">
      <c r="B1272" s="202"/>
      <c r="D1272" s="15"/>
      <c r="H1272" s="6">
        <f>H1271-B1272</f>
        <v>0</v>
      </c>
      <c r="I1272" s="25">
        <f t="shared" si="112"/>
        <v>0</v>
      </c>
      <c r="M1272" s="42">
        <v>480</v>
      </c>
    </row>
    <row r="1273" spans="2:13" ht="12.75">
      <c r="B1273" s="202"/>
      <c r="D1273" s="15"/>
      <c r="H1273" s="6">
        <f>H1272-B1273</f>
        <v>0</v>
      </c>
      <c r="I1273" s="25">
        <f t="shared" si="112"/>
        <v>0</v>
      </c>
      <c r="M1273" s="42">
        <v>480</v>
      </c>
    </row>
    <row r="1274" spans="2:13" ht="12.75">
      <c r="B1274" s="202">
        <v>5000</v>
      </c>
      <c r="C1274" s="70" t="s">
        <v>34</v>
      </c>
      <c r="D1274" s="35" t="s">
        <v>407</v>
      </c>
      <c r="E1274" s="70" t="s">
        <v>35</v>
      </c>
      <c r="F1274" s="165" t="s">
        <v>419</v>
      </c>
      <c r="G1274" s="71" t="s">
        <v>18</v>
      </c>
      <c r="H1274" s="6">
        <f>H1273-B1274</f>
        <v>-5000</v>
      </c>
      <c r="I1274" s="25">
        <f t="shared" si="112"/>
        <v>10.416666666666666</v>
      </c>
      <c r="K1274" s="72" t="s">
        <v>175</v>
      </c>
      <c r="L1274">
        <v>4</v>
      </c>
      <c r="M1274" s="42">
        <v>480</v>
      </c>
    </row>
    <row r="1275" spans="2:13" ht="12.75">
      <c r="B1275" s="202">
        <v>1800</v>
      </c>
      <c r="C1275" s="70" t="s">
        <v>34</v>
      </c>
      <c r="D1275" s="35" t="s">
        <v>407</v>
      </c>
      <c r="E1275" s="70" t="s">
        <v>35</v>
      </c>
      <c r="F1275" s="165" t="s">
        <v>419</v>
      </c>
      <c r="G1275" s="71" t="s">
        <v>20</v>
      </c>
      <c r="H1275" s="6">
        <f>H1274-B1275</f>
        <v>-6800</v>
      </c>
      <c r="I1275" s="25">
        <f t="shared" si="112"/>
        <v>3.75</v>
      </c>
      <c r="K1275" s="72" t="s">
        <v>175</v>
      </c>
      <c r="L1275">
        <v>4</v>
      </c>
      <c r="M1275" s="42">
        <v>480</v>
      </c>
    </row>
    <row r="1276" spans="2:13" ht="12.75">
      <c r="B1276" s="202">
        <v>5000</v>
      </c>
      <c r="C1276" s="70" t="s">
        <v>34</v>
      </c>
      <c r="D1276" s="35" t="s">
        <v>407</v>
      </c>
      <c r="E1276" s="70" t="s">
        <v>35</v>
      </c>
      <c r="F1276" s="165" t="s">
        <v>419</v>
      </c>
      <c r="G1276" s="71" t="s">
        <v>20</v>
      </c>
      <c r="H1276" s="6">
        <f>H1275-B1276</f>
        <v>-11800</v>
      </c>
      <c r="I1276" s="25">
        <f t="shared" si="112"/>
        <v>10.416666666666666</v>
      </c>
      <c r="K1276" s="72" t="s">
        <v>175</v>
      </c>
      <c r="L1276">
        <v>4</v>
      </c>
      <c r="M1276" s="42">
        <v>480</v>
      </c>
    </row>
    <row r="1277" spans="1:13" s="62" customFormat="1" ht="12.75">
      <c r="A1277" s="14"/>
      <c r="B1277" s="212">
        <f>SUM(B1274:B1276)</f>
        <v>11800</v>
      </c>
      <c r="C1277" s="60"/>
      <c r="D1277" s="60"/>
      <c r="E1277" s="60" t="s">
        <v>35</v>
      </c>
      <c r="F1277" s="140"/>
      <c r="G1277" s="73"/>
      <c r="H1277" s="59">
        <v>0</v>
      </c>
      <c r="I1277" s="61">
        <f t="shared" si="112"/>
        <v>24.583333333333332</v>
      </c>
      <c r="K1277" s="77"/>
      <c r="M1277" s="42">
        <v>480</v>
      </c>
    </row>
    <row r="1278" spans="2:13" ht="12.75">
      <c r="B1278" s="202"/>
      <c r="C1278" s="70"/>
      <c r="D1278" s="35"/>
      <c r="E1278" s="70"/>
      <c r="F1278" s="165"/>
      <c r="G1278" s="71"/>
      <c r="H1278" s="6">
        <f aca="true" t="shared" si="113" ref="H1278:H1289">H1277-B1278</f>
        <v>0</v>
      </c>
      <c r="I1278" s="25">
        <f t="shared" si="112"/>
        <v>0</v>
      </c>
      <c r="K1278" s="72"/>
      <c r="M1278" s="42">
        <v>480</v>
      </c>
    </row>
    <row r="1279" spans="2:13" ht="12.75">
      <c r="B1279" s="202"/>
      <c r="C1279" s="70"/>
      <c r="D1279" s="35"/>
      <c r="E1279" s="70"/>
      <c r="F1279" s="165"/>
      <c r="G1279" s="71"/>
      <c r="H1279" s="6">
        <f t="shared" si="113"/>
        <v>0</v>
      </c>
      <c r="I1279" s="25">
        <f t="shared" si="112"/>
        <v>0</v>
      </c>
      <c r="K1279" s="72"/>
      <c r="M1279" s="42">
        <v>480</v>
      </c>
    </row>
    <row r="1280" spans="2:13" ht="12.75">
      <c r="B1280" s="202">
        <v>15000</v>
      </c>
      <c r="C1280" s="70" t="s">
        <v>471</v>
      </c>
      <c r="D1280" s="35" t="s">
        <v>407</v>
      </c>
      <c r="E1280" s="70" t="s">
        <v>88</v>
      </c>
      <c r="F1280" s="165" t="s">
        <v>424</v>
      </c>
      <c r="G1280" s="71" t="s">
        <v>18</v>
      </c>
      <c r="H1280" s="6">
        <f t="shared" si="113"/>
        <v>-15000</v>
      </c>
      <c r="I1280" s="25">
        <f t="shared" si="112"/>
        <v>31.25</v>
      </c>
      <c r="K1280" s="72" t="s">
        <v>175</v>
      </c>
      <c r="L1280">
        <v>4</v>
      </c>
      <c r="M1280" s="42">
        <v>480</v>
      </c>
    </row>
    <row r="1281" spans="2:13" ht="12.75">
      <c r="B1281" s="202">
        <v>15000</v>
      </c>
      <c r="C1281" s="70" t="s">
        <v>471</v>
      </c>
      <c r="D1281" s="35" t="s">
        <v>407</v>
      </c>
      <c r="E1281" s="70" t="s">
        <v>88</v>
      </c>
      <c r="F1281" s="165" t="s">
        <v>425</v>
      </c>
      <c r="G1281" s="71" t="s">
        <v>18</v>
      </c>
      <c r="H1281" s="6">
        <f t="shared" si="113"/>
        <v>-30000</v>
      </c>
      <c r="I1281" s="25">
        <f t="shared" si="112"/>
        <v>31.25</v>
      </c>
      <c r="K1281" s="72" t="s">
        <v>175</v>
      </c>
      <c r="L1281">
        <v>4</v>
      </c>
      <c r="M1281" s="42">
        <v>480</v>
      </c>
    </row>
    <row r="1282" spans="2:13" ht="12.75">
      <c r="B1282" s="202">
        <v>10000</v>
      </c>
      <c r="C1282" s="70" t="s">
        <v>1107</v>
      </c>
      <c r="D1282" s="35" t="s">
        <v>407</v>
      </c>
      <c r="E1282" s="70" t="s">
        <v>88</v>
      </c>
      <c r="F1282" s="165" t="s">
        <v>426</v>
      </c>
      <c r="G1282" s="71" t="s">
        <v>18</v>
      </c>
      <c r="H1282" s="6">
        <f t="shared" si="113"/>
        <v>-40000</v>
      </c>
      <c r="I1282" s="25">
        <f t="shared" si="112"/>
        <v>20.833333333333332</v>
      </c>
      <c r="K1282" s="72" t="s">
        <v>175</v>
      </c>
      <c r="L1282">
        <v>4</v>
      </c>
      <c r="M1282" s="42">
        <v>480</v>
      </c>
    </row>
    <row r="1283" spans="2:13" ht="12.75">
      <c r="B1283" s="202">
        <v>10000</v>
      </c>
      <c r="C1283" s="70" t="s">
        <v>1107</v>
      </c>
      <c r="D1283" s="35" t="s">
        <v>407</v>
      </c>
      <c r="E1283" s="70" t="s">
        <v>88</v>
      </c>
      <c r="F1283" s="165" t="s">
        <v>427</v>
      </c>
      <c r="G1283" s="71" t="s">
        <v>18</v>
      </c>
      <c r="H1283" s="6">
        <f t="shared" si="113"/>
        <v>-50000</v>
      </c>
      <c r="I1283" s="25">
        <f t="shared" si="112"/>
        <v>20.833333333333332</v>
      </c>
      <c r="K1283" s="72" t="s">
        <v>175</v>
      </c>
      <c r="L1283">
        <v>4</v>
      </c>
      <c r="M1283" s="42">
        <v>480</v>
      </c>
    </row>
    <row r="1284" spans="2:13" ht="12.75">
      <c r="B1284" s="202">
        <v>10000</v>
      </c>
      <c r="C1284" s="1" t="s">
        <v>471</v>
      </c>
      <c r="D1284" s="35" t="s">
        <v>407</v>
      </c>
      <c r="E1284" s="70" t="s">
        <v>88</v>
      </c>
      <c r="F1284" s="183" t="s">
        <v>1117</v>
      </c>
      <c r="G1284" s="30" t="s">
        <v>18</v>
      </c>
      <c r="H1284" s="6">
        <f t="shared" si="113"/>
        <v>-60000</v>
      </c>
      <c r="I1284" s="25">
        <f aca="true" t="shared" si="114" ref="I1284:I1299">+B1284/M1284</f>
        <v>20.833333333333332</v>
      </c>
      <c r="K1284" t="s">
        <v>83</v>
      </c>
      <c r="L1284">
        <v>5</v>
      </c>
      <c r="M1284" s="42">
        <v>480</v>
      </c>
    </row>
    <row r="1285" spans="2:13" ht="12.75">
      <c r="B1285" s="202">
        <v>10000</v>
      </c>
      <c r="C1285" s="1" t="s">
        <v>471</v>
      </c>
      <c r="D1285" s="35" t="s">
        <v>407</v>
      </c>
      <c r="E1285" s="70" t="s">
        <v>88</v>
      </c>
      <c r="F1285" s="183" t="s">
        <v>1118</v>
      </c>
      <c r="G1285" s="30" t="s">
        <v>18</v>
      </c>
      <c r="H1285" s="6">
        <f t="shared" si="113"/>
        <v>-70000</v>
      </c>
      <c r="I1285" s="25">
        <f t="shared" si="114"/>
        <v>20.833333333333332</v>
      </c>
      <c r="K1285" t="s">
        <v>83</v>
      </c>
      <c r="L1285">
        <v>5</v>
      </c>
      <c r="M1285" s="42">
        <v>480</v>
      </c>
    </row>
    <row r="1286" spans="2:13" ht="12.75">
      <c r="B1286" s="202">
        <v>10000</v>
      </c>
      <c r="C1286" s="1" t="s">
        <v>471</v>
      </c>
      <c r="D1286" s="35" t="s">
        <v>407</v>
      </c>
      <c r="E1286" s="70" t="s">
        <v>88</v>
      </c>
      <c r="F1286" s="183" t="s">
        <v>1119</v>
      </c>
      <c r="G1286" s="30" t="s">
        <v>18</v>
      </c>
      <c r="H1286" s="6">
        <f t="shared" si="113"/>
        <v>-80000</v>
      </c>
      <c r="I1286" s="25">
        <f t="shared" si="114"/>
        <v>20.833333333333332</v>
      </c>
      <c r="K1286" t="s">
        <v>83</v>
      </c>
      <c r="L1286">
        <v>5</v>
      </c>
      <c r="M1286" s="42">
        <v>480</v>
      </c>
    </row>
    <row r="1287" spans="2:13" ht="12.75">
      <c r="B1287" s="202">
        <v>10000</v>
      </c>
      <c r="C1287" s="1" t="s">
        <v>471</v>
      </c>
      <c r="D1287" s="35" t="s">
        <v>407</v>
      </c>
      <c r="E1287" s="70" t="s">
        <v>88</v>
      </c>
      <c r="F1287" s="183" t="s">
        <v>1120</v>
      </c>
      <c r="G1287" s="30" t="s">
        <v>18</v>
      </c>
      <c r="H1287" s="6">
        <f t="shared" si="113"/>
        <v>-90000</v>
      </c>
      <c r="I1287" s="25">
        <f t="shared" si="114"/>
        <v>20.833333333333332</v>
      </c>
      <c r="K1287" t="s">
        <v>83</v>
      </c>
      <c r="L1287">
        <v>5</v>
      </c>
      <c r="M1287" s="42">
        <v>480</v>
      </c>
    </row>
    <row r="1288" spans="2:13" ht="12.75">
      <c r="B1288" s="202">
        <v>10000</v>
      </c>
      <c r="C1288" s="1" t="s">
        <v>471</v>
      </c>
      <c r="D1288" s="35" t="s">
        <v>407</v>
      </c>
      <c r="E1288" s="70" t="s">
        <v>88</v>
      </c>
      <c r="F1288" s="183" t="s">
        <v>1121</v>
      </c>
      <c r="G1288" s="30" t="s">
        <v>18</v>
      </c>
      <c r="H1288" s="6">
        <f t="shared" si="113"/>
        <v>-100000</v>
      </c>
      <c r="I1288" s="25">
        <f t="shared" si="114"/>
        <v>20.833333333333332</v>
      </c>
      <c r="K1288" t="s">
        <v>83</v>
      </c>
      <c r="L1288">
        <v>5</v>
      </c>
      <c r="M1288" s="42">
        <v>480</v>
      </c>
    </row>
    <row r="1289" spans="2:13" ht="12.75">
      <c r="B1289" s="202">
        <v>10000</v>
      </c>
      <c r="C1289" s="1" t="s">
        <v>471</v>
      </c>
      <c r="D1289" s="35" t="s">
        <v>407</v>
      </c>
      <c r="E1289" s="70" t="s">
        <v>88</v>
      </c>
      <c r="F1289" s="183" t="s">
        <v>1307</v>
      </c>
      <c r="G1289" s="30" t="s">
        <v>18</v>
      </c>
      <c r="H1289" s="6">
        <f t="shared" si="113"/>
        <v>-110000</v>
      </c>
      <c r="I1289" s="25">
        <f t="shared" si="114"/>
        <v>20.833333333333332</v>
      </c>
      <c r="K1289" t="s">
        <v>83</v>
      </c>
      <c r="L1289">
        <v>5</v>
      </c>
      <c r="M1289" s="42">
        <v>480</v>
      </c>
    </row>
    <row r="1290" spans="1:13" s="62" customFormat="1" ht="12.75">
      <c r="A1290" s="14"/>
      <c r="B1290" s="212">
        <f>SUM(B1280:B1289)</f>
        <v>110000</v>
      </c>
      <c r="C1290" s="14"/>
      <c r="D1290" s="14"/>
      <c r="E1290" s="60" t="s">
        <v>88</v>
      </c>
      <c r="F1290" s="174"/>
      <c r="G1290" s="21"/>
      <c r="H1290" s="59">
        <v>0</v>
      </c>
      <c r="I1290" s="61">
        <f t="shared" si="114"/>
        <v>229.16666666666666</v>
      </c>
      <c r="M1290" s="42">
        <v>480</v>
      </c>
    </row>
    <row r="1291" spans="2:13" ht="12.75">
      <c r="B1291" s="202"/>
      <c r="H1291" s="6">
        <f>H1290-B1291</f>
        <v>0</v>
      </c>
      <c r="I1291" s="25">
        <f t="shared" si="114"/>
        <v>0</v>
      </c>
      <c r="M1291" s="42">
        <v>480</v>
      </c>
    </row>
    <row r="1292" spans="2:13" ht="12.75">
      <c r="B1292" s="202"/>
      <c r="H1292" s="6">
        <f>H1291-B1292</f>
        <v>0</v>
      </c>
      <c r="I1292" s="25">
        <f t="shared" si="114"/>
        <v>0</v>
      </c>
      <c r="M1292" s="42">
        <v>480</v>
      </c>
    </row>
    <row r="1293" spans="2:13" ht="12.75">
      <c r="B1293" s="218"/>
      <c r="H1293" s="6">
        <f>H1292-B1293</f>
        <v>0</v>
      </c>
      <c r="I1293" s="25">
        <f t="shared" si="114"/>
        <v>0</v>
      </c>
      <c r="M1293" s="42">
        <v>480</v>
      </c>
    </row>
    <row r="1294" spans="2:13" ht="12.75">
      <c r="B1294" s="202"/>
      <c r="C1294" s="3"/>
      <c r="H1294" s="6">
        <f>H1293-B1294</f>
        <v>0</v>
      </c>
      <c r="I1294" s="25">
        <f t="shared" si="114"/>
        <v>0</v>
      </c>
      <c r="M1294" s="42">
        <v>480</v>
      </c>
    </row>
    <row r="1295" spans="1:256" s="69" customFormat="1" ht="12.75">
      <c r="A1295" s="64"/>
      <c r="B1295" s="203">
        <f>+B1301+B1309+B1319+B1324+B1334+B1345</f>
        <v>165000</v>
      </c>
      <c r="C1295" s="64" t="s">
        <v>139</v>
      </c>
      <c r="D1295" s="64" t="s">
        <v>1167</v>
      </c>
      <c r="E1295" s="64" t="s">
        <v>150</v>
      </c>
      <c r="F1295" s="74" t="s">
        <v>1108</v>
      </c>
      <c r="G1295" s="74" t="s">
        <v>1109</v>
      </c>
      <c r="H1295" s="59"/>
      <c r="I1295" s="67">
        <f t="shared" si="114"/>
        <v>343.75</v>
      </c>
      <c r="M1295" s="42">
        <v>480</v>
      </c>
      <c r="IV1295" s="64">
        <f>SUM(A1295:IU1295)</f>
        <v>165823.75</v>
      </c>
    </row>
    <row r="1296" spans="2:13" ht="12.75">
      <c r="B1296" s="214"/>
      <c r="H1296" s="6">
        <f>H1295-B1296</f>
        <v>0</v>
      </c>
      <c r="I1296" s="25">
        <f t="shared" si="114"/>
        <v>0</v>
      </c>
      <c r="M1296" s="42">
        <v>480</v>
      </c>
    </row>
    <row r="1297" spans="2:13" ht="12.75">
      <c r="B1297" s="202">
        <v>3000</v>
      </c>
      <c r="C1297" s="1" t="s">
        <v>11</v>
      </c>
      <c r="D1297" s="15" t="s">
        <v>407</v>
      </c>
      <c r="E1297" s="1" t="s">
        <v>83</v>
      </c>
      <c r="F1297" s="183" t="s">
        <v>428</v>
      </c>
      <c r="G1297" s="30" t="s">
        <v>53</v>
      </c>
      <c r="H1297" s="6">
        <f>H1296-B1297</f>
        <v>-3000</v>
      </c>
      <c r="I1297" s="25">
        <f t="shared" si="114"/>
        <v>6.25</v>
      </c>
      <c r="K1297" t="s">
        <v>11</v>
      </c>
      <c r="L1297">
        <v>8</v>
      </c>
      <c r="M1297" s="42">
        <v>480</v>
      </c>
    </row>
    <row r="1298" spans="2:13" ht="12.75">
      <c r="B1298" s="202">
        <v>3000</v>
      </c>
      <c r="C1298" s="1" t="s">
        <v>11</v>
      </c>
      <c r="D1298" s="15" t="s">
        <v>407</v>
      </c>
      <c r="E1298" s="1" t="s">
        <v>83</v>
      </c>
      <c r="F1298" s="183" t="s">
        <v>429</v>
      </c>
      <c r="G1298" s="30" t="s">
        <v>54</v>
      </c>
      <c r="H1298" s="6">
        <f>H1297-B1298</f>
        <v>-6000</v>
      </c>
      <c r="I1298" s="25">
        <f t="shared" si="114"/>
        <v>6.25</v>
      </c>
      <c r="K1298" t="s">
        <v>11</v>
      </c>
      <c r="L1298">
        <v>8</v>
      </c>
      <c r="M1298" s="42">
        <v>480</v>
      </c>
    </row>
    <row r="1299" spans="2:13" ht="12.75">
      <c r="B1299" s="202">
        <v>3000</v>
      </c>
      <c r="C1299" s="1" t="s">
        <v>11</v>
      </c>
      <c r="D1299" s="15" t="s">
        <v>407</v>
      </c>
      <c r="E1299" s="1" t="s">
        <v>166</v>
      </c>
      <c r="F1299" s="183" t="s">
        <v>430</v>
      </c>
      <c r="G1299" s="30" t="s">
        <v>54</v>
      </c>
      <c r="H1299" s="6">
        <f>H1298-B1299</f>
        <v>-9000</v>
      </c>
      <c r="I1299" s="25">
        <f t="shared" si="114"/>
        <v>6.25</v>
      </c>
      <c r="K1299" t="s">
        <v>11</v>
      </c>
      <c r="L1299">
        <v>8</v>
      </c>
      <c r="M1299" s="42">
        <v>480</v>
      </c>
    </row>
    <row r="1300" spans="2:13" ht="12.75">
      <c r="B1300" s="202">
        <v>3000</v>
      </c>
      <c r="C1300" s="1" t="s">
        <v>11</v>
      </c>
      <c r="D1300" s="15" t="s">
        <v>407</v>
      </c>
      <c r="E1300" s="1" t="s">
        <v>83</v>
      </c>
      <c r="F1300" s="183" t="s">
        <v>431</v>
      </c>
      <c r="G1300" s="30" t="s">
        <v>55</v>
      </c>
      <c r="H1300" s="6">
        <f>H1299-B1300</f>
        <v>-12000</v>
      </c>
      <c r="I1300" s="25">
        <v>6</v>
      </c>
      <c r="K1300" t="s">
        <v>11</v>
      </c>
      <c r="L1300">
        <v>8</v>
      </c>
      <c r="M1300" s="42">
        <v>480</v>
      </c>
    </row>
    <row r="1301" spans="1:13" s="62" customFormat="1" ht="12.75">
      <c r="A1301" s="14"/>
      <c r="B1301" s="212">
        <f>SUM(B1297:B1300)</f>
        <v>12000</v>
      </c>
      <c r="C1301" s="14" t="s">
        <v>11</v>
      </c>
      <c r="D1301" s="14"/>
      <c r="E1301" s="14"/>
      <c r="F1301" s="174"/>
      <c r="G1301" s="21"/>
      <c r="H1301" s="59">
        <v>0</v>
      </c>
      <c r="I1301" s="61">
        <f aca="true" t="shared" si="115" ref="I1301:I1332">+B1301/M1301</f>
        <v>25</v>
      </c>
      <c r="M1301" s="42">
        <v>480</v>
      </c>
    </row>
    <row r="1302" spans="2:13" ht="12.75">
      <c r="B1302" s="202"/>
      <c r="H1302" s="6">
        <f aca="true" t="shared" si="116" ref="H1302:H1308">H1301-B1302</f>
        <v>0</v>
      </c>
      <c r="I1302" s="25">
        <f t="shared" si="115"/>
        <v>0</v>
      </c>
      <c r="M1302" s="42">
        <v>480</v>
      </c>
    </row>
    <row r="1303" spans="2:13" ht="12.75">
      <c r="B1303" s="202"/>
      <c r="H1303" s="6">
        <f t="shared" si="116"/>
        <v>0</v>
      </c>
      <c r="I1303" s="25">
        <f t="shared" si="115"/>
        <v>0</v>
      </c>
      <c r="M1303" s="42">
        <v>480</v>
      </c>
    </row>
    <row r="1304" spans="2:13" ht="12.75">
      <c r="B1304" s="202">
        <v>3000</v>
      </c>
      <c r="C1304" s="1" t="s">
        <v>1149</v>
      </c>
      <c r="D1304" s="15" t="s">
        <v>407</v>
      </c>
      <c r="E1304" s="1" t="s">
        <v>473</v>
      </c>
      <c r="F1304" s="183" t="s">
        <v>432</v>
      </c>
      <c r="G1304" s="30" t="s">
        <v>52</v>
      </c>
      <c r="H1304" s="6">
        <f t="shared" si="116"/>
        <v>-3000</v>
      </c>
      <c r="I1304" s="25">
        <f t="shared" si="115"/>
        <v>6.25</v>
      </c>
      <c r="K1304" t="s">
        <v>83</v>
      </c>
      <c r="L1304">
        <v>8</v>
      </c>
      <c r="M1304" s="42">
        <v>480</v>
      </c>
    </row>
    <row r="1305" spans="2:13" ht="12.75">
      <c r="B1305" s="202">
        <v>2500</v>
      </c>
      <c r="C1305" s="1" t="s">
        <v>1150</v>
      </c>
      <c r="D1305" s="15" t="s">
        <v>407</v>
      </c>
      <c r="E1305" s="1" t="s">
        <v>473</v>
      </c>
      <c r="F1305" s="183" t="s">
        <v>433</v>
      </c>
      <c r="G1305" s="30" t="s">
        <v>53</v>
      </c>
      <c r="H1305" s="6">
        <f t="shared" si="116"/>
        <v>-5500</v>
      </c>
      <c r="I1305" s="25">
        <f t="shared" si="115"/>
        <v>5.208333333333333</v>
      </c>
      <c r="K1305" t="s">
        <v>83</v>
      </c>
      <c r="L1305">
        <v>8</v>
      </c>
      <c r="M1305" s="42">
        <v>480</v>
      </c>
    </row>
    <row r="1306" spans="2:13" ht="12.75">
      <c r="B1306" s="202">
        <v>3000</v>
      </c>
      <c r="C1306" s="1" t="s">
        <v>434</v>
      </c>
      <c r="D1306" s="15" t="s">
        <v>407</v>
      </c>
      <c r="E1306" s="1" t="s">
        <v>473</v>
      </c>
      <c r="F1306" s="183" t="s">
        <v>435</v>
      </c>
      <c r="G1306" s="30" t="s">
        <v>53</v>
      </c>
      <c r="H1306" s="6">
        <f t="shared" si="116"/>
        <v>-8500</v>
      </c>
      <c r="I1306" s="25">
        <f t="shared" si="115"/>
        <v>6.25</v>
      </c>
      <c r="K1306" t="s">
        <v>83</v>
      </c>
      <c r="L1306">
        <v>8</v>
      </c>
      <c r="M1306" s="42">
        <v>480</v>
      </c>
    </row>
    <row r="1307" spans="2:13" ht="12.75">
      <c r="B1307" s="202">
        <v>2500</v>
      </c>
      <c r="C1307" s="1" t="s">
        <v>1151</v>
      </c>
      <c r="D1307" s="15" t="s">
        <v>407</v>
      </c>
      <c r="E1307" s="1" t="s">
        <v>473</v>
      </c>
      <c r="F1307" s="183" t="s">
        <v>436</v>
      </c>
      <c r="G1307" s="30" t="s">
        <v>54</v>
      </c>
      <c r="H1307" s="6">
        <f t="shared" si="116"/>
        <v>-11000</v>
      </c>
      <c r="I1307" s="25">
        <f t="shared" si="115"/>
        <v>5.208333333333333</v>
      </c>
      <c r="K1307" t="s">
        <v>83</v>
      </c>
      <c r="L1307">
        <v>8</v>
      </c>
      <c r="M1307" s="42">
        <v>480</v>
      </c>
    </row>
    <row r="1308" spans="2:13" ht="12.75">
      <c r="B1308" s="202">
        <v>3000</v>
      </c>
      <c r="C1308" s="1" t="s">
        <v>1152</v>
      </c>
      <c r="D1308" s="15" t="s">
        <v>407</v>
      </c>
      <c r="E1308" s="1" t="s">
        <v>473</v>
      </c>
      <c r="F1308" s="183" t="s">
        <v>437</v>
      </c>
      <c r="G1308" s="30" t="s">
        <v>55</v>
      </c>
      <c r="H1308" s="6">
        <f t="shared" si="116"/>
        <v>-14000</v>
      </c>
      <c r="I1308" s="25">
        <f t="shared" si="115"/>
        <v>6.25</v>
      </c>
      <c r="K1308" t="s">
        <v>83</v>
      </c>
      <c r="L1308">
        <v>8</v>
      </c>
      <c r="M1308" s="42">
        <v>480</v>
      </c>
    </row>
    <row r="1309" spans="1:13" s="62" customFormat="1" ht="12.75">
      <c r="A1309" s="14"/>
      <c r="B1309" s="212">
        <f>SUM(B1304:B1308)</f>
        <v>14000</v>
      </c>
      <c r="C1309" s="14" t="s">
        <v>1115</v>
      </c>
      <c r="D1309" s="14"/>
      <c r="E1309" s="14"/>
      <c r="F1309" s="174"/>
      <c r="G1309" s="21"/>
      <c r="H1309" s="59">
        <v>0</v>
      </c>
      <c r="I1309" s="61">
        <f t="shared" si="115"/>
        <v>29.166666666666668</v>
      </c>
      <c r="M1309" s="42">
        <v>480</v>
      </c>
    </row>
    <row r="1310" spans="1:13" s="45" customFormat="1" ht="12.75">
      <c r="A1310" s="44"/>
      <c r="B1310" s="213"/>
      <c r="C1310" s="47"/>
      <c r="D1310" s="37"/>
      <c r="E1310" s="44"/>
      <c r="F1310" s="191"/>
      <c r="G1310" s="38"/>
      <c r="H1310" s="6">
        <f aca="true" t="shared" si="117" ref="H1310:H1318">H1309-B1310</f>
        <v>0</v>
      </c>
      <c r="I1310" s="25">
        <f t="shared" si="115"/>
        <v>0</v>
      </c>
      <c r="M1310" s="42">
        <v>480</v>
      </c>
    </row>
    <row r="1311" spans="2:13" ht="12.75">
      <c r="B1311" s="202"/>
      <c r="D1311" s="15"/>
      <c r="H1311" s="6">
        <f t="shared" si="117"/>
        <v>0</v>
      </c>
      <c r="I1311" s="25">
        <f t="shared" si="115"/>
        <v>0</v>
      </c>
      <c r="M1311" s="42">
        <v>480</v>
      </c>
    </row>
    <row r="1312" spans="2:13" ht="12.75">
      <c r="B1312" s="202">
        <v>1500</v>
      </c>
      <c r="C1312" s="35" t="s">
        <v>34</v>
      </c>
      <c r="D1312" s="15" t="s">
        <v>407</v>
      </c>
      <c r="E1312" s="1" t="s">
        <v>35</v>
      </c>
      <c r="F1312" s="183" t="s">
        <v>436</v>
      </c>
      <c r="G1312" s="30" t="s">
        <v>52</v>
      </c>
      <c r="H1312" s="6">
        <f t="shared" si="117"/>
        <v>-1500</v>
      </c>
      <c r="I1312" s="25">
        <f t="shared" si="115"/>
        <v>3.125</v>
      </c>
      <c r="K1312" t="s">
        <v>83</v>
      </c>
      <c r="L1312">
        <v>8</v>
      </c>
      <c r="M1312" s="42">
        <v>480</v>
      </c>
    </row>
    <row r="1313" spans="2:13" ht="12.75">
      <c r="B1313" s="202">
        <v>1000</v>
      </c>
      <c r="C1313" s="35" t="s">
        <v>34</v>
      </c>
      <c r="D1313" s="15" t="s">
        <v>407</v>
      </c>
      <c r="E1313" s="1" t="s">
        <v>35</v>
      </c>
      <c r="F1313" s="183" t="s">
        <v>436</v>
      </c>
      <c r="G1313" s="30" t="s">
        <v>53</v>
      </c>
      <c r="H1313" s="6">
        <f t="shared" si="117"/>
        <v>-2500</v>
      </c>
      <c r="I1313" s="25">
        <f t="shared" si="115"/>
        <v>2.0833333333333335</v>
      </c>
      <c r="K1313" t="s">
        <v>83</v>
      </c>
      <c r="L1313">
        <v>8</v>
      </c>
      <c r="M1313" s="42">
        <v>480</v>
      </c>
    </row>
    <row r="1314" spans="2:13" ht="12.75">
      <c r="B1314" s="202">
        <v>1000</v>
      </c>
      <c r="C1314" s="35" t="s">
        <v>34</v>
      </c>
      <c r="D1314" s="15" t="s">
        <v>407</v>
      </c>
      <c r="E1314" s="1" t="s">
        <v>35</v>
      </c>
      <c r="F1314" s="183" t="s">
        <v>436</v>
      </c>
      <c r="G1314" s="30" t="s">
        <v>54</v>
      </c>
      <c r="H1314" s="6">
        <f t="shared" si="117"/>
        <v>-3500</v>
      </c>
      <c r="I1314" s="25">
        <f t="shared" si="115"/>
        <v>2.0833333333333335</v>
      </c>
      <c r="K1314" t="s">
        <v>83</v>
      </c>
      <c r="L1314">
        <v>8</v>
      </c>
      <c r="M1314" s="42">
        <v>480</v>
      </c>
    </row>
    <row r="1315" spans="2:13" ht="12.75">
      <c r="B1315" s="202">
        <v>10000</v>
      </c>
      <c r="C1315" s="35" t="s">
        <v>34</v>
      </c>
      <c r="D1315" s="15" t="s">
        <v>407</v>
      </c>
      <c r="E1315" s="1" t="s">
        <v>35</v>
      </c>
      <c r="F1315" s="183" t="s">
        <v>438</v>
      </c>
      <c r="G1315" s="30" t="s">
        <v>54</v>
      </c>
      <c r="H1315" s="6">
        <f t="shared" si="117"/>
        <v>-13500</v>
      </c>
      <c r="I1315" s="25">
        <f t="shared" si="115"/>
        <v>20.833333333333332</v>
      </c>
      <c r="K1315" t="s">
        <v>83</v>
      </c>
      <c r="L1315">
        <v>8</v>
      </c>
      <c r="M1315" s="42">
        <v>480</v>
      </c>
    </row>
    <row r="1316" spans="2:13" ht="12.75">
      <c r="B1316" s="202">
        <v>5000</v>
      </c>
      <c r="C1316" s="35" t="s">
        <v>34</v>
      </c>
      <c r="D1316" s="15" t="s">
        <v>407</v>
      </c>
      <c r="E1316" s="1" t="s">
        <v>35</v>
      </c>
      <c r="F1316" s="183" t="s">
        <v>439</v>
      </c>
      <c r="G1316" s="30" t="s">
        <v>54</v>
      </c>
      <c r="H1316" s="6">
        <f t="shared" si="117"/>
        <v>-18500</v>
      </c>
      <c r="I1316" s="25">
        <f t="shared" si="115"/>
        <v>10.416666666666666</v>
      </c>
      <c r="K1316" t="s">
        <v>83</v>
      </c>
      <c r="L1316">
        <v>8</v>
      </c>
      <c r="M1316" s="42">
        <v>480</v>
      </c>
    </row>
    <row r="1317" spans="2:13" ht="12.75">
      <c r="B1317" s="202">
        <v>1000</v>
      </c>
      <c r="C1317" s="35" t="s">
        <v>34</v>
      </c>
      <c r="D1317" s="15" t="s">
        <v>407</v>
      </c>
      <c r="E1317" s="1" t="s">
        <v>35</v>
      </c>
      <c r="F1317" s="183" t="s">
        <v>436</v>
      </c>
      <c r="G1317" s="30" t="s">
        <v>55</v>
      </c>
      <c r="H1317" s="6">
        <f t="shared" si="117"/>
        <v>-19500</v>
      </c>
      <c r="I1317" s="25">
        <f t="shared" si="115"/>
        <v>2.0833333333333335</v>
      </c>
      <c r="K1317" t="s">
        <v>83</v>
      </c>
      <c r="L1317">
        <v>8</v>
      </c>
      <c r="M1317" s="42">
        <v>480</v>
      </c>
    </row>
    <row r="1318" spans="1:13" s="18" customFormat="1" ht="12.75">
      <c r="A1318" s="35"/>
      <c r="B1318" s="204">
        <v>10000</v>
      </c>
      <c r="C1318" s="35" t="s">
        <v>34</v>
      </c>
      <c r="D1318" s="15" t="s">
        <v>407</v>
      </c>
      <c r="E1318" s="35" t="s">
        <v>35</v>
      </c>
      <c r="F1318" s="118" t="s">
        <v>1309</v>
      </c>
      <c r="G1318" s="33" t="s">
        <v>55</v>
      </c>
      <c r="H1318" s="6">
        <f t="shared" si="117"/>
        <v>-29500</v>
      </c>
      <c r="I1318" s="25">
        <f t="shared" si="115"/>
        <v>20.833333333333332</v>
      </c>
      <c r="J1318" s="135"/>
      <c r="K1318" t="s">
        <v>578</v>
      </c>
      <c r="L1318" s="135"/>
      <c r="M1318" s="42">
        <v>480</v>
      </c>
    </row>
    <row r="1319" spans="1:13" s="62" customFormat="1" ht="12.75">
      <c r="A1319" s="14"/>
      <c r="B1319" s="212">
        <f>SUM(B1312:B1318)</f>
        <v>29500</v>
      </c>
      <c r="C1319" s="14"/>
      <c r="D1319" s="14"/>
      <c r="E1319" s="14" t="s">
        <v>35</v>
      </c>
      <c r="F1319" s="174"/>
      <c r="G1319" s="21"/>
      <c r="H1319" s="59">
        <v>0</v>
      </c>
      <c r="I1319" s="61">
        <f t="shared" si="115"/>
        <v>61.458333333333336</v>
      </c>
      <c r="M1319" s="42">
        <v>480</v>
      </c>
    </row>
    <row r="1320" spans="2:13" ht="12.75">
      <c r="B1320" s="202"/>
      <c r="D1320" s="15"/>
      <c r="H1320" s="6">
        <f>H1319-B1320</f>
        <v>0</v>
      </c>
      <c r="I1320" s="25">
        <f t="shared" si="115"/>
        <v>0</v>
      </c>
      <c r="M1320" s="42">
        <v>480</v>
      </c>
    </row>
    <row r="1321" spans="2:13" ht="12.75">
      <c r="B1321" s="202"/>
      <c r="H1321" s="6">
        <f>H1320-B1321</f>
        <v>0</v>
      </c>
      <c r="I1321" s="25">
        <f t="shared" si="115"/>
        <v>0</v>
      </c>
      <c r="M1321" s="42">
        <v>480</v>
      </c>
    </row>
    <row r="1322" spans="2:13" ht="12.75">
      <c r="B1322" s="202">
        <v>5000</v>
      </c>
      <c r="C1322" s="1" t="s">
        <v>36</v>
      </c>
      <c r="D1322" s="15" t="s">
        <v>407</v>
      </c>
      <c r="E1322" s="1" t="s">
        <v>473</v>
      </c>
      <c r="F1322" s="183" t="s">
        <v>440</v>
      </c>
      <c r="G1322" s="30" t="s">
        <v>53</v>
      </c>
      <c r="H1322" s="6">
        <f>H1321-B1322</f>
        <v>-5000</v>
      </c>
      <c r="I1322" s="25">
        <f t="shared" si="115"/>
        <v>10.416666666666666</v>
      </c>
      <c r="L1322">
        <v>8</v>
      </c>
      <c r="M1322" s="42">
        <v>480</v>
      </c>
    </row>
    <row r="1323" spans="2:13" ht="12.75">
      <c r="B1323" s="202">
        <v>5000</v>
      </c>
      <c r="C1323" s="1" t="s">
        <v>36</v>
      </c>
      <c r="D1323" s="15" t="s">
        <v>407</v>
      </c>
      <c r="E1323" s="1" t="s">
        <v>473</v>
      </c>
      <c r="F1323" s="183" t="s">
        <v>441</v>
      </c>
      <c r="G1323" s="30" t="s">
        <v>54</v>
      </c>
      <c r="H1323" s="6">
        <f>H1322-B1323</f>
        <v>-10000</v>
      </c>
      <c r="I1323" s="25">
        <f t="shared" si="115"/>
        <v>10.416666666666666</v>
      </c>
      <c r="L1323">
        <v>8</v>
      </c>
      <c r="M1323" s="42">
        <v>480</v>
      </c>
    </row>
    <row r="1324" spans="1:13" s="62" customFormat="1" ht="12.75">
      <c r="A1324" s="14"/>
      <c r="B1324" s="212">
        <f>SUM(B1322:B1323)</f>
        <v>10000</v>
      </c>
      <c r="C1324" s="14" t="s">
        <v>36</v>
      </c>
      <c r="D1324" s="14"/>
      <c r="E1324" s="14"/>
      <c r="F1324" s="174"/>
      <c r="G1324" s="21"/>
      <c r="H1324" s="59">
        <v>0</v>
      </c>
      <c r="I1324" s="61">
        <f t="shared" si="115"/>
        <v>20.833333333333332</v>
      </c>
      <c r="M1324" s="42">
        <v>480</v>
      </c>
    </row>
    <row r="1325" spans="2:13" ht="12.75">
      <c r="B1325" s="202"/>
      <c r="H1325" s="31">
        <f aca="true" t="shared" si="118" ref="H1325:H1333">H1324-B1325</f>
        <v>0</v>
      </c>
      <c r="I1325" s="25">
        <f t="shared" si="115"/>
        <v>0</v>
      </c>
      <c r="M1325" s="42">
        <v>480</v>
      </c>
    </row>
    <row r="1326" spans="2:13" ht="12.75">
      <c r="B1326" s="202"/>
      <c r="D1326" s="15"/>
      <c r="H1326" s="31">
        <f t="shared" si="118"/>
        <v>0</v>
      </c>
      <c r="I1326" s="25">
        <f t="shared" si="115"/>
        <v>0</v>
      </c>
      <c r="M1326" s="42">
        <v>480</v>
      </c>
    </row>
    <row r="1327" spans="2:13" ht="12.75">
      <c r="B1327" s="202">
        <v>2000</v>
      </c>
      <c r="C1327" s="1" t="s">
        <v>37</v>
      </c>
      <c r="D1327" s="15" t="s">
        <v>407</v>
      </c>
      <c r="E1327" s="15" t="s">
        <v>473</v>
      </c>
      <c r="F1327" s="183" t="s">
        <v>436</v>
      </c>
      <c r="G1327" s="30" t="s">
        <v>52</v>
      </c>
      <c r="H1327" s="6">
        <f t="shared" si="118"/>
        <v>-2000</v>
      </c>
      <c r="I1327" s="25">
        <f t="shared" si="115"/>
        <v>4.166666666666667</v>
      </c>
      <c r="K1327" t="s">
        <v>83</v>
      </c>
      <c r="L1327">
        <v>8</v>
      </c>
      <c r="M1327" s="42">
        <v>480</v>
      </c>
    </row>
    <row r="1328" spans="2:13" ht="12.75">
      <c r="B1328" s="202">
        <v>2000</v>
      </c>
      <c r="C1328" s="1" t="s">
        <v>37</v>
      </c>
      <c r="D1328" s="15" t="s">
        <v>407</v>
      </c>
      <c r="E1328" s="15" t="s">
        <v>473</v>
      </c>
      <c r="F1328" s="183" t="s">
        <v>436</v>
      </c>
      <c r="G1328" s="30" t="s">
        <v>53</v>
      </c>
      <c r="H1328" s="6">
        <f t="shared" si="118"/>
        <v>-4000</v>
      </c>
      <c r="I1328" s="25">
        <f t="shared" si="115"/>
        <v>4.166666666666667</v>
      </c>
      <c r="K1328" t="s">
        <v>83</v>
      </c>
      <c r="L1328">
        <v>8</v>
      </c>
      <c r="M1328" s="42">
        <v>480</v>
      </c>
    </row>
    <row r="1329" spans="2:13" ht="12.75">
      <c r="B1329" s="204">
        <v>500</v>
      </c>
      <c r="C1329" s="1" t="s">
        <v>37</v>
      </c>
      <c r="D1329" s="15" t="s">
        <v>407</v>
      </c>
      <c r="E1329" s="15" t="s">
        <v>473</v>
      </c>
      <c r="F1329" s="183" t="s">
        <v>436</v>
      </c>
      <c r="G1329" s="30" t="s">
        <v>53</v>
      </c>
      <c r="H1329" s="6">
        <f t="shared" si="118"/>
        <v>-4500</v>
      </c>
      <c r="I1329" s="25">
        <f t="shared" si="115"/>
        <v>1.0416666666666667</v>
      </c>
      <c r="K1329" t="s">
        <v>83</v>
      </c>
      <c r="L1329">
        <v>8</v>
      </c>
      <c r="M1329" s="42">
        <v>480</v>
      </c>
    </row>
    <row r="1330" spans="2:13" ht="12.75">
      <c r="B1330" s="202">
        <v>2000</v>
      </c>
      <c r="C1330" s="1" t="s">
        <v>37</v>
      </c>
      <c r="D1330" s="15" t="s">
        <v>407</v>
      </c>
      <c r="E1330" s="15" t="s">
        <v>473</v>
      </c>
      <c r="F1330" s="183" t="s">
        <v>436</v>
      </c>
      <c r="G1330" s="30" t="s">
        <v>54</v>
      </c>
      <c r="H1330" s="6">
        <f t="shared" si="118"/>
        <v>-6500</v>
      </c>
      <c r="I1330" s="25">
        <f t="shared" si="115"/>
        <v>4.166666666666667</v>
      </c>
      <c r="K1330" t="s">
        <v>83</v>
      </c>
      <c r="L1330">
        <v>8</v>
      </c>
      <c r="M1330" s="42">
        <v>480</v>
      </c>
    </row>
    <row r="1331" spans="2:13" ht="12.75">
      <c r="B1331" s="204">
        <v>500</v>
      </c>
      <c r="C1331" s="1" t="s">
        <v>37</v>
      </c>
      <c r="D1331" s="15" t="s">
        <v>407</v>
      </c>
      <c r="E1331" s="15" t="s">
        <v>473</v>
      </c>
      <c r="F1331" s="183" t="s">
        <v>436</v>
      </c>
      <c r="G1331" s="30" t="s">
        <v>54</v>
      </c>
      <c r="H1331" s="6">
        <f t="shared" si="118"/>
        <v>-7000</v>
      </c>
      <c r="I1331" s="25">
        <f t="shared" si="115"/>
        <v>1.0416666666666667</v>
      </c>
      <c r="K1331" t="s">
        <v>83</v>
      </c>
      <c r="L1331">
        <v>8</v>
      </c>
      <c r="M1331" s="42">
        <v>480</v>
      </c>
    </row>
    <row r="1332" spans="2:13" ht="12.75">
      <c r="B1332" s="202">
        <v>2000</v>
      </c>
      <c r="C1332" s="1" t="s">
        <v>37</v>
      </c>
      <c r="D1332" s="15" t="s">
        <v>407</v>
      </c>
      <c r="E1332" s="15" t="s">
        <v>473</v>
      </c>
      <c r="F1332" s="183" t="s">
        <v>436</v>
      </c>
      <c r="G1332" s="30" t="s">
        <v>55</v>
      </c>
      <c r="H1332" s="6">
        <f t="shared" si="118"/>
        <v>-9000</v>
      </c>
      <c r="I1332" s="25">
        <f t="shared" si="115"/>
        <v>4.166666666666667</v>
      </c>
      <c r="K1332" t="s">
        <v>83</v>
      </c>
      <c r="L1332">
        <v>8</v>
      </c>
      <c r="M1332" s="42">
        <v>480</v>
      </c>
    </row>
    <row r="1333" spans="2:13" ht="12.75">
      <c r="B1333" s="204">
        <v>500</v>
      </c>
      <c r="C1333" s="1" t="s">
        <v>37</v>
      </c>
      <c r="D1333" s="15" t="s">
        <v>407</v>
      </c>
      <c r="E1333" s="15" t="s">
        <v>473</v>
      </c>
      <c r="F1333" s="183" t="s">
        <v>436</v>
      </c>
      <c r="G1333" s="30" t="s">
        <v>55</v>
      </c>
      <c r="H1333" s="6">
        <f t="shared" si="118"/>
        <v>-9500</v>
      </c>
      <c r="I1333" s="25">
        <f aca="true" t="shared" si="119" ref="I1333:I1364">+B1333/M1333</f>
        <v>1.0416666666666667</v>
      </c>
      <c r="K1333" t="s">
        <v>83</v>
      </c>
      <c r="L1333">
        <v>8</v>
      </c>
      <c r="M1333" s="42">
        <v>480</v>
      </c>
    </row>
    <row r="1334" spans="1:13" s="62" customFormat="1" ht="12.75">
      <c r="A1334" s="14"/>
      <c r="B1334" s="212">
        <f>SUM(B1327:B1333)</f>
        <v>9500</v>
      </c>
      <c r="C1334" s="14" t="s">
        <v>37</v>
      </c>
      <c r="D1334" s="14"/>
      <c r="E1334" s="14"/>
      <c r="F1334" s="174"/>
      <c r="G1334" s="21"/>
      <c r="H1334" s="59">
        <v>0</v>
      </c>
      <c r="I1334" s="61">
        <f t="shared" si="119"/>
        <v>19.791666666666668</v>
      </c>
      <c r="M1334" s="42">
        <v>480</v>
      </c>
    </row>
    <row r="1335" spans="2:13" ht="12.75">
      <c r="B1335" s="202"/>
      <c r="H1335" s="6">
        <f aca="true" t="shared" si="120" ref="H1335:H1344">H1334-B1335</f>
        <v>0</v>
      </c>
      <c r="I1335" s="25">
        <f t="shared" si="119"/>
        <v>0</v>
      </c>
      <c r="M1335" s="42">
        <v>480</v>
      </c>
    </row>
    <row r="1336" spans="2:13" ht="12.75">
      <c r="B1336" s="202"/>
      <c r="H1336" s="6">
        <f t="shared" si="120"/>
        <v>0</v>
      </c>
      <c r="I1336" s="25">
        <f t="shared" si="119"/>
        <v>0</v>
      </c>
      <c r="M1336" s="42">
        <v>480</v>
      </c>
    </row>
    <row r="1337" spans="2:13" ht="12.75">
      <c r="B1337" s="202">
        <v>10000</v>
      </c>
      <c r="C1337" s="1" t="s">
        <v>471</v>
      </c>
      <c r="D1337" s="15" t="s">
        <v>407</v>
      </c>
      <c r="E1337" s="1" t="s">
        <v>88</v>
      </c>
      <c r="F1337" s="183" t="s">
        <v>442</v>
      </c>
      <c r="G1337" s="30" t="s">
        <v>54</v>
      </c>
      <c r="H1337" s="6">
        <f t="shared" si="120"/>
        <v>-10000</v>
      </c>
      <c r="I1337" s="25">
        <f t="shared" si="119"/>
        <v>20.833333333333332</v>
      </c>
      <c r="K1337" t="s">
        <v>83</v>
      </c>
      <c r="L1337">
        <v>8</v>
      </c>
      <c r="M1337" s="42">
        <v>480</v>
      </c>
    </row>
    <row r="1338" spans="2:13" ht="12.75">
      <c r="B1338" s="202">
        <v>10000</v>
      </c>
      <c r="C1338" s="1" t="s">
        <v>471</v>
      </c>
      <c r="D1338" s="15" t="s">
        <v>407</v>
      </c>
      <c r="E1338" s="1" t="s">
        <v>88</v>
      </c>
      <c r="F1338" s="183" t="s">
        <v>443</v>
      </c>
      <c r="G1338" s="30" t="s">
        <v>54</v>
      </c>
      <c r="H1338" s="6">
        <f t="shared" si="120"/>
        <v>-20000</v>
      </c>
      <c r="I1338" s="25">
        <f t="shared" si="119"/>
        <v>20.833333333333332</v>
      </c>
      <c r="K1338" t="s">
        <v>83</v>
      </c>
      <c r="L1338">
        <v>8</v>
      </c>
      <c r="M1338" s="42">
        <v>480</v>
      </c>
    </row>
    <row r="1339" spans="2:13" ht="12.75">
      <c r="B1339" s="202">
        <v>10000</v>
      </c>
      <c r="C1339" s="1" t="s">
        <v>471</v>
      </c>
      <c r="D1339" s="15" t="s">
        <v>407</v>
      </c>
      <c r="E1339" s="1" t="s">
        <v>88</v>
      </c>
      <c r="F1339" s="183" t="s">
        <v>444</v>
      </c>
      <c r="G1339" s="30" t="s">
        <v>54</v>
      </c>
      <c r="H1339" s="6">
        <f t="shared" si="120"/>
        <v>-30000</v>
      </c>
      <c r="I1339" s="25">
        <f t="shared" si="119"/>
        <v>20.833333333333332</v>
      </c>
      <c r="K1339" t="s">
        <v>83</v>
      </c>
      <c r="L1339">
        <v>8</v>
      </c>
      <c r="M1339" s="42">
        <v>480</v>
      </c>
    </row>
    <row r="1340" spans="2:13" ht="12.75">
      <c r="B1340" s="202">
        <v>10000</v>
      </c>
      <c r="C1340" s="1" t="s">
        <v>471</v>
      </c>
      <c r="D1340" s="15" t="s">
        <v>407</v>
      </c>
      <c r="E1340" s="1" t="s">
        <v>88</v>
      </c>
      <c r="F1340" s="183" t="s">
        <v>444</v>
      </c>
      <c r="G1340" s="30" t="s">
        <v>54</v>
      </c>
      <c r="H1340" s="6">
        <f t="shared" si="120"/>
        <v>-40000</v>
      </c>
      <c r="I1340" s="25">
        <f t="shared" si="119"/>
        <v>20.833333333333332</v>
      </c>
      <c r="K1340" t="s">
        <v>83</v>
      </c>
      <c r="L1340">
        <v>8</v>
      </c>
      <c r="M1340" s="42">
        <v>480</v>
      </c>
    </row>
    <row r="1341" spans="1:13" s="18" customFormat="1" ht="12.75">
      <c r="A1341" s="35"/>
      <c r="B1341" s="204">
        <v>10000</v>
      </c>
      <c r="C1341" s="35" t="s">
        <v>471</v>
      </c>
      <c r="D1341" s="15" t="s">
        <v>407</v>
      </c>
      <c r="E1341" s="1" t="s">
        <v>88</v>
      </c>
      <c r="F1341" s="118" t="s">
        <v>688</v>
      </c>
      <c r="G1341" s="33" t="s">
        <v>55</v>
      </c>
      <c r="H1341" s="6">
        <f t="shared" si="120"/>
        <v>-50000</v>
      </c>
      <c r="I1341" s="25">
        <f t="shared" si="119"/>
        <v>20.833333333333332</v>
      </c>
      <c r="J1341" s="135"/>
      <c r="K1341" s="18" t="s">
        <v>578</v>
      </c>
      <c r="L1341" s="135"/>
      <c r="M1341" s="42">
        <v>480</v>
      </c>
    </row>
    <row r="1342" spans="1:13" s="18" customFormat="1" ht="12.75">
      <c r="A1342" s="35"/>
      <c r="B1342" s="204">
        <v>10000</v>
      </c>
      <c r="C1342" s="35" t="s">
        <v>471</v>
      </c>
      <c r="D1342" s="15" t="s">
        <v>407</v>
      </c>
      <c r="E1342" s="1" t="s">
        <v>88</v>
      </c>
      <c r="F1342" s="118" t="s">
        <v>689</v>
      </c>
      <c r="G1342" s="33" t="s">
        <v>55</v>
      </c>
      <c r="H1342" s="6">
        <f t="shared" si="120"/>
        <v>-60000</v>
      </c>
      <c r="I1342" s="25">
        <f t="shared" si="119"/>
        <v>20.833333333333332</v>
      </c>
      <c r="J1342" s="135"/>
      <c r="K1342" s="18" t="s">
        <v>578</v>
      </c>
      <c r="L1342" s="135"/>
      <c r="M1342" s="42">
        <v>480</v>
      </c>
    </row>
    <row r="1343" spans="1:13" s="18" customFormat="1" ht="12.75">
      <c r="A1343" s="35"/>
      <c r="B1343" s="204">
        <v>15000</v>
      </c>
      <c r="C1343" s="35" t="s">
        <v>471</v>
      </c>
      <c r="D1343" s="15" t="s">
        <v>407</v>
      </c>
      <c r="E1343" s="1" t="s">
        <v>88</v>
      </c>
      <c r="F1343" s="118" t="s">
        <v>690</v>
      </c>
      <c r="G1343" s="33" t="s">
        <v>55</v>
      </c>
      <c r="H1343" s="6">
        <f t="shared" si="120"/>
        <v>-75000</v>
      </c>
      <c r="I1343" s="25">
        <f t="shared" si="119"/>
        <v>31.25</v>
      </c>
      <c r="J1343" s="135"/>
      <c r="K1343" s="18" t="s">
        <v>578</v>
      </c>
      <c r="L1343" s="135"/>
      <c r="M1343" s="42">
        <v>480</v>
      </c>
    </row>
    <row r="1344" spans="1:13" s="135" customFormat="1" ht="12.75">
      <c r="A1344" s="35"/>
      <c r="B1344" s="204">
        <v>15000</v>
      </c>
      <c r="C1344" s="35" t="s">
        <v>1107</v>
      </c>
      <c r="D1344" s="15" t="s">
        <v>407</v>
      </c>
      <c r="E1344" s="1" t="s">
        <v>88</v>
      </c>
      <c r="F1344" s="118" t="s">
        <v>691</v>
      </c>
      <c r="G1344" s="33" t="s">
        <v>55</v>
      </c>
      <c r="H1344" s="6">
        <f t="shared" si="120"/>
        <v>-90000</v>
      </c>
      <c r="I1344" s="25">
        <f t="shared" si="119"/>
        <v>31.25</v>
      </c>
      <c r="K1344" s="18" t="s">
        <v>578</v>
      </c>
      <c r="M1344" s="42">
        <v>480</v>
      </c>
    </row>
    <row r="1345" spans="1:13" s="62" customFormat="1" ht="12.75">
      <c r="A1345" s="14"/>
      <c r="B1345" s="212">
        <f>SUM(B1337:B1344)</f>
        <v>90000</v>
      </c>
      <c r="C1345" s="14"/>
      <c r="D1345" s="14"/>
      <c r="E1345" s="14" t="s">
        <v>88</v>
      </c>
      <c r="F1345" s="174"/>
      <c r="G1345" s="21"/>
      <c r="H1345" s="59">
        <v>0</v>
      </c>
      <c r="I1345" s="61">
        <f t="shared" si="119"/>
        <v>187.5</v>
      </c>
      <c r="M1345" s="42">
        <v>480</v>
      </c>
    </row>
    <row r="1346" spans="2:13" ht="12.75">
      <c r="B1346" s="202"/>
      <c r="D1346" s="15"/>
      <c r="H1346" s="6">
        <v>0</v>
      </c>
      <c r="I1346" s="25">
        <f t="shared" si="119"/>
        <v>0</v>
      </c>
      <c r="M1346" s="42">
        <v>480</v>
      </c>
    </row>
    <row r="1347" spans="2:13" ht="12.75">
      <c r="B1347" s="202"/>
      <c r="D1347" s="15"/>
      <c r="H1347" s="6">
        <f>H1346-B1347</f>
        <v>0</v>
      </c>
      <c r="I1347" s="25">
        <f t="shared" si="119"/>
        <v>0</v>
      </c>
      <c r="M1347" s="42">
        <v>480</v>
      </c>
    </row>
    <row r="1348" spans="2:13" ht="12.75">
      <c r="B1348" s="202"/>
      <c r="D1348" s="15"/>
      <c r="H1348" s="6">
        <f>H1347-B1348</f>
        <v>0</v>
      </c>
      <c r="I1348" s="25">
        <f t="shared" si="119"/>
        <v>0</v>
      </c>
      <c r="M1348" s="42">
        <v>480</v>
      </c>
    </row>
    <row r="1349" spans="2:13" ht="12.75">
      <c r="B1349" s="202"/>
      <c r="D1349" s="15"/>
      <c r="H1349" s="6">
        <f>H1348-B1349</f>
        <v>0</v>
      </c>
      <c r="I1349" s="25">
        <f t="shared" si="119"/>
        <v>0</v>
      </c>
      <c r="M1349" s="42">
        <v>480</v>
      </c>
    </row>
    <row r="1350" spans="1:13" s="69" customFormat="1" ht="12.75">
      <c r="A1350" s="64"/>
      <c r="B1350" s="203">
        <f>+B1354+B1361+B1366</f>
        <v>59000</v>
      </c>
      <c r="C1350" s="64" t="s">
        <v>447</v>
      </c>
      <c r="D1350" s="64" t="s">
        <v>448</v>
      </c>
      <c r="E1350" s="64" t="s">
        <v>118</v>
      </c>
      <c r="F1350" s="74" t="s">
        <v>119</v>
      </c>
      <c r="G1350" s="74" t="s">
        <v>449</v>
      </c>
      <c r="H1350" s="65"/>
      <c r="I1350" s="67">
        <f t="shared" si="119"/>
        <v>122.91666666666667</v>
      </c>
      <c r="M1350" s="42">
        <v>480</v>
      </c>
    </row>
    <row r="1351" spans="2:13" ht="12.75">
      <c r="B1351" s="202"/>
      <c r="D1351" s="15"/>
      <c r="H1351" s="6">
        <f>H1350-B1351</f>
        <v>0</v>
      </c>
      <c r="I1351" s="25">
        <f t="shared" si="119"/>
        <v>0</v>
      </c>
      <c r="M1351" s="42">
        <v>480</v>
      </c>
    </row>
    <row r="1352" spans="2:13" ht="12.75">
      <c r="B1352" s="202">
        <v>2500</v>
      </c>
      <c r="C1352" s="1" t="s">
        <v>11</v>
      </c>
      <c r="D1352" s="15" t="s">
        <v>407</v>
      </c>
      <c r="E1352" s="1" t="s">
        <v>44</v>
      </c>
      <c r="F1352" s="183" t="s">
        <v>1196</v>
      </c>
      <c r="G1352" s="30" t="s">
        <v>312</v>
      </c>
      <c r="H1352" s="6">
        <f>H1351-B1352</f>
        <v>-2500</v>
      </c>
      <c r="I1352" s="25">
        <f t="shared" si="119"/>
        <v>5.208333333333333</v>
      </c>
      <c r="K1352" t="s">
        <v>11</v>
      </c>
      <c r="L1352">
        <v>30</v>
      </c>
      <c r="M1352" s="42">
        <v>480</v>
      </c>
    </row>
    <row r="1353" spans="2:13" ht="12.75">
      <c r="B1353" s="202">
        <v>2500</v>
      </c>
      <c r="C1353" s="1" t="s">
        <v>11</v>
      </c>
      <c r="D1353" s="15" t="s">
        <v>407</v>
      </c>
      <c r="E1353" s="1" t="s">
        <v>44</v>
      </c>
      <c r="F1353" s="183" t="s">
        <v>1197</v>
      </c>
      <c r="G1353" s="30" t="s">
        <v>313</v>
      </c>
      <c r="H1353" s="6">
        <f>H1352-B1353</f>
        <v>-5000</v>
      </c>
      <c r="I1353" s="25">
        <f t="shared" si="119"/>
        <v>5.208333333333333</v>
      </c>
      <c r="K1353" t="s">
        <v>11</v>
      </c>
      <c r="L1353">
        <v>30</v>
      </c>
      <c r="M1353" s="42">
        <v>480</v>
      </c>
    </row>
    <row r="1354" spans="1:13" s="62" customFormat="1" ht="12.75">
      <c r="A1354" s="14"/>
      <c r="B1354" s="212">
        <f>SUM(B1352:B1353)</f>
        <v>5000</v>
      </c>
      <c r="C1354" s="14" t="s">
        <v>11</v>
      </c>
      <c r="D1354" s="14"/>
      <c r="E1354" s="14"/>
      <c r="F1354" s="174"/>
      <c r="G1354" s="21"/>
      <c r="H1354" s="59">
        <v>0</v>
      </c>
      <c r="I1354" s="61">
        <f t="shared" si="119"/>
        <v>10.416666666666666</v>
      </c>
      <c r="M1354" s="42">
        <v>480</v>
      </c>
    </row>
    <row r="1355" spans="2:13" ht="12.75">
      <c r="B1355" s="202"/>
      <c r="D1355" s="15"/>
      <c r="H1355" s="6">
        <f aca="true" t="shared" si="121" ref="H1355:H1360">H1354-B1355</f>
        <v>0</v>
      </c>
      <c r="I1355" s="25">
        <f t="shared" si="119"/>
        <v>0</v>
      </c>
      <c r="M1355" s="42">
        <v>480</v>
      </c>
    </row>
    <row r="1356" spans="2:13" ht="12.75">
      <c r="B1356" s="202"/>
      <c r="D1356" s="15"/>
      <c r="H1356" s="6">
        <f t="shared" si="121"/>
        <v>0</v>
      </c>
      <c r="I1356" s="25">
        <f t="shared" si="119"/>
        <v>0</v>
      </c>
      <c r="M1356" s="42">
        <v>480</v>
      </c>
    </row>
    <row r="1357" spans="2:13" ht="12.75">
      <c r="B1357" s="202">
        <v>2000</v>
      </c>
      <c r="C1357" s="35" t="s">
        <v>34</v>
      </c>
      <c r="D1357" s="15" t="s">
        <v>407</v>
      </c>
      <c r="E1357" s="1" t="s">
        <v>35</v>
      </c>
      <c r="F1357" s="183" t="s">
        <v>450</v>
      </c>
      <c r="G1357" s="30" t="s">
        <v>312</v>
      </c>
      <c r="H1357" s="6">
        <f t="shared" si="121"/>
        <v>-2000</v>
      </c>
      <c r="I1357" s="25">
        <f t="shared" si="119"/>
        <v>4.166666666666667</v>
      </c>
      <c r="K1357" t="s">
        <v>44</v>
      </c>
      <c r="L1357">
        <v>30</v>
      </c>
      <c r="M1357" s="42">
        <v>480</v>
      </c>
    </row>
    <row r="1358" spans="2:14" ht="12.75">
      <c r="B1358" s="202">
        <v>1500</v>
      </c>
      <c r="C1358" s="35" t="s">
        <v>34</v>
      </c>
      <c r="D1358" s="15" t="s">
        <v>407</v>
      </c>
      <c r="E1358" s="1" t="s">
        <v>35</v>
      </c>
      <c r="F1358" s="183" t="s">
        <v>450</v>
      </c>
      <c r="G1358" s="30" t="s">
        <v>312</v>
      </c>
      <c r="H1358" s="6">
        <f t="shared" si="121"/>
        <v>-3500</v>
      </c>
      <c r="I1358" s="25">
        <f t="shared" si="119"/>
        <v>3.125</v>
      </c>
      <c r="J1358" s="39"/>
      <c r="K1358" t="s">
        <v>44</v>
      </c>
      <c r="L1358" s="39">
        <v>30</v>
      </c>
      <c r="M1358" s="42">
        <v>480</v>
      </c>
      <c r="N1358" s="41"/>
    </row>
    <row r="1359" spans="2:13" ht="12.75">
      <c r="B1359" s="202">
        <v>4000</v>
      </c>
      <c r="C1359" s="35" t="s">
        <v>34</v>
      </c>
      <c r="D1359" s="15" t="s">
        <v>407</v>
      </c>
      <c r="E1359" s="1" t="s">
        <v>35</v>
      </c>
      <c r="F1359" s="183" t="s">
        <v>450</v>
      </c>
      <c r="G1359" s="30" t="s">
        <v>312</v>
      </c>
      <c r="H1359" s="6">
        <f t="shared" si="121"/>
        <v>-7500</v>
      </c>
      <c r="I1359" s="25">
        <f t="shared" si="119"/>
        <v>8.333333333333334</v>
      </c>
      <c r="K1359" t="s">
        <v>44</v>
      </c>
      <c r="L1359" s="39">
        <v>30</v>
      </c>
      <c r="M1359" s="42">
        <v>480</v>
      </c>
    </row>
    <row r="1360" spans="2:13" ht="12.75">
      <c r="B1360" s="202">
        <v>1500</v>
      </c>
      <c r="C1360" s="35" t="s">
        <v>34</v>
      </c>
      <c r="D1360" s="15" t="s">
        <v>407</v>
      </c>
      <c r="E1360" s="1" t="s">
        <v>35</v>
      </c>
      <c r="F1360" s="183" t="s">
        <v>450</v>
      </c>
      <c r="G1360" s="30" t="s">
        <v>313</v>
      </c>
      <c r="H1360" s="6">
        <f t="shared" si="121"/>
        <v>-9000</v>
      </c>
      <c r="I1360" s="25">
        <f t="shared" si="119"/>
        <v>3.125</v>
      </c>
      <c r="K1360" t="s">
        <v>44</v>
      </c>
      <c r="L1360" s="39">
        <v>30</v>
      </c>
      <c r="M1360" s="42">
        <v>480</v>
      </c>
    </row>
    <row r="1361" spans="1:14" s="62" customFormat="1" ht="12.75">
      <c r="A1361" s="14"/>
      <c r="B1361" s="212">
        <f>SUM(B1357:B1360)</f>
        <v>9000</v>
      </c>
      <c r="C1361" s="60"/>
      <c r="D1361" s="14"/>
      <c r="E1361" s="93" t="s">
        <v>35</v>
      </c>
      <c r="F1361" s="174"/>
      <c r="G1361" s="21"/>
      <c r="H1361" s="59">
        <v>0</v>
      </c>
      <c r="I1361" s="61">
        <f t="shared" si="119"/>
        <v>18.75</v>
      </c>
      <c r="J1361" s="93"/>
      <c r="L1361" s="93"/>
      <c r="M1361" s="42">
        <v>480</v>
      </c>
      <c r="N1361" s="94"/>
    </row>
    <row r="1362" spans="2:13" ht="12.75">
      <c r="B1362" s="202"/>
      <c r="D1362" s="15"/>
      <c r="H1362" s="6">
        <v>0</v>
      </c>
      <c r="I1362" s="25">
        <f t="shared" si="119"/>
        <v>0</v>
      </c>
      <c r="M1362" s="42">
        <v>480</v>
      </c>
    </row>
    <row r="1363" spans="2:13" ht="12.75">
      <c r="B1363" s="202"/>
      <c r="D1363" s="15"/>
      <c r="H1363" s="6">
        <f>H1362-B1363</f>
        <v>0</v>
      </c>
      <c r="I1363" s="25">
        <f t="shared" si="119"/>
        <v>0</v>
      </c>
      <c r="M1363" s="42">
        <v>480</v>
      </c>
    </row>
    <row r="1364" spans="1:13" s="135" customFormat="1" ht="12.75">
      <c r="A1364" s="15"/>
      <c r="B1364" s="204">
        <v>25000</v>
      </c>
      <c r="C1364" s="35" t="s">
        <v>471</v>
      </c>
      <c r="D1364" s="15" t="s">
        <v>407</v>
      </c>
      <c r="E1364" s="15" t="s">
        <v>88</v>
      </c>
      <c r="F1364" s="173" t="s">
        <v>694</v>
      </c>
      <c r="G1364" s="32" t="s">
        <v>313</v>
      </c>
      <c r="H1364" s="6">
        <f>H1363-B1364</f>
        <v>-25000</v>
      </c>
      <c r="I1364" s="25">
        <f t="shared" si="119"/>
        <v>52.083333333333336</v>
      </c>
      <c r="J1364" s="18"/>
      <c r="K1364" s="18" t="s">
        <v>591</v>
      </c>
      <c r="L1364" s="18"/>
      <c r="M1364" s="42">
        <v>480</v>
      </c>
    </row>
    <row r="1365" spans="1:13" s="135" customFormat="1" ht="12.75">
      <c r="A1365" s="15"/>
      <c r="B1365" s="204">
        <v>20000</v>
      </c>
      <c r="C1365" s="15" t="s">
        <v>1107</v>
      </c>
      <c r="D1365" s="15" t="s">
        <v>407</v>
      </c>
      <c r="E1365" s="15" t="s">
        <v>88</v>
      </c>
      <c r="F1365" s="173" t="s">
        <v>695</v>
      </c>
      <c r="G1365" s="32" t="s">
        <v>313</v>
      </c>
      <c r="H1365" s="6">
        <f>H1364-B1365</f>
        <v>-45000</v>
      </c>
      <c r="I1365" s="25">
        <f aca="true" t="shared" si="122" ref="I1365:I1373">+B1365/M1365</f>
        <v>41.666666666666664</v>
      </c>
      <c r="J1365" s="18"/>
      <c r="K1365" s="18" t="s">
        <v>591</v>
      </c>
      <c r="L1365" s="18"/>
      <c r="M1365" s="42">
        <v>480</v>
      </c>
    </row>
    <row r="1366" spans="1:13" s="62" customFormat="1" ht="12.75">
      <c r="A1366" s="14"/>
      <c r="B1366" s="212">
        <f>SUM(B1364:B1365)</f>
        <v>45000</v>
      </c>
      <c r="C1366" s="14"/>
      <c r="D1366" s="14"/>
      <c r="E1366" s="14" t="s">
        <v>88</v>
      </c>
      <c r="F1366" s="174"/>
      <c r="G1366" s="21"/>
      <c r="H1366" s="59">
        <v>0</v>
      </c>
      <c r="I1366" s="61">
        <f t="shared" si="122"/>
        <v>93.75</v>
      </c>
      <c r="M1366" s="42">
        <v>480</v>
      </c>
    </row>
    <row r="1367" spans="2:13" ht="12.75">
      <c r="B1367" s="202"/>
      <c r="D1367" s="15"/>
      <c r="H1367" s="6">
        <f>H1366-B1367</f>
        <v>0</v>
      </c>
      <c r="I1367" s="25">
        <f t="shared" si="122"/>
        <v>0</v>
      </c>
      <c r="M1367" s="42">
        <v>480</v>
      </c>
    </row>
    <row r="1368" spans="2:13" ht="12.75">
      <c r="B1368" s="202"/>
      <c r="D1368" s="15"/>
      <c r="H1368" s="6">
        <f>H1367-B1368</f>
        <v>0</v>
      </c>
      <c r="I1368" s="25">
        <f t="shared" si="122"/>
        <v>0</v>
      </c>
      <c r="M1368" s="42">
        <v>480</v>
      </c>
    </row>
    <row r="1369" spans="2:13" ht="12.75">
      <c r="B1369" s="202"/>
      <c r="D1369" s="15"/>
      <c r="H1369" s="6">
        <f>H1368-B1369</f>
        <v>0</v>
      </c>
      <c r="I1369" s="25">
        <f t="shared" si="122"/>
        <v>0</v>
      </c>
      <c r="M1369" s="42">
        <v>480</v>
      </c>
    </row>
    <row r="1370" spans="2:13" ht="12.75">
      <c r="B1370" s="202"/>
      <c r="D1370" s="15"/>
      <c r="H1370" s="6">
        <f>H1369-B1370</f>
        <v>0</v>
      </c>
      <c r="I1370" s="25">
        <f t="shared" si="122"/>
        <v>0</v>
      </c>
      <c r="M1370" s="42">
        <v>480</v>
      </c>
    </row>
    <row r="1371" spans="1:13" s="69" customFormat="1" ht="12.75">
      <c r="A1371" s="64"/>
      <c r="B1371" s="203">
        <f>+B1376+B1384+B1394+B1400+B1413+B1420+B1440+B1447</f>
        <v>377000</v>
      </c>
      <c r="C1371" s="64" t="s">
        <v>451</v>
      </c>
      <c r="D1371" s="64" t="s">
        <v>1169</v>
      </c>
      <c r="E1371" s="64" t="s">
        <v>90</v>
      </c>
      <c r="F1371" s="74" t="s">
        <v>376</v>
      </c>
      <c r="G1371" s="66" t="s">
        <v>25</v>
      </c>
      <c r="H1371" s="59"/>
      <c r="I1371" s="67">
        <f t="shared" si="122"/>
        <v>785.4166666666666</v>
      </c>
      <c r="M1371" s="42">
        <v>480</v>
      </c>
    </row>
    <row r="1372" spans="2:13" ht="12.75">
      <c r="B1372" s="202"/>
      <c r="H1372" s="6">
        <f>H1371-B1372</f>
        <v>0</v>
      </c>
      <c r="I1372" s="25">
        <f t="shared" si="122"/>
        <v>0</v>
      </c>
      <c r="M1372" s="42">
        <v>480</v>
      </c>
    </row>
    <row r="1373" spans="2:13" ht="12.75">
      <c r="B1373" s="202">
        <v>2500</v>
      </c>
      <c r="C1373" s="1" t="s">
        <v>11</v>
      </c>
      <c r="D1373" s="1" t="s">
        <v>407</v>
      </c>
      <c r="E1373" s="1" t="s">
        <v>166</v>
      </c>
      <c r="F1373" s="183" t="s">
        <v>452</v>
      </c>
      <c r="G1373" s="30" t="s">
        <v>109</v>
      </c>
      <c r="H1373" s="6">
        <f>H1372-B1373</f>
        <v>-2500</v>
      </c>
      <c r="I1373" s="25">
        <f t="shared" si="122"/>
        <v>5.208333333333333</v>
      </c>
      <c r="K1373" t="s">
        <v>11</v>
      </c>
      <c r="L1373">
        <v>31</v>
      </c>
      <c r="M1373" s="42">
        <v>480</v>
      </c>
    </row>
    <row r="1374" spans="2:13" ht="12.75">
      <c r="B1374" s="202">
        <v>2500</v>
      </c>
      <c r="C1374" s="1" t="s">
        <v>11</v>
      </c>
      <c r="D1374" s="1" t="s">
        <v>407</v>
      </c>
      <c r="E1374" s="1" t="s">
        <v>166</v>
      </c>
      <c r="F1374" s="193" t="s">
        <v>453</v>
      </c>
      <c r="G1374" s="30" t="s">
        <v>102</v>
      </c>
      <c r="H1374" s="6">
        <f>H1373-B1374</f>
        <v>-5000</v>
      </c>
      <c r="I1374" s="25">
        <v>5</v>
      </c>
      <c r="K1374" t="s">
        <v>11</v>
      </c>
      <c r="L1374">
        <v>31</v>
      </c>
      <c r="M1374" s="42">
        <v>480</v>
      </c>
    </row>
    <row r="1375" spans="2:13" ht="12.75">
      <c r="B1375" s="202">
        <v>2500</v>
      </c>
      <c r="C1375" s="1" t="s">
        <v>11</v>
      </c>
      <c r="D1375" s="1" t="s">
        <v>407</v>
      </c>
      <c r="E1375" s="1" t="s">
        <v>166</v>
      </c>
      <c r="F1375" s="193" t="s">
        <v>454</v>
      </c>
      <c r="G1375" s="30" t="s">
        <v>104</v>
      </c>
      <c r="H1375" s="6">
        <f>H1374-B1375</f>
        <v>-7500</v>
      </c>
      <c r="I1375" s="25">
        <v>5</v>
      </c>
      <c r="K1375" t="s">
        <v>11</v>
      </c>
      <c r="L1375">
        <v>31</v>
      </c>
      <c r="M1375" s="42">
        <v>480</v>
      </c>
    </row>
    <row r="1376" spans="1:13" s="62" customFormat="1" ht="12.75">
      <c r="A1376" s="14"/>
      <c r="B1376" s="212">
        <f>SUM(B1373:B1375)</f>
        <v>7500</v>
      </c>
      <c r="C1376" s="14" t="s">
        <v>11</v>
      </c>
      <c r="D1376" s="14"/>
      <c r="E1376" s="14"/>
      <c r="F1376" s="174"/>
      <c r="G1376" s="21"/>
      <c r="H1376" s="59">
        <v>0</v>
      </c>
      <c r="I1376" s="61">
        <f aca="true" t="shared" si="123" ref="I1376:I1439">+B1376/M1376</f>
        <v>15.625</v>
      </c>
      <c r="M1376" s="42">
        <v>480</v>
      </c>
    </row>
    <row r="1377" spans="2:13" ht="12.75">
      <c r="B1377" s="202"/>
      <c r="H1377" s="6">
        <f aca="true" t="shared" si="124" ref="H1377:H1383">H1376-B1377</f>
        <v>0</v>
      </c>
      <c r="I1377" s="25">
        <f t="shared" si="123"/>
        <v>0</v>
      </c>
      <c r="M1377" s="42">
        <v>480</v>
      </c>
    </row>
    <row r="1378" spans="2:13" ht="12.75">
      <c r="B1378" s="202"/>
      <c r="H1378" s="6">
        <f t="shared" si="124"/>
        <v>0</v>
      </c>
      <c r="I1378" s="25">
        <f t="shared" si="123"/>
        <v>0</v>
      </c>
      <c r="M1378" s="42">
        <v>480</v>
      </c>
    </row>
    <row r="1379" spans="1:13" ht="12.75">
      <c r="A1379" s="15"/>
      <c r="B1379" s="202">
        <v>5000</v>
      </c>
      <c r="C1379" s="1" t="s">
        <v>380</v>
      </c>
      <c r="D1379" s="1" t="s">
        <v>407</v>
      </c>
      <c r="E1379" s="15" t="s">
        <v>473</v>
      </c>
      <c r="F1379" s="191" t="s">
        <v>455</v>
      </c>
      <c r="G1379" s="30" t="s">
        <v>312</v>
      </c>
      <c r="H1379" s="6">
        <f t="shared" si="124"/>
        <v>-5000</v>
      </c>
      <c r="I1379" s="25">
        <f t="shared" si="123"/>
        <v>10.416666666666666</v>
      </c>
      <c r="K1379" t="s">
        <v>166</v>
      </c>
      <c r="L1379">
        <v>31</v>
      </c>
      <c r="M1379" s="42">
        <v>480</v>
      </c>
    </row>
    <row r="1380" spans="1:13" s="18" customFormat="1" ht="12.75">
      <c r="A1380" s="15"/>
      <c r="B1380" s="204">
        <v>5000</v>
      </c>
      <c r="C1380" s="15" t="s">
        <v>213</v>
      </c>
      <c r="D1380" s="15" t="s">
        <v>407</v>
      </c>
      <c r="E1380" s="15" t="s">
        <v>473</v>
      </c>
      <c r="F1380" s="191" t="s">
        <v>456</v>
      </c>
      <c r="G1380" s="32" t="s">
        <v>313</v>
      </c>
      <c r="H1380" s="31">
        <f t="shared" si="124"/>
        <v>-10000</v>
      </c>
      <c r="I1380" s="75">
        <f t="shared" si="123"/>
        <v>10.416666666666666</v>
      </c>
      <c r="K1380" s="18" t="s">
        <v>166</v>
      </c>
      <c r="M1380" s="42">
        <v>480</v>
      </c>
    </row>
    <row r="1381" spans="1:13" s="18" customFormat="1" ht="12.75">
      <c r="A1381" s="15"/>
      <c r="B1381" s="204">
        <v>5000</v>
      </c>
      <c r="C1381" s="15" t="s">
        <v>214</v>
      </c>
      <c r="D1381" s="15" t="s">
        <v>407</v>
      </c>
      <c r="E1381" s="15" t="s">
        <v>473</v>
      </c>
      <c r="F1381" s="191" t="s">
        <v>456</v>
      </c>
      <c r="G1381" s="32" t="s">
        <v>313</v>
      </c>
      <c r="H1381" s="31">
        <f t="shared" si="124"/>
        <v>-15000</v>
      </c>
      <c r="I1381" s="75">
        <f t="shared" si="123"/>
        <v>10.416666666666666</v>
      </c>
      <c r="K1381" s="18" t="s">
        <v>166</v>
      </c>
      <c r="M1381" s="42">
        <v>480</v>
      </c>
    </row>
    <row r="1382" spans="1:13" ht="12.75">
      <c r="A1382" s="15"/>
      <c r="B1382" s="202">
        <v>5000</v>
      </c>
      <c r="C1382" s="1" t="s">
        <v>1320</v>
      </c>
      <c r="D1382" s="1" t="s">
        <v>407</v>
      </c>
      <c r="E1382" s="15" t="s">
        <v>473</v>
      </c>
      <c r="F1382" s="191" t="s">
        <v>457</v>
      </c>
      <c r="G1382" s="30" t="s">
        <v>102</v>
      </c>
      <c r="H1382" s="6">
        <f t="shared" si="124"/>
        <v>-20000</v>
      </c>
      <c r="I1382" s="25">
        <f t="shared" si="123"/>
        <v>10.416666666666666</v>
      </c>
      <c r="K1382" t="s">
        <v>166</v>
      </c>
      <c r="L1382">
        <v>31</v>
      </c>
      <c r="M1382" s="42">
        <v>480</v>
      </c>
    </row>
    <row r="1383" spans="2:13" ht="12.75">
      <c r="B1383" s="202">
        <v>18000</v>
      </c>
      <c r="C1383" s="1" t="s">
        <v>1153</v>
      </c>
      <c r="D1383" s="1" t="s">
        <v>407</v>
      </c>
      <c r="E1383" s="15" t="s">
        <v>473</v>
      </c>
      <c r="F1383" s="191" t="s">
        <v>458</v>
      </c>
      <c r="G1383" s="30" t="s">
        <v>102</v>
      </c>
      <c r="H1383" s="6">
        <f t="shared" si="124"/>
        <v>-38000</v>
      </c>
      <c r="I1383" s="25">
        <f t="shared" si="123"/>
        <v>37.5</v>
      </c>
      <c r="K1383" t="s">
        <v>166</v>
      </c>
      <c r="L1383">
        <v>31</v>
      </c>
      <c r="M1383" s="42">
        <v>480</v>
      </c>
    </row>
    <row r="1384" spans="1:13" s="62" customFormat="1" ht="12.75">
      <c r="A1384" s="14"/>
      <c r="B1384" s="212">
        <f>SUM(B1379:B1383)</f>
        <v>38000</v>
      </c>
      <c r="C1384" s="14" t="s">
        <v>85</v>
      </c>
      <c r="D1384" s="14"/>
      <c r="E1384" s="14"/>
      <c r="F1384" s="174"/>
      <c r="G1384" s="21"/>
      <c r="H1384" s="59">
        <v>0</v>
      </c>
      <c r="I1384" s="61">
        <f t="shared" si="123"/>
        <v>79.16666666666667</v>
      </c>
      <c r="M1384" s="42">
        <v>480</v>
      </c>
    </row>
    <row r="1385" spans="2:13" ht="12.75">
      <c r="B1385" s="202"/>
      <c r="H1385" s="6">
        <f aca="true" t="shared" si="125" ref="H1385:H1393">H1384-B1385</f>
        <v>0</v>
      </c>
      <c r="I1385" s="25">
        <f t="shared" si="123"/>
        <v>0</v>
      </c>
      <c r="M1385" s="42">
        <v>480</v>
      </c>
    </row>
    <row r="1386" spans="2:13" ht="12.75">
      <c r="B1386" s="202"/>
      <c r="H1386" s="6">
        <f t="shared" si="125"/>
        <v>0</v>
      </c>
      <c r="I1386" s="25">
        <f t="shared" si="123"/>
        <v>0</v>
      </c>
      <c r="M1386" s="42">
        <v>480</v>
      </c>
    </row>
    <row r="1387" spans="2:13" ht="12.75">
      <c r="B1387" s="202">
        <v>1500</v>
      </c>
      <c r="C1387" s="1" t="s">
        <v>34</v>
      </c>
      <c r="D1387" s="15" t="s">
        <v>407</v>
      </c>
      <c r="E1387" s="1" t="s">
        <v>35</v>
      </c>
      <c r="F1387" s="191" t="s">
        <v>456</v>
      </c>
      <c r="G1387" s="30" t="s">
        <v>297</v>
      </c>
      <c r="H1387" s="6">
        <f t="shared" si="125"/>
        <v>-1500</v>
      </c>
      <c r="I1387" s="25">
        <f t="shared" si="123"/>
        <v>3.125</v>
      </c>
      <c r="K1387" t="s">
        <v>166</v>
      </c>
      <c r="L1387">
        <v>31</v>
      </c>
      <c r="M1387" s="42">
        <v>480</v>
      </c>
    </row>
    <row r="1388" spans="2:13" ht="12.75">
      <c r="B1388" s="202">
        <v>1000</v>
      </c>
      <c r="C1388" s="1" t="s">
        <v>34</v>
      </c>
      <c r="D1388" s="15" t="s">
        <v>407</v>
      </c>
      <c r="E1388" s="1" t="s">
        <v>35</v>
      </c>
      <c r="F1388" s="191" t="s">
        <v>456</v>
      </c>
      <c r="G1388" s="30" t="s">
        <v>312</v>
      </c>
      <c r="H1388" s="6">
        <f t="shared" si="125"/>
        <v>-2500</v>
      </c>
      <c r="I1388" s="25">
        <f t="shared" si="123"/>
        <v>2.0833333333333335</v>
      </c>
      <c r="K1388" t="s">
        <v>166</v>
      </c>
      <c r="L1388">
        <v>31</v>
      </c>
      <c r="M1388" s="42">
        <v>480</v>
      </c>
    </row>
    <row r="1389" spans="2:13" ht="12.75">
      <c r="B1389" s="202">
        <v>1000</v>
      </c>
      <c r="C1389" s="1" t="s">
        <v>34</v>
      </c>
      <c r="D1389" s="15" t="s">
        <v>407</v>
      </c>
      <c r="E1389" s="1" t="s">
        <v>35</v>
      </c>
      <c r="F1389" s="191" t="s">
        <v>456</v>
      </c>
      <c r="G1389" s="30" t="s">
        <v>313</v>
      </c>
      <c r="H1389" s="6">
        <f t="shared" si="125"/>
        <v>-3500</v>
      </c>
      <c r="I1389" s="25">
        <f t="shared" si="123"/>
        <v>2.0833333333333335</v>
      </c>
      <c r="K1389" t="s">
        <v>166</v>
      </c>
      <c r="L1389">
        <v>31</v>
      </c>
      <c r="M1389" s="42">
        <v>480</v>
      </c>
    </row>
    <row r="1390" spans="2:13" ht="12.75">
      <c r="B1390" s="202">
        <v>25000</v>
      </c>
      <c r="C1390" s="1" t="s">
        <v>34</v>
      </c>
      <c r="D1390" s="15" t="s">
        <v>407</v>
      </c>
      <c r="E1390" s="1" t="s">
        <v>35</v>
      </c>
      <c r="F1390" s="191" t="s">
        <v>456</v>
      </c>
      <c r="G1390" s="30" t="s">
        <v>313</v>
      </c>
      <c r="H1390" s="6">
        <f t="shared" si="125"/>
        <v>-28500</v>
      </c>
      <c r="I1390" s="25">
        <f t="shared" si="123"/>
        <v>52.083333333333336</v>
      </c>
      <c r="K1390" t="s">
        <v>166</v>
      </c>
      <c r="L1390">
        <v>31</v>
      </c>
      <c r="M1390" s="42">
        <v>480</v>
      </c>
    </row>
    <row r="1391" spans="2:13" ht="12.75">
      <c r="B1391" s="214">
        <v>40000</v>
      </c>
      <c r="C1391" s="1" t="s">
        <v>34</v>
      </c>
      <c r="D1391" s="15" t="s">
        <v>407</v>
      </c>
      <c r="E1391" s="1" t="s">
        <v>35</v>
      </c>
      <c r="F1391" s="191" t="s">
        <v>456</v>
      </c>
      <c r="G1391" s="30" t="s">
        <v>313</v>
      </c>
      <c r="H1391" s="6">
        <f t="shared" si="125"/>
        <v>-68500</v>
      </c>
      <c r="I1391" s="25">
        <f t="shared" si="123"/>
        <v>83.33333333333333</v>
      </c>
      <c r="K1391" t="s">
        <v>166</v>
      </c>
      <c r="L1391">
        <v>31</v>
      </c>
      <c r="M1391" s="42">
        <v>480</v>
      </c>
    </row>
    <row r="1392" spans="2:13" ht="12.75">
      <c r="B1392" s="202">
        <v>1000</v>
      </c>
      <c r="C1392" s="1" t="s">
        <v>34</v>
      </c>
      <c r="D1392" s="15" t="s">
        <v>407</v>
      </c>
      <c r="E1392" s="1" t="s">
        <v>35</v>
      </c>
      <c r="F1392" s="191" t="s">
        <v>456</v>
      </c>
      <c r="G1392" s="30" t="s">
        <v>99</v>
      </c>
      <c r="H1392" s="6">
        <f t="shared" si="125"/>
        <v>-69500</v>
      </c>
      <c r="I1392" s="25">
        <f t="shared" si="123"/>
        <v>2.0833333333333335</v>
      </c>
      <c r="K1392" t="s">
        <v>166</v>
      </c>
      <c r="L1392">
        <v>31</v>
      </c>
      <c r="M1392" s="42">
        <v>480</v>
      </c>
    </row>
    <row r="1393" spans="2:13" ht="12.75">
      <c r="B1393" s="202">
        <v>1500</v>
      </c>
      <c r="C1393" s="1" t="s">
        <v>34</v>
      </c>
      <c r="D1393" s="15" t="s">
        <v>407</v>
      </c>
      <c r="E1393" s="1" t="s">
        <v>35</v>
      </c>
      <c r="F1393" s="191" t="s">
        <v>456</v>
      </c>
      <c r="G1393" s="30" t="s">
        <v>102</v>
      </c>
      <c r="H1393" s="6">
        <f t="shared" si="125"/>
        <v>-71000</v>
      </c>
      <c r="I1393" s="25">
        <f t="shared" si="123"/>
        <v>3.125</v>
      </c>
      <c r="K1393" t="s">
        <v>166</v>
      </c>
      <c r="L1393">
        <v>31</v>
      </c>
      <c r="M1393" s="42">
        <v>480</v>
      </c>
    </row>
    <row r="1394" spans="1:13" s="62" customFormat="1" ht="12.75">
      <c r="A1394" s="14"/>
      <c r="B1394" s="212">
        <f>SUM(B1387:B1393)</f>
        <v>71000</v>
      </c>
      <c r="C1394" s="14"/>
      <c r="D1394" s="14"/>
      <c r="E1394" s="14" t="s">
        <v>35</v>
      </c>
      <c r="F1394" s="174"/>
      <c r="G1394" s="21"/>
      <c r="H1394" s="59">
        <v>0</v>
      </c>
      <c r="I1394" s="61">
        <f t="shared" si="123"/>
        <v>147.91666666666666</v>
      </c>
      <c r="M1394" s="42">
        <v>480</v>
      </c>
    </row>
    <row r="1395" spans="2:13" ht="12.75">
      <c r="B1395" s="202"/>
      <c r="H1395" s="6">
        <f>H1394-B1395</f>
        <v>0</v>
      </c>
      <c r="I1395" s="25">
        <f t="shared" si="123"/>
        <v>0</v>
      </c>
      <c r="M1395" s="42">
        <v>480</v>
      </c>
    </row>
    <row r="1396" spans="2:13" ht="12.75">
      <c r="B1396" s="202"/>
      <c r="H1396" s="6">
        <f>H1395-B1396</f>
        <v>0</v>
      </c>
      <c r="I1396" s="25">
        <f t="shared" si="123"/>
        <v>0</v>
      </c>
      <c r="M1396" s="42">
        <v>480</v>
      </c>
    </row>
    <row r="1397" spans="1:13" ht="12.75">
      <c r="A1397" s="15"/>
      <c r="B1397" s="202">
        <v>6000</v>
      </c>
      <c r="C1397" s="1" t="s">
        <v>36</v>
      </c>
      <c r="D1397" s="15" t="s">
        <v>407</v>
      </c>
      <c r="E1397" s="15" t="s">
        <v>473</v>
      </c>
      <c r="F1397" s="191" t="s">
        <v>459</v>
      </c>
      <c r="G1397" s="30" t="s">
        <v>312</v>
      </c>
      <c r="H1397" s="6">
        <f>H1396-B1397</f>
        <v>-6000</v>
      </c>
      <c r="I1397" s="25">
        <f t="shared" si="123"/>
        <v>12.5</v>
      </c>
      <c r="K1397" t="s">
        <v>166</v>
      </c>
      <c r="L1397">
        <v>31</v>
      </c>
      <c r="M1397" s="42">
        <v>480</v>
      </c>
    </row>
    <row r="1398" spans="2:13" ht="12.75">
      <c r="B1398" s="202">
        <v>6000</v>
      </c>
      <c r="C1398" s="1" t="s">
        <v>36</v>
      </c>
      <c r="D1398" s="15" t="s">
        <v>407</v>
      </c>
      <c r="E1398" s="15" t="s">
        <v>473</v>
      </c>
      <c r="F1398" s="191" t="s">
        <v>459</v>
      </c>
      <c r="G1398" s="30" t="s">
        <v>313</v>
      </c>
      <c r="H1398" s="6">
        <f>H1397-B1398</f>
        <v>-12000</v>
      </c>
      <c r="I1398" s="25">
        <f t="shared" si="123"/>
        <v>12.5</v>
      </c>
      <c r="K1398" t="s">
        <v>166</v>
      </c>
      <c r="L1398">
        <v>31</v>
      </c>
      <c r="M1398" s="42">
        <v>480</v>
      </c>
    </row>
    <row r="1399" spans="2:13" ht="12.75">
      <c r="B1399" s="202">
        <v>6000</v>
      </c>
      <c r="C1399" s="1" t="s">
        <v>36</v>
      </c>
      <c r="D1399" s="15" t="s">
        <v>407</v>
      </c>
      <c r="E1399" s="15" t="s">
        <v>473</v>
      </c>
      <c r="F1399" s="191" t="s">
        <v>459</v>
      </c>
      <c r="G1399" s="30" t="s">
        <v>99</v>
      </c>
      <c r="H1399" s="6">
        <f>H1398-B1399</f>
        <v>-18000</v>
      </c>
      <c r="I1399" s="25">
        <f t="shared" si="123"/>
        <v>12.5</v>
      </c>
      <c r="K1399" t="s">
        <v>166</v>
      </c>
      <c r="L1399">
        <v>31</v>
      </c>
      <c r="M1399" s="42">
        <v>480</v>
      </c>
    </row>
    <row r="1400" spans="1:13" s="96" customFormat="1" ht="12.75">
      <c r="A1400" s="80"/>
      <c r="B1400" s="212">
        <f>SUM(B1397:B1399)</f>
        <v>18000</v>
      </c>
      <c r="C1400" s="80" t="s">
        <v>36</v>
      </c>
      <c r="D1400" s="80"/>
      <c r="E1400" s="80"/>
      <c r="F1400" s="194"/>
      <c r="G1400" s="81"/>
      <c r="H1400" s="79">
        <v>0</v>
      </c>
      <c r="I1400" s="95">
        <f t="shared" si="123"/>
        <v>37.5</v>
      </c>
      <c r="M1400" s="42">
        <v>480</v>
      </c>
    </row>
    <row r="1401" spans="2:13" ht="12.75">
      <c r="B1401" s="202"/>
      <c r="C1401" s="3"/>
      <c r="H1401" s="6">
        <f aca="true" t="shared" si="126" ref="H1401:H1412">H1400-B1401</f>
        <v>0</v>
      </c>
      <c r="I1401" s="25">
        <f t="shared" si="123"/>
        <v>0</v>
      </c>
      <c r="M1401" s="42">
        <v>480</v>
      </c>
    </row>
    <row r="1402" spans="2:13" ht="12.75">
      <c r="B1402" s="202"/>
      <c r="H1402" s="6">
        <f t="shared" si="126"/>
        <v>0</v>
      </c>
      <c r="I1402" s="25">
        <f t="shared" si="123"/>
        <v>0</v>
      </c>
      <c r="M1402" s="42">
        <v>480</v>
      </c>
    </row>
    <row r="1403" spans="2:13" ht="12.75">
      <c r="B1403" s="214">
        <v>2000</v>
      </c>
      <c r="C1403" s="1" t="s">
        <v>37</v>
      </c>
      <c r="D1403" s="15" t="s">
        <v>407</v>
      </c>
      <c r="E1403" s="15" t="s">
        <v>473</v>
      </c>
      <c r="F1403" s="191" t="s">
        <v>456</v>
      </c>
      <c r="G1403" s="30" t="s">
        <v>297</v>
      </c>
      <c r="H1403" s="6">
        <f t="shared" si="126"/>
        <v>-2000</v>
      </c>
      <c r="I1403" s="25">
        <f t="shared" si="123"/>
        <v>4.166666666666667</v>
      </c>
      <c r="K1403" t="s">
        <v>166</v>
      </c>
      <c r="L1403">
        <v>31</v>
      </c>
      <c r="M1403" s="42">
        <v>480</v>
      </c>
    </row>
    <row r="1404" spans="2:13" ht="12.75">
      <c r="B1404" s="214">
        <v>500</v>
      </c>
      <c r="C1404" s="1" t="s">
        <v>37</v>
      </c>
      <c r="D1404" s="15" t="s">
        <v>407</v>
      </c>
      <c r="E1404" s="15" t="s">
        <v>473</v>
      </c>
      <c r="F1404" s="191" t="s">
        <v>456</v>
      </c>
      <c r="G1404" s="30" t="s">
        <v>297</v>
      </c>
      <c r="H1404" s="6">
        <f t="shared" si="126"/>
        <v>-2500</v>
      </c>
      <c r="I1404" s="25">
        <f t="shared" si="123"/>
        <v>1.0416666666666667</v>
      </c>
      <c r="K1404" t="s">
        <v>166</v>
      </c>
      <c r="L1404">
        <v>31</v>
      </c>
      <c r="M1404" s="42">
        <v>480</v>
      </c>
    </row>
    <row r="1405" spans="2:13" ht="12.75">
      <c r="B1405" s="214">
        <v>2000</v>
      </c>
      <c r="C1405" s="1" t="s">
        <v>37</v>
      </c>
      <c r="D1405" s="15" t="s">
        <v>407</v>
      </c>
      <c r="E1405" s="15" t="s">
        <v>473</v>
      </c>
      <c r="F1405" s="191" t="s">
        <v>456</v>
      </c>
      <c r="G1405" s="30" t="s">
        <v>312</v>
      </c>
      <c r="H1405" s="6">
        <f t="shared" si="126"/>
        <v>-4500</v>
      </c>
      <c r="I1405" s="25">
        <f t="shared" si="123"/>
        <v>4.166666666666667</v>
      </c>
      <c r="K1405" t="s">
        <v>166</v>
      </c>
      <c r="L1405">
        <v>31</v>
      </c>
      <c r="M1405" s="42">
        <v>480</v>
      </c>
    </row>
    <row r="1406" spans="2:13" ht="12.75">
      <c r="B1406" s="214">
        <v>500</v>
      </c>
      <c r="C1406" s="1" t="s">
        <v>37</v>
      </c>
      <c r="D1406" s="15" t="s">
        <v>407</v>
      </c>
      <c r="E1406" s="15" t="s">
        <v>473</v>
      </c>
      <c r="F1406" s="191" t="s">
        <v>456</v>
      </c>
      <c r="G1406" s="30" t="s">
        <v>312</v>
      </c>
      <c r="H1406" s="6">
        <f t="shared" si="126"/>
        <v>-5000</v>
      </c>
      <c r="I1406" s="25">
        <f t="shared" si="123"/>
        <v>1.0416666666666667</v>
      </c>
      <c r="K1406" t="s">
        <v>166</v>
      </c>
      <c r="L1406">
        <v>31</v>
      </c>
      <c r="M1406" s="42">
        <v>480</v>
      </c>
    </row>
    <row r="1407" spans="2:13" ht="12.75">
      <c r="B1407" s="214">
        <v>2000</v>
      </c>
      <c r="C1407" s="1" t="s">
        <v>37</v>
      </c>
      <c r="D1407" s="15" t="s">
        <v>407</v>
      </c>
      <c r="E1407" s="15" t="s">
        <v>473</v>
      </c>
      <c r="F1407" s="191" t="s">
        <v>456</v>
      </c>
      <c r="G1407" s="30" t="s">
        <v>313</v>
      </c>
      <c r="H1407" s="6">
        <f t="shared" si="126"/>
        <v>-7000</v>
      </c>
      <c r="I1407" s="25">
        <f t="shared" si="123"/>
        <v>4.166666666666667</v>
      </c>
      <c r="K1407" t="s">
        <v>166</v>
      </c>
      <c r="L1407">
        <v>31</v>
      </c>
      <c r="M1407" s="42">
        <v>480</v>
      </c>
    </row>
    <row r="1408" spans="2:13" ht="12.75">
      <c r="B1408" s="214">
        <v>500</v>
      </c>
      <c r="C1408" s="1" t="s">
        <v>37</v>
      </c>
      <c r="D1408" s="15" t="s">
        <v>407</v>
      </c>
      <c r="E1408" s="15" t="s">
        <v>473</v>
      </c>
      <c r="F1408" s="191" t="s">
        <v>456</v>
      </c>
      <c r="G1408" s="30" t="s">
        <v>313</v>
      </c>
      <c r="H1408" s="6">
        <f t="shared" si="126"/>
        <v>-7500</v>
      </c>
      <c r="I1408" s="25">
        <f t="shared" si="123"/>
        <v>1.0416666666666667</v>
      </c>
      <c r="K1408" t="s">
        <v>166</v>
      </c>
      <c r="L1408">
        <v>31</v>
      </c>
      <c r="M1408" s="42">
        <v>480</v>
      </c>
    </row>
    <row r="1409" spans="2:13" ht="12.75">
      <c r="B1409" s="214">
        <v>2000</v>
      </c>
      <c r="C1409" s="1" t="s">
        <v>37</v>
      </c>
      <c r="D1409" s="15" t="s">
        <v>407</v>
      </c>
      <c r="E1409" s="15" t="s">
        <v>473</v>
      </c>
      <c r="F1409" s="191" t="s">
        <v>456</v>
      </c>
      <c r="G1409" s="30" t="s">
        <v>99</v>
      </c>
      <c r="H1409" s="6">
        <f t="shared" si="126"/>
        <v>-9500</v>
      </c>
      <c r="I1409" s="25">
        <f t="shared" si="123"/>
        <v>4.166666666666667</v>
      </c>
      <c r="K1409" t="s">
        <v>166</v>
      </c>
      <c r="L1409">
        <v>31</v>
      </c>
      <c r="M1409" s="42">
        <v>480</v>
      </c>
    </row>
    <row r="1410" spans="2:13" ht="12.75">
      <c r="B1410" s="214">
        <v>500</v>
      </c>
      <c r="C1410" s="1" t="s">
        <v>37</v>
      </c>
      <c r="D1410" s="15" t="s">
        <v>407</v>
      </c>
      <c r="E1410" s="15" t="s">
        <v>473</v>
      </c>
      <c r="F1410" s="191" t="s">
        <v>456</v>
      </c>
      <c r="G1410" s="30" t="s">
        <v>99</v>
      </c>
      <c r="H1410" s="6">
        <f t="shared" si="126"/>
        <v>-10000</v>
      </c>
      <c r="I1410" s="25">
        <f t="shared" si="123"/>
        <v>1.0416666666666667</v>
      </c>
      <c r="K1410" t="s">
        <v>166</v>
      </c>
      <c r="L1410">
        <v>31</v>
      </c>
      <c r="M1410" s="42">
        <v>480</v>
      </c>
    </row>
    <row r="1411" spans="2:13" ht="12.75">
      <c r="B1411" s="214">
        <v>2000</v>
      </c>
      <c r="C1411" s="1" t="s">
        <v>37</v>
      </c>
      <c r="D1411" s="15" t="s">
        <v>407</v>
      </c>
      <c r="E1411" s="15" t="s">
        <v>473</v>
      </c>
      <c r="F1411" s="191" t="s">
        <v>456</v>
      </c>
      <c r="G1411" s="30" t="s">
        <v>102</v>
      </c>
      <c r="H1411" s="6">
        <f t="shared" si="126"/>
        <v>-12000</v>
      </c>
      <c r="I1411" s="25">
        <f t="shared" si="123"/>
        <v>4.166666666666667</v>
      </c>
      <c r="K1411" t="s">
        <v>166</v>
      </c>
      <c r="L1411">
        <v>31</v>
      </c>
      <c r="M1411" s="42">
        <v>480</v>
      </c>
    </row>
    <row r="1412" spans="2:13" ht="12.75">
      <c r="B1412" s="214">
        <v>500</v>
      </c>
      <c r="C1412" s="1" t="s">
        <v>37</v>
      </c>
      <c r="D1412" s="15" t="s">
        <v>407</v>
      </c>
      <c r="E1412" s="15" t="s">
        <v>473</v>
      </c>
      <c r="F1412" s="191" t="s">
        <v>456</v>
      </c>
      <c r="G1412" s="30" t="s">
        <v>102</v>
      </c>
      <c r="H1412" s="6">
        <f t="shared" si="126"/>
        <v>-12500</v>
      </c>
      <c r="I1412" s="25">
        <f t="shared" si="123"/>
        <v>1.0416666666666667</v>
      </c>
      <c r="K1412" t="s">
        <v>166</v>
      </c>
      <c r="L1412">
        <v>31</v>
      </c>
      <c r="M1412" s="42">
        <v>480</v>
      </c>
    </row>
    <row r="1413" spans="1:13" s="62" customFormat="1" ht="12.75">
      <c r="A1413" s="14"/>
      <c r="B1413" s="212">
        <f>SUM(B1403:B1412)</f>
        <v>12500</v>
      </c>
      <c r="C1413" s="14" t="s">
        <v>37</v>
      </c>
      <c r="D1413" s="14"/>
      <c r="E1413" s="14"/>
      <c r="F1413" s="174"/>
      <c r="G1413" s="21"/>
      <c r="H1413" s="59">
        <v>0</v>
      </c>
      <c r="I1413" s="61">
        <f t="shared" si="123"/>
        <v>26.041666666666668</v>
      </c>
      <c r="M1413" s="42">
        <v>480</v>
      </c>
    </row>
    <row r="1414" spans="2:13" ht="12.75">
      <c r="B1414" s="202"/>
      <c r="H1414" s="6">
        <f aca="true" t="shared" si="127" ref="H1414:H1419">H1413-B1414</f>
        <v>0</v>
      </c>
      <c r="I1414" s="25">
        <f t="shared" si="123"/>
        <v>0</v>
      </c>
      <c r="M1414" s="42">
        <v>480</v>
      </c>
    </row>
    <row r="1415" spans="2:13" ht="12.75">
      <c r="B1415" s="202"/>
      <c r="H1415" s="6">
        <f t="shared" si="127"/>
        <v>0</v>
      </c>
      <c r="I1415" s="25">
        <f t="shared" si="123"/>
        <v>0</v>
      </c>
      <c r="M1415" s="42">
        <v>480</v>
      </c>
    </row>
    <row r="1416" spans="2:13" ht="12.75">
      <c r="B1416" s="202">
        <v>1000</v>
      </c>
      <c r="C1416" s="1" t="s">
        <v>107</v>
      </c>
      <c r="D1416" s="15" t="s">
        <v>407</v>
      </c>
      <c r="E1416" s="1" t="s">
        <v>195</v>
      </c>
      <c r="F1416" s="191" t="s">
        <v>456</v>
      </c>
      <c r="G1416" s="30" t="s">
        <v>297</v>
      </c>
      <c r="H1416" s="6">
        <f t="shared" si="127"/>
        <v>-1000</v>
      </c>
      <c r="I1416" s="25">
        <f t="shared" si="123"/>
        <v>2.0833333333333335</v>
      </c>
      <c r="K1416" t="s">
        <v>166</v>
      </c>
      <c r="L1416">
        <v>31</v>
      </c>
      <c r="M1416" s="42">
        <v>480</v>
      </c>
    </row>
    <row r="1417" spans="2:13" ht="12.75">
      <c r="B1417" s="214">
        <v>1000</v>
      </c>
      <c r="C1417" s="1" t="s">
        <v>107</v>
      </c>
      <c r="D1417" s="15" t="s">
        <v>407</v>
      </c>
      <c r="E1417" s="1" t="s">
        <v>195</v>
      </c>
      <c r="F1417" s="191" t="s">
        <v>456</v>
      </c>
      <c r="G1417" s="30" t="s">
        <v>312</v>
      </c>
      <c r="H1417" s="6">
        <f t="shared" si="127"/>
        <v>-2000</v>
      </c>
      <c r="I1417" s="25">
        <f t="shared" si="123"/>
        <v>2.0833333333333335</v>
      </c>
      <c r="K1417" t="s">
        <v>166</v>
      </c>
      <c r="L1417">
        <v>31</v>
      </c>
      <c r="M1417" s="42">
        <v>480</v>
      </c>
    </row>
    <row r="1418" spans="2:13" ht="12.75">
      <c r="B1418" s="214">
        <v>2000</v>
      </c>
      <c r="C1418" s="1" t="s">
        <v>107</v>
      </c>
      <c r="D1418" s="15" t="s">
        <v>407</v>
      </c>
      <c r="E1418" s="1" t="s">
        <v>195</v>
      </c>
      <c r="F1418" s="191" t="s">
        <v>456</v>
      </c>
      <c r="G1418" s="30" t="s">
        <v>313</v>
      </c>
      <c r="H1418" s="6">
        <f t="shared" si="127"/>
        <v>-4000</v>
      </c>
      <c r="I1418" s="25">
        <f t="shared" si="123"/>
        <v>4.166666666666667</v>
      </c>
      <c r="K1418" t="s">
        <v>166</v>
      </c>
      <c r="L1418">
        <v>31</v>
      </c>
      <c r="M1418" s="42">
        <v>480</v>
      </c>
    </row>
    <row r="1419" spans="2:13" ht="12.75">
      <c r="B1419" s="214">
        <v>1000</v>
      </c>
      <c r="C1419" s="1" t="s">
        <v>107</v>
      </c>
      <c r="D1419" s="15" t="s">
        <v>407</v>
      </c>
      <c r="E1419" s="1" t="s">
        <v>195</v>
      </c>
      <c r="F1419" s="191" t="s">
        <v>456</v>
      </c>
      <c r="G1419" s="30" t="s">
        <v>99</v>
      </c>
      <c r="H1419" s="6">
        <f t="shared" si="127"/>
        <v>-5000</v>
      </c>
      <c r="I1419" s="25">
        <f t="shared" si="123"/>
        <v>2.0833333333333335</v>
      </c>
      <c r="K1419" t="s">
        <v>166</v>
      </c>
      <c r="L1419">
        <v>31</v>
      </c>
      <c r="M1419" s="42">
        <v>480</v>
      </c>
    </row>
    <row r="1420" spans="1:13" s="62" customFormat="1" ht="12.75">
      <c r="A1420" s="14"/>
      <c r="B1420" s="212">
        <f>SUM(B1416:B1419)</f>
        <v>5000</v>
      </c>
      <c r="C1420" s="14"/>
      <c r="D1420" s="14"/>
      <c r="E1420" s="14" t="s">
        <v>195</v>
      </c>
      <c r="F1420" s="174"/>
      <c r="G1420" s="21"/>
      <c r="H1420" s="59">
        <v>0</v>
      </c>
      <c r="I1420" s="61">
        <f t="shared" si="123"/>
        <v>10.416666666666666</v>
      </c>
      <c r="M1420" s="42">
        <v>480</v>
      </c>
    </row>
    <row r="1421" spans="2:13" ht="12.75">
      <c r="B1421" s="202"/>
      <c r="C1421" s="35"/>
      <c r="D1421" s="15"/>
      <c r="H1421" s="6">
        <f aca="true" t="shared" si="128" ref="H1421:H1439">H1420-B1421</f>
        <v>0</v>
      </c>
      <c r="I1421" s="25">
        <f t="shared" si="123"/>
        <v>0</v>
      </c>
      <c r="M1421" s="42">
        <v>480</v>
      </c>
    </row>
    <row r="1422" spans="2:13" ht="12.75">
      <c r="B1422" s="202"/>
      <c r="C1422" s="35"/>
      <c r="D1422" s="15"/>
      <c r="H1422" s="6">
        <f t="shared" si="128"/>
        <v>0</v>
      </c>
      <c r="I1422" s="25">
        <f t="shared" si="123"/>
        <v>0</v>
      </c>
      <c r="M1422" s="42">
        <v>480</v>
      </c>
    </row>
    <row r="1423" spans="1:13" s="18" customFormat="1" ht="12.75">
      <c r="A1423" s="35"/>
      <c r="B1423" s="204">
        <v>15000</v>
      </c>
      <c r="C1423" s="35" t="s">
        <v>1107</v>
      </c>
      <c r="D1423" s="35" t="s">
        <v>407</v>
      </c>
      <c r="E1423" s="35" t="s">
        <v>660</v>
      </c>
      <c r="F1423" s="118" t="s">
        <v>670</v>
      </c>
      <c r="G1423" s="33" t="s">
        <v>102</v>
      </c>
      <c r="H1423" s="6">
        <f t="shared" si="128"/>
        <v>-15000</v>
      </c>
      <c r="I1423" s="25">
        <f t="shared" si="123"/>
        <v>31.25</v>
      </c>
      <c r="J1423" s="135"/>
      <c r="K1423" s="135" t="s">
        <v>567</v>
      </c>
      <c r="L1423" s="135"/>
      <c r="M1423" s="42">
        <v>480</v>
      </c>
    </row>
    <row r="1424" spans="1:13" s="18" customFormat="1" ht="12.75">
      <c r="A1424" s="35"/>
      <c r="B1424" s="204">
        <v>10000</v>
      </c>
      <c r="C1424" s="35" t="s">
        <v>1107</v>
      </c>
      <c r="D1424" s="35" t="s">
        <v>407</v>
      </c>
      <c r="E1424" s="35" t="s">
        <v>660</v>
      </c>
      <c r="F1424" s="118" t="s">
        <v>671</v>
      </c>
      <c r="G1424" s="33" t="s">
        <v>102</v>
      </c>
      <c r="H1424" s="6">
        <f t="shared" si="128"/>
        <v>-25000</v>
      </c>
      <c r="I1424" s="25">
        <f t="shared" si="123"/>
        <v>20.833333333333332</v>
      </c>
      <c r="J1424" s="135"/>
      <c r="K1424" s="135" t="s">
        <v>567</v>
      </c>
      <c r="L1424" s="135"/>
      <c r="M1424" s="42">
        <v>480</v>
      </c>
    </row>
    <row r="1425" spans="1:13" s="135" customFormat="1" ht="12.75">
      <c r="A1425" s="35"/>
      <c r="B1425" s="204">
        <v>15000</v>
      </c>
      <c r="C1425" s="35" t="s">
        <v>471</v>
      </c>
      <c r="D1425" s="35" t="s">
        <v>407</v>
      </c>
      <c r="E1425" s="35" t="s">
        <v>660</v>
      </c>
      <c r="F1425" s="118" t="s">
        <v>672</v>
      </c>
      <c r="G1425" s="33" t="s">
        <v>102</v>
      </c>
      <c r="H1425" s="6">
        <f t="shared" si="128"/>
        <v>-40000</v>
      </c>
      <c r="I1425" s="25">
        <f t="shared" si="123"/>
        <v>31.25</v>
      </c>
      <c r="K1425" s="135" t="s">
        <v>567</v>
      </c>
      <c r="M1425" s="42">
        <v>480</v>
      </c>
    </row>
    <row r="1426" spans="1:13" s="18" customFormat="1" ht="12.75">
      <c r="A1426" s="35"/>
      <c r="B1426" s="204">
        <v>15000</v>
      </c>
      <c r="C1426" s="35" t="s">
        <v>471</v>
      </c>
      <c r="D1426" s="35" t="s">
        <v>407</v>
      </c>
      <c r="E1426" s="35" t="s">
        <v>660</v>
      </c>
      <c r="F1426" s="118" t="s">
        <v>673</v>
      </c>
      <c r="G1426" s="33" t="s">
        <v>102</v>
      </c>
      <c r="H1426" s="6">
        <f t="shared" si="128"/>
        <v>-55000</v>
      </c>
      <c r="I1426" s="25">
        <f t="shared" si="123"/>
        <v>31.25</v>
      </c>
      <c r="J1426" s="135"/>
      <c r="K1426" s="135" t="s">
        <v>567</v>
      </c>
      <c r="L1426" s="135"/>
      <c r="M1426" s="42">
        <v>480</v>
      </c>
    </row>
    <row r="1427" spans="1:13" s="18" customFormat="1" ht="12.75">
      <c r="A1427" s="35"/>
      <c r="B1427" s="204">
        <v>15000</v>
      </c>
      <c r="C1427" s="35" t="s">
        <v>471</v>
      </c>
      <c r="D1427" s="35" t="s">
        <v>407</v>
      </c>
      <c r="E1427" s="35" t="s">
        <v>660</v>
      </c>
      <c r="F1427" s="118" t="s">
        <v>674</v>
      </c>
      <c r="G1427" s="33" t="s">
        <v>102</v>
      </c>
      <c r="H1427" s="6">
        <f t="shared" si="128"/>
        <v>-70000</v>
      </c>
      <c r="I1427" s="25">
        <f t="shared" si="123"/>
        <v>31.25</v>
      </c>
      <c r="J1427" s="135"/>
      <c r="K1427" s="135" t="s">
        <v>567</v>
      </c>
      <c r="L1427" s="135"/>
      <c r="M1427" s="42">
        <v>480</v>
      </c>
    </row>
    <row r="1428" spans="1:13" s="135" customFormat="1" ht="12.75">
      <c r="A1428" s="35"/>
      <c r="B1428" s="204">
        <v>10000</v>
      </c>
      <c r="C1428" s="35" t="s">
        <v>1107</v>
      </c>
      <c r="D1428" s="35" t="s">
        <v>407</v>
      </c>
      <c r="E1428" s="35" t="s">
        <v>660</v>
      </c>
      <c r="F1428" s="118" t="s">
        <v>675</v>
      </c>
      <c r="G1428" s="33" t="s">
        <v>102</v>
      </c>
      <c r="H1428" s="6">
        <f t="shared" si="128"/>
        <v>-80000</v>
      </c>
      <c r="I1428" s="25">
        <f t="shared" si="123"/>
        <v>20.833333333333332</v>
      </c>
      <c r="K1428" s="135" t="s">
        <v>567</v>
      </c>
      <c r="M1428" s="42">
        <v>480</v>
      </c>
    </row>
    <row r="1429" spans="1:13" s="135" customFormat="1" ht="12.75">
      <c r="A1429" s="35"/>
      <c r="B1429" s="204">
        <v>10000</v>
      </c>
      <c r="C1429" s="35" t="s">
        <v>1107</v>
      </c>
      <c r="D1429" s="35" t="s">
        <v>407</v>
      </c>
      <c r="E1429" s="35" t="s">
        <v>660</v>
      </c>
      <c r="F1429" s="118" t="s">
        <v>676</v>
      </c>
      <c r="G1429" s="33" t="s">
        <v>102</v>
      </c>
      <c r="H1429" s="6">
        <f t="shared" si="128"/>
        <v>-90000</v>
      </c>
      <c r="I1429" s="25">
        <f t="shared" si="123"/>
        <v>20.833333333333332</v>
      </c>
      <c r="K1429" s="135" t="s">
        <v>567</v>
      </c>
      <c r="M1429" s="42">
        <v>480</v>
      </c>
    </row>
    <row r="1430" spans="1:13" s="135" customFormat="1" ht="12.75">
      <c r="A1430" s="35"/>
      <c r="B1430" s="204">
        <v>10000</v>
      </c>
      <c r="C1430" s="35" t="s">
        <v>1107</v>
      </c>
      <c r="D1430" s="35" t="s">
        <v>407</v>
      </c>
      <c r="E1430" s="35" t="s">
        <v>660</v>
      </c>
      <c r="F1430" s="118" t="s">
        <v>677</v>
      </c>
      <c r="G1430" s="33" t="s">
        <v>102</v>
      </c>
      <c r="H1430" s="6">
        <f t="shared" si="128"/>
        <v>-100000</v>
      </c>
      <c r="I1430" s="25">
        <f t="shared" si="123"/>
        <v>20.833333333333332</v>
      </c>
      <c r="K1430" s="135" t="s">
        <v>567</v>
      </c>
      <c r="M1430" s="42">
        <v>480</v>
      </c>
    </row>
    <row r="1431" spans="1:13" s="135" customFormat="1" ht="12.75">
      <c r="A1431" s="35"/>
      <c r="B1431" s="204">
        <v>15000</v>
      </c>
      <c r="C1431" s="35" t="s">
        <v>471</v>
      </c>
      <c r="D1431" s="35" t="s">
        <v>407</v>
      </c>
      <c r="E1431" s="35" t="s">
        <v>660</v>
      </c>
      <c r="F1431" s="118" t="s">
        <v>678</v>
      </c>
      <c r="G1431" s="33" t="s">
        <v>102</v>
      </c>
      <c r="H1431" s="6">
        <f t="shared" si="128"/>
        <v>-115000</v>
      </c>
      <c r="I1431" s="25">
        <f t="shared" si="123"/>
        <v>31.25</v>
      </c>
      <c r="K1431" s="135" t="s">
        <v>567</v>
      </c>
      <c r="M1431" s="42">
        <v>480</v>
      </c>
    </row>
    <row r="1432" spans="1:13" s="135" customFormat="1" ht="12.75">
      <c r="A1432" s="35"/>
      <c r="B1432" s="204">
        <v>15000</v>
      </c>
      <c r="C1432" s="35" t="s">
        <v>471</v>
      </c>
      <c r="D1432" s="35" t="s">
        <v>407</v>
      </c>
      <c r="E1432" s="35" t="s">
        <v>660</v>
      </c>
      <c r="F1432" s="118" t="s">
        <v>679</v>
      </c>
      <c r="G1432" s="33" t="s">
        <v>102</v>
      </c>
      <c r="H1432" s="6">
        <f t="shared" si="128"/>
        <v>-130000</v>
      </c>
      <c r="I1432" s="25">
        <f t="shared" si="123"/>
        <v>31.25</v>
      </c>
      <c r="K1432" s="135" t="s">
        <v>567</v>
      </c>
      <c r="M1432" s="42">
        <v>480</v>
      </c>
    </row>
    <row r="1433" spans="1:13" s="135" customFormat="1" ht="12.75">
      <c r="A1433" s="35"/>
      <c r="B1433" s="204">
        <v>15000</v>
      </c>
      <c r="C1433" s="35" t="s">
        <v>471</v>
      </c>
      <c r="D1433" s="35" t="s">
        <v>407</v>
      </c>
      <c r="E1433" s="35" t="s">
        <v>660</v>
      </c>
      <c r="F1433" s="118" t="s">
        <v>680</v>
      </c>
      <c r="G1433" s="33" t="s">
        <v>102</v>
      </c>
      <c r="H1433" s="6">
        <f t="shared" si="128"/>
        <v>-145000</v>
      </c>
      <c r="I1433" s="25">
        <f t="shared" si="123"/>
        <v>31.25</v>
      </c>
      <c r="K1433" s="135" t="s">
        <v>567</v>
      </c>
      <c r="M1433" s="42">
        <v>480</v>
      </c>
    </row>
    <row r="1434" spans="1:13" s="135" customFormat="1" ht="12.75">
      <c r="A1434" s="35"/>
      <c r="B1434" s="204">
        <v>10000</v>
      </c>
      <c r="C1434" s="35" t="s">
        <v>1107</v>
      </c>
      <c r="D1434" s="35" t="s">
        <v>407</v>
      </c>
      <c r="E1434" s="35" t="s">
        <v>660</v>
      </c>
      <c r="F1434" s="118" t="s">
        <v>681</v>
      </c>
      <c r="G1434" s="33" t="s">
        <v>102</v>
      </c>
      <c r="H1434" s="6">
        <f t="shared" si="128"/>
        <v>-155000</v>
      </c>
      <c r="I1434" s="25">
        <f t="shared" si="123"/>
        <v>20.833333333333332</v>
      </c>
      <c r="K1434" s="135" t="s">
        <v>567</v>
      </c>
      <c r="M1434" s="42">
        <v>480</v>
      </c>
    </row>
    <row r="1435" spans="1:13" s="135" customFormat="1" ht="12.75">
      <c r="A1435" s="35"/>
      <c r="B1435" s="204">
        <v>10000</v>
      </c>
      <c r="C1435" s="35" t="s">
        <v>1107</v>
      </c>
      <c r="D1435" s="35" t="s">
        <v>407</v>
      </c>
      <c r="E1435" s="35" t="s">
        <v>660</v>
      </c>
      <c r="F1435" s="118" t="s">
        <v>682</v>
      </c>
      <c r="G1435" s="33" t="s">
        <v>102</v>
      </c>
      <c r="H1435" s="6">
        <f t="shared" si="128"/>
        <v>-165000</v>
      </c>
      <c r="I1435" s="25">
        <f t="shared" si="123"/>
        <v>20.833333333333332</v>
      </c>
      <c r="K1435" s="135" t="s">
        <v>567</v>
      </c>
      <c r="M1435" s="42">
        <v>480</v>
      </c>
    </row>
    <row r="1436" spans="1:13" s="135" customFormat="1" ht="12.75">
      <c r="A1436" s="35"/>
      <c r="B1436" s="204">
        <v>10000</v>
      </c>
      <c r="C1436" s="35" t="s">
        <v>471</v>
      </c>
      <c r="D1436" s="35" t="s">
        <v>407</v>
      </c>
      <c r="E1436" s="35" t="s">
        <v>660</v>
      </c>
      <c r="F1436" s="118" t="s">
        <v>683</v>
      </c>
      <c r="G1436" s="33" t="s">
        <v>102</v>
      </c>
      <c r="H1436" s="6">
        <f t="shared" si="128"/>
        <v>-175000</v>
      </c>
      <c r="I1436" s="25">
        <f t="shared" si="123"/>
        <v>20.833333333333332</v>
      </c>
      <c r="K1436" s="135" t="s">
        <v>567</v>
      </c>
      <c r="M1436" s="42">
        <v>480</v>
      </c>
    </row>
    <row r="1437" spans="1:13" s="135" customFormat="1" ht="12.75">
      <c r="A1437" s="35"/>
      <c r="B1437" s="204">
        <v>10000</v>
      </c>
      <c r="C1437" s="35" t="s">
        <v>471</v>
      </c>
      <c r="D1437" s="35" t="s">
        <v>407</v>
      </c>
      <c r="E1437" s="35" t="s">
        <v>660</v>
      </c>
      <c r="F1437" s="118" t="s">
        <v>684</v>
      </c>
      <c r="G1437" s="33" t="s">
        <v>102</v>
      </c>
      <c r="H1437" s="6">
        <f t="shared" si="128"/>
        <v>-185000</v>
      </c>
      <c r="I1437" s="25">
        <f t="shared" si="123"/>
        <v>20.833333333333332</v>
      </c>
      <c r="K1437" s="135" t="s">
        <v>567</v>
      </c>
      <c r="M1437" s="42">
        <v>480</v>
      </c>
    </row>
    <row r="1438" spans="1:13" s="135" customFormat="1" ht="12.75">
      <c r="A1438" s="35"/>
      <c r="B1438" s="204">
        <v>10000</v>
      </c>
      <c r="C1438" s="35" t="s">
        <v>471</v>
      </c>
      <c r="D1438" s="35" t="s">
        <v>407</v>
      </c>
      <c r="E1438" s="35" t="s">
        <v>660</v>
      </c>
      <c r="F1438" s="118" t="s">
        <v>685</v>
      </c>
      <c r="G1438" s="33" t="s">
        <v>102</v>
      </c>
      <c r="H1438" s="6">
        <f t="shared" si="128"/>
        <v>-195000</v>
      </c>
      <c r="I1438" s="25">
        <f t="shared" si="123"/>
        <v>20.833333333333332</v>
      </c>
      <c r="K1438" s="135" t="s">
        <v>567</v>
      </c>
      <c r="M1438" s="42">
        <v>480</v>
      </c>
    </row>
    <row r="1439" spans="1:13" s="135" customFormat="1" ht="12.75">
      <c r="A1439" s="35"/>
      <c r="B1439" s="204">
        <v>10000</v>
      </c>
      <c r="C1439" s="35" t="s">
        <v>471</v>
      </c>
      <c r="D1439" s="35" t="s">
        <v>407</v>
      </c>
      <c r="E1439" s="35" t="s">
        <v>660</v>
      </c>
      <c r="F1439" s="118" t="s">
        <v>686</v>
      </c>
      <c r="G1439" s="33" t="s">
        <v>102</v>
      </c>
      <c r="H1439" s="6">
        <f t="shared" si="128"/>
        <v>-205000</v>
      </c>
      <c r="I1439" s="25">
        <f t="shared" si="123"/>
        <v>20.833333333333332</v>
      </c>
      <c r="K1439" s="135" t="s">
        <v>567</v>
      </c>
      <c r="M1439" s="42">
        <v>480</v>
      </c>
    </row>
    <row r="1440" spans="1:13" s="62" customFormat="1" ht="12.75">
      <c r="A1440" s="14"/>
      <c r="B1440" s="212">
        <f>SUM(B1423:B1439)</f>
        <v>205000</v>
      </c>
      <c r="C1440" s="60"/>
      <c r="D1440" s="14"/>
      <c r="E1440" s="14" t="s">
        <v>88</v>
      </c>
      <c r="F1440" s="174"/>
      <c r="G1440" s="21"/>
      <c r="H1440" s="59">
        <v>0</v>
      </c>
      <c r="I1440" s="61">
        <f aca="true" t="shared" si="129" ref="I1440:I1503">+B1440/M1440</f>
        <v>427.0833333333333</v>
      </c>
      <c r="M1440" s="42">
        <v>480</v>
      </c>
    </row>
    <row r="1441" spans="2:13" ht="12.75">
      <c r="B1441" s="202"/>
      <c r="C1441" s="35"/>
      <c r="D1441" s="15"/>
      <c r="H1441" s="6">
        <f aca="true" t="shared" si="130" ref="H1441:H1446">H1440-B1441</f>
        <v>0</v>
      </c>
      <c r="I1441" s="25">
        <f t="shared" si="129"/>
        <v>0</v>
      </c>
      <c r="M1441" s="42">
        <v>480</v>
      </c>
    </row>
    <row r="1442" spans="2:13" ht="12.75">
      <c r="B1442" s="202"/>
      <c r="C1442" s="35"/>
      <c r="D1442" s="15"/>
      <c r="H1442" s="6">
        <f t="shared" si="130"/>
        <v>0</v>
      </c>
      <c r="I1442" s="25">
        <f t="shared" si="129"/>
        <v>0</v>
      </c>
      <c r="M1442" s="42">
        <v>480</v>
      </c>
    </row>
    <row r="1443" spans="1:13" s="135" customFormat="1" ht="12.75">
      <c r="A1443" s="35"/>
      <c r="B1443" s="204">
        <v>5000</v>
      </c>
      <c r="C1443" s="35" t="s">
        <v>471</v>
      </c>
      <c r="D1443" s="35" t="s">
        <v>407</v>
      </c>
      <c r="E1443" s="35" t="s">
        <v>1168</v>
      </c>
      <c r="F1443" s="118" t="s">
        <v>692</v>
      </c>
      <c r="G1443" s="33" t="s">
        <v>56</v>
      </c>
      <c r="H1443" s="31">
        <f t="shared" si="130"/>
        <v>-5000</v>
      </c>
      <c r="I1443" s="75">
        <f t="shared" si="129"/>
        <v>10.416666666666666</v>
      </c>
      <c r="K1443" s="18" t="s">
        <v>578</v>
      </c>
      <c r="M1443" s="42">
        <v>480</v>
      </c>
    </row>
    <row r="1444" spans="1:13" s="135" customFormat="1" ht="12.75">
      <c r="A1444" s="35"/>
      <c r="B1444" s="204">
        <v>5000</v>
      </c>
      <c r="C1444" s="35" t="s">
        <v>471</v>
      </c>
      <c r="D1444" s="35" t="s">
        <v>407</v>
      </c>
      <c r="E1444" s="35" t="s">
        <v>1168</v>
      </c>
      <c r="F1444" s="118" t="s">
        <v>693</v>
      </c>
      <c r="G1444" s="33" t="s">
        <v>56</v>
      </c>
      <c r="H1444" s="31">
        <f t="shared" si="130"/>
        <v>-10000</v>
      </c>
      <c r="I1444" s="75">
        <f t="shared" si="129"/>
        <v>10.416666666666666</v>
      </c>
      <c r="K1444" s="18" t="s">
        <v>578</v>
      </c>
      <c r="M1444" s="42">
        <v>480</v>
      </c>
    </row>
    <row r="1445" spans="1:13" s="18" customFormat="1" ht="12.75">
      <c r="A1445" s="35"/>
      <c r="B1445" s="204">
        <v>5000</v>
      </c>
      <c r="C1445" s="35" t="s">
        <v>471</v>
      </c>
      <c r="D1445" s="35" t="s">
        <v>407</v>
      </c>
      <c r="E1445" s="35" t="s">
        <v>1168</v>
      </c>
      <c r="F1445" s="118" t="s">
        <v>687</v>
      </c>
      <c r="G1445" s="33" t="s">
        <v>104</v>
      </c>
      <c r="H1445" s="31">
        <f t="shared" si="130"/>
        <v>-15000</v>
      </c>
      <c r="I1445" s="75">
        <f t="shared" si="129"/>
        <v>10.416666666666666</v>
      </c>
      <c r="J1445" s="135"/>
      <c r="K1445" s="135" t="s">
        <v>567</v>
      </c>
      <c r="L1445" s="135"/>
      <c r="M1445" s="42">
        <v>480</v>
      </c>
    </row>
    <row r="1446" spans="1:13" s="135" customFormat="1" ht="12.75">
      <c r="A1446" s="15"/>
      <c r="B1446" s="204">
        <v>5000</v>
      </c>
      <c r="C1446" s="35" t="s">
        <v>471</v>
      </c>
      <c r="D1446" s="35" t="s">
        <v>407</v>
      </c>
      <c r="E1446" s="35" t="s">
        <v>1168</v>
      </c>
      <c r="F1446" s="118" t="s">
        <v>696</v>
      </c>
      <c r="G1446" s="33" t="s">
        <v>104</v>
      </c>
      <c r="H1446" s="31">
        <f t="shared" si="130"/>
        <v>-20000</v>
      </c>
      <c r="I1446" s="75">
        <f t="shared" si="129"/>
        <v>10.416666666666666</v>
      </c>
      <c r="J1446" s="18"/>
      <c r="K1446" s="18" t="s">
        <v>591</v>
      </c>
      <c r="L1446" s="18"/>
      <c r="M1446" s="42">
        <v>480</v>
      </c>
    </row>
    <row r="1447" spans="1:13" s="62" customFormat="1" ht="12.75">
      <c r="A1447" s="14"/>
      <c r="B1447" s="212">
        <f>SUM(B1443:B1446)</f>
        <v>20000</v>
      </c>
      <c r="C1447" s="60"/>
      <c r="D1447" s="14"/>
      <c r="E1447" s="14" t="s">
        <v>1168</v>
      </c>
      <c r="F1447" s="174"/>
      <c r="G1447" s="21"/>
      <c r="H1447" s="76">
        <v>0</v>
      </c>
      <c r="I1447" s="141">
        <f t="shared" si="129"/>
        <v>41.666666666666664</v>
      </c>
      <c r="M1447" s="42">
        <v>480</v>
      </c>
    </row>
    <row r="1448" spans="1:13" s="18" customFormat="1" ht="12.75">
      <c r="A1448" s="15"/>
      <c r="B1448" s="204"/>
      <c r="C1448" s="35"/>
      <c r="D1448" s="15"/>
      <c r="E1448" s="15"/>
      <c r="F1448" s="173"/>
      <c r="G1448" s="32"/>
      <c r="H1448" s="6">
        <f aca="true" t="shared" si="131" ref="H1448:H1454">H1447-B1448</f>
        <v>0</v>
      </c>
      <c r="I1448" s="25">
        <f t="shared" si="129"/>
        <v>0</v>
      </c>
      <c r="M1448" s="42">
        <v>480</v>
      </c>
    </row>
    <row r="1449" spans="1:13" s="18" customFormat="1" ht="12.75">
      <c r="A1449" s="15"/>
      <c r="B1449" s="204"/>
      <c r="C1449" s="35"/>
      <c r="D1449" s="15"/>
      <c r="E1449" s="15"/>
      <c r="F1449" s="173"/>
      <c r="G1449" s="32"/>
      <c r="H1449" s="6">
        <f t="shared" si="131"/>
        <v>0</v>
      </c>
      <c r="I1449" s="25">
        <f t="shared" si="129"/>
        <v>0</v>
      </c>
      <c r="M1449" s="42">
        <v>480</v>
      </c>
    </row>
    <row r="1450" spans="2:13" ht="12.75">
      <c r="B1450" s="202"/>
      <c r="C1450" s="35"/>
      <c r="D1450" s="15"/>
      <c r="H1450" s="6">
        <f t="shared" si="131"/>
        <v>0</v>
      </c>
      <c r="I1450" s="25">
        <f t="shared" si="129"/>
        <v>0</v>
      </c>
      <c r="M1450" s="42">
        <v>480</v>
      </c>
    </row>
    <row r="1451" spans="2:13" ht="12.75">
      <c r="B1451" s="202"/>
      <c r="C1451" s="35"/>
      <c r="D1451" s="15"/>
      <c r="H1451" s="6">
        <f t="shared" si="131"/>
        <v>0</v>
      </c>
      <c r="I1451" s="25">
        <f t="shared" si="129"/>
        <v>0</v>
      </c>
      <c r="M1451" s="42">
        <v>480</v>
      </c>
    </row>
    <row r="1452" spans="1:13" s="72" customFormat="1" ht="12.75">
      <c r="A1452" s="35"/>
      <c r="B1452" s="204">
        <v>180000</v>
      </c>
      <c r="C1452" s="35" t="s">
        <v>83</v>
      </c>
      <c r="D1452" s="173" t="s">
        <v>407</v>
      </c>
      <c r="E1452" s="35"/>
      <c r="F1452" s="118" t="s">
        <v>88</v>
      </c>
      <c r="G1452" s="118" t="s">
        <v>55</v>
      </c>
      <c r="H1452" s="6">
        <f t="shared" si="131"/>
        <v>-180000</v>
      </c>
      <c r="I1452" s="25">
        <f t="shared" si="129"/>
        <v>375</v>
      </c>
      <c r="J1452" s="135"/>
      <c r="K1452" s="135"/>
      <c r="L1452" s="135"/>
      <c r="M1452" s="42">
        <v>480</v>
      </c>
    </row>
    <row r="1453" spans="1:13" s="135" customFormat="1" ht="12.75">
      <c r="A1453" s="35"/>
      <c r="B1453" s="204">
        <v>180000</v>
      </c>
      <c r="C1453" s="35" t="s">
        <v>166</v>
      </c>
      <c r="D1453" s="173" t="s">
        <v>407</v>
      </c>
      <c r="E1453" s="35"/>
      <c r="F1453" s="118" t="s">
        <v>88</v>
      </c>
      <c r="G1453" s="118" t="s">
        <v>55</v>
      </c>
      <c r="H1453" s="6">
        <f t="shared" si="131"/>
        <v>-360000</v>
      </c>
      <c r="I1453" s="25">
        <f t="shared" si="129"/>
        <v>375</v>
      </c>
      <c r="M1453" s="42">
        <v>480</v>
      </c>
    </row>
    <row r="1454" spans="1:13" s="135" customFormat="1" ht="12.75">
      <c r="A1454" s="35"/>
      <c r="B1454" s="204">
        <v>120000</v>
      </c>
      <c r="C1454" s="35" t="s">
        <v>166</v>
      </c>
      <c r="D1454" s="173" t="s">
        <v>407</v>
      </c>
      <c r="E1454" s="35"/>
      <c r="F1454" s="118" t="s">
        <v>88</v>
      </c>
      <c r="G1454" s="118" t="s">
        <v>55</v>
      </c>
      <c r="H1454" s="6">
        <f t="shared" si="131"/>
        <v>-480000</v>
      </c>
      <c r="I1454" s="25">
        <f t="shared" si="129"/>
        <v>250</v>
      </c>
      <c r="M1454" s="42">
        <v>480</v>
      </c>
    </row>
    <row r="1455" spans="1:13" s="62" customFormat="1" ht="12.75">
      <c r="A1455" s="60"/>
      <c r="B1455" s="212">
        <f>SUM(B1452:B1454)</f>
        <v>480000</v>
      </c>
      <c r="C1455" s="60" t="s">
        <v>878</v>
      </c>
      <c r="D1455" s="174"/>
      <c r="E1455" s="60"/>
      <c r="F1455" s="140"/>
      <c r="G1455" s="172"/>
      <c r="H1455" s="59">
        <v>0</v>
      </c>
      <c r="I1455" s="61">
        <f t="shared" si="129"/>
        <v>1000</v>
      </c>
      <c r="J1455" s="77"/>
      <c r="K1455" s="77"/>
      <c r="L1455" s="77"/>
      <c r="M1455" s="42">
        <v>480</v>
      </c>
    </row>
    <row r="1456" spans="3:13" ht="12.75">
      <c r="C1456" s="35"/>
      <c r="D1456" s="15"/>
      <c r="H1456" s="6">
        <f>H1455-B1456</f>
        <v>0</v>
      </c>
      <c r="I1456" s="25">
        <f t="shared" si="129"/>
        <v>0</v>
      </c>
      <c r="M1456" s="42">
        <v>480</v>
      </c>
    </row>
    <row r="1457" spans="3:13" ht="12.75">
      <c r="C1457" s="35"/>
      <c r="D1457" s="15"/>
      <c r="H1457" s="6">
        <f>H1456-B1457</f>
        <v>0</v>
      </c>
      <c r="I1457" s="25">
        <f t="shared" si="129"/>
        <v>0</v>
      </c>
      <c r="M1457" s="42">
        <v>480</v>
      </c>
    </row>
    <row r="1458" spans="4:13" ht="12.75">
      <c r="D1458" s="15"/>
      <c r="H1458" s="6">
        <f>H1457-B1458</f>
        <v>0</v>
      </c>
      <c r="I1458" s="25">
        <f t="shared" si="129"/>
        <v>0</v>
      </c>
      <c r="M1458" s="42">
        <v>480</v>
      </c>
    </row>
    <row r="1459" spans="4:13" ht="12.75">
      <c r="D1459" s="15"/>
      <c r="H1459" s="6">
        <f>H1458-B1459</f>
        <v>0</v>
      </c>
      <c r="I1459" s="25">
        <f t="shared" si="129"/>
        <v>0</v>
      </c>
      <c r="M1459" s="42">
        <v>480</v>
      </c>
    </row>
    <row r="1460" spans="1:13" ht="13.5" thickBot="1">
      <c r="A1460" s="52"/>
      <c r="B1460" s="49">
        <f>+B1544+B1582+B1703+B1730+B1785+B1794+B1798+B1801+B1886+B1872</f>
        <v>2029037.5</v>
      </c>
      <c r="C1460" s="52"/>
      <c r="D1460" s="51" t="s">
        <v>462</v>
      </c>
      <c r="E1460" s="129"/>
      <c r="F1460" s="129"/>
      <c r="G1460" s="54"/>
      <c r="H1460" s="130"/>
      <c r="I1460" s="131">
        <f t="shared" si="129"/>
        <v>4227.161458333333</v>
      </c>
      <c r="J1460" s="132"/>
      <c r="K1460" s="132"/>
      <c r="L1460" s="132"/>
      <c r="M1460" s="42">
        <v>480</v>
      </c>
    </row>
    <row r="1461" spans="2:13" ht="12.75">
      <c r="B1461" s="31"/>
      <c r="D1461" s="15"/>
      <c r="G1461" s="33"/>
      <c r="H1461" s="6">
        <f aca="true" t="shared" si="132" ref="H1461:H1492">H1460-B1461</f>
        <v>0</v>
      </c>
      <c r="I1461" s="25">
        <f t="shared" si="129"/>
        <v>0</v>
      </c>
      <c r="M1461" s="42">
        <v>480</v>
      </c>
    </row>
    <row r="1462" spans="2:13" ht="12.75">
      <c r="B1462" s="34"/>
      <c r="C1462" s="35"/>
      <c r="D1462" s="15"/>
      <c r="E1462" s="35"/>
      <c r="G1462" s="33"/>
      <c r="H1462" s="6">
        <f t="shared" si="132"/>
        <v>0</v>
      </c>
      <c r="I1462" s="25">
        <f t="shared" si="129"/>
        <v>0</v>
      </c>
      <c r="M1462" s="42">
        <v>480</v>
      </c>
    </row>
    <row r="1463" spans="2:13" ht="12.75">
      <c r="B1463" s="420">
        <v>2500</v>
      </c>
      <c r="C1463" s="1" t="s">
        <v>11</v>
      </c>
      <c r="D1463" s="15" t="s">
        <v>462</v>
      </c>
      <c r="E1463" s="37" t="s">
        <v>488</v>
      </c>
      <c r="F1463" s="183" t="s">
        <v>489</v>
      </c>
      <c r="G1463" s="33" t="s">
        <v>14</v>
      </c>
      <c r="H1463" s="6">
        <f t="shared" si="132"/>
        <v>-2500</v>
      </c>
      <c r="I1463" s="25">
        <f t="shared" si="129"/>
        <v>5.208333333333333</v>
      </c>
      <c r="K1463" t="s">
        <v>11</v>
      </c>
      <c r="M1463" s="42">
        <v>480</v>
      </c>
    </row>
    <row r="1464" spans="2:13" ht="12.75">
      <c r="B1464" s="421">
        <v>2500</v>
      </c>
      <c r="C1464" s="1" t="s">
        <v>11</v>
      </c>
      <c r="D1464" s="15" t="s">
        <v>462</v>
      </c>
      <c r="E1464" s="1" t="s">
        <v>488</v>
      </c>
      <c r="F1464" s="183" t="s">
        <v>490</v>
      </c>
      <c r="G1464" s="30" t="s">
        <v>16</v>
      </c>
      <c r="H1464" s="6">
        <f t="shared" si="132"/>
        <v>-5000</v>
      </c>
      <c r="I1464" s="25">
        <f t="shared" si="129"/>
        <v>5.208333333333333</v>
      </c>
      <c r="K1464" t="s">
        <v>11</v>
      </c>
      <c r="M1464" s="42">
        <v>480</v>
      </c>
    </row>
    <row r="1465" spans="1:13" s="18" customFormat="1" ht="12.75">
      <c r="A1465" s="1"/>
      <c r="B1465" s="421">
        <v>2500</v>
      </c>
      <c r="C1465" s="1" t="s">
        <v>11</v>
      </c>
      <c r="D1465" s="15" t="s">
        <v>462</v>
      </c>
      <c r="E1465" s="1" t="s">
        <v>488</v>
      </c>
      <c r="F1465" s="183" t="s">
        <v>491</v>
      </c>
      <c r="G1465" s="30" t="s">
        <v>18</v>
      </c>
      <c r="H1465" s="6">
        <f t="shared" si="132"/>
        <v>-7500</v>
      </c>
      <c r="I1465" s="25">
        <f t="shared" si="129"/>
        <v>5.208333333333333</v>
      </c>
      <c r="J1465"/>
      <c r="K1465" t="s">
        <v>11</v>
      </c>
      <c r="L1465"/>
      <c r="M1465" s="42">
        <v>480</v>
      </c>
    </row>
    <row r="1466" spans="2:13" ht="12.75">
      <c r="B1466" s="421">
        <v>5000</v>
      </c>
      <c r="C1466" s="1" t="s">
        <v>11</v>
      </c>
      <c r="D1466" s="15" t="s">
        <v>462</v>
      </c>
      <c r="E1466" s="1" t="s">
        <v>488</v>
      </c>
      <c r="F1466" s="183" t="s">
        <v>492</v>
      </c>
      <c r="G1466" s="30" t="s">
        <v>20</v>
      </c>
      <c r="H1466" s="6">
        <f t="shared" si="132"/>
        <v>-12500</v>
      </c>
      <c r="I1466" s="25">
        <f t="shared" si="129"/>
        <v>10.416666666666666</v>
      </c>
      <c r="K1466" t="s">
        <v>11</v>
      </c>
      <c r="M1466" s="42">
        <v>480</v>
      </c>
    </row>
    <row r="1467" spans="2:13" ht="12.75">
      <c r="B1467" s="421">
        <v>2500</v>
      </c>
      <c r="C1467" s="1" t="s">
        <v>11</v>
      </c>
      <c r="D1467" s="1" t="s">
        <v>462</v>
      </c>
      <c r="E1467" s="1" t="s">
        <v>488</v>
      </c>
      <c r="F1467" s="183" t="s">
        <v>493</v>
      </c>
      <c r="G1467" s="30" t="s">
        <v>22</v>
      </c>
      <c r="H1467" s="6">
        <f t="shared" si="132"/>
        <v>-15000</v>
      </c>
      <c r="I1467" s="25">
        <f t="shared" si="129"/>
        <v>5.208333333333333</v>
      </c>
      <c r="K1467" t="s">
        <v>11</v>
      </c>
      <c r="M1467" s="42">
        <v>480</v>
      </c>
    </row>
    <row r="1468" spans="2:13" ht="12.75">
      <c r="B1468" s="421">
        <v>2500</v>
      </c>
      <c r="C1468" s="1" t="s">
        <v>11</v>
      </c>
      <c r="D1468" s="1" t="s">
        <v>462</v>
      </c>
      <c r="E1468" s="1" t="s">
        <v>488</v>
      </c>
      <c r="F1468" s="183" t="s">
        <v>494</v>
      </c>
      <c r="G1468" s="30" t="s">
        <v>52</v>
      </c>
      <c r="H1468" s="6">
        <f t="shared" si="132"/>
        <v>-17500</v>
      </c>
      <c r="I1468" s="25">
        <f t="shared" si="129"/>
        <v>5.208333333333333</v>
      </c>
      <c r="K1468" t="s">
        <v>11</v>
      </c>
      <c r="M1468" s="42">
        <v>480</v>
      </c>
    </row>
    <row r="1469" spans="2:14" ht="12.75">
      <c r="B1469" s="421">
        <v>2500</v>
      </c>
      <c r="C1469" s="1" t="s">
        <v>11</v>
      </c>
      <c r="D1469" s="15" t="s">
        <v>462</v>
      </c>
      <c r="E1469" s="1" t="s">
        <v>488</v>
      </c>
      <c r="F1469" s="183" t="s">
        <v>495</v>
      </c>
      <c r="G1469" s="30" t="s">
        <v>53</v>
      </c>
      <c r="H1469" s="6">
        <f t="shared" si="132"/>
        <v>-20000</v>
      </c>
      <c r="I1469" s="25">
        <f t="shared" si="129"/>
        <v>5.208333333333333</v>
      </c>
      <c r="K1469" t="s">
        <v>11</v>
      </c>
      <c r="M1469" s="42">
        <v>480</v>
      </c>
      <c r="N1469" s="41"/>
    </row>
    <row r="1470" spans="2:13" ht="12.75">
      <c r="B1470" s="421">
        <v>2500</v>
      </c>
      <c r="C1470" s="1" t="s">
        <v>11</v>
      </c>
      <c r="D1470" s="15" t="s">
        <v>462</v>
      </c>
      <c r="E1470" s="1" t="s">
        <v>488</v>
      </c>
      <c r="F1470" s="183" t="s">
        <v>496</v>
      </c>
      <c r="G1470" s="30" t="s">
        <v>54</v>
      </c>
      <c r="H1470" s="6">
        <f t="shared" si="132"/>
        <v>-22500</v>
      </c>
      <c r="I1470" s="25">
        <f t="shared" si="129"/>
        <v>5.208333333333333</v>
      </c>
      <c r="K1470" t="s">
        <v>11</v>
      </c>
      <c r="M1470" s="42">
        <v>480</v>
      </c>
    </row>
    <row r="1471" spans="2:13" ht="12.75">
      <c r="B1471" s="421">
        <v>2500</v>
      </c>
      <c r="C1471" s="1" t="s">
        <v>11</v>
      </c>
      <c r="D1471" s="1" t="s">
        <v>462</v>
      </c>
      <c r="E1471" s="1" t="s">
        <v>488</v>
      </c>
      <c r="F1471" s="183" t="s">
        <v>497</v>
      </c>
      <c r="G1471" s="30" t="s">
        <v>55</v>
      </c>
      <c r="H1471" s="6">
        <f t="shared" si="132"/>
        <v>-25000</v>
      </c>
      <c r="I1471" s="25">
        <f t="shared" si="129"/>
        <v>5.208333333333333</v>
      </c>
      <c r="K1471" t="s">
        <v>11</v>
      </c>
      <c r="M1471" s="42">
        <v>480</v>
      </c>
    </row>
    <row r="1472" spans="2:13" ht="12.75">
      <c r="B1472" s="421">
        <v>2500</v>
      </c>
      <c r="C1472" s="1" t="s">
        <v>11</v>
      </c>
      <c r="D1472" s="1" t="s">
        <v>462</v>
      </c>
      <c r="E1472" s="1" t="s">
        <v>488</v>
      </c>
      <c r="F1472" s="183" t="s">
        <v>498</v>
      </c>
      <c r="G1472" s="30" t="s">
        <v>56</v>
      </c>
      <c r="H1472" s="6">
        <f t="shared" si="132"/>
        <v>-27500</v>
      </c>
      <c r="I1472" s="25">
        <f t="shared" si="129"/>
        <v>5.208333333333333</v>
      </c>
      <c r="K1472" t="s">
        <v>11</v>
      </c>
      <c r="M1472" s="42">
        <v>480</v>
      </c>
    </row>
    <row r="1473" spans="2:13" ht="12.75">
      <c r="B1473" s="421">
        <v>2500</v>
      </c>
      <c r="C1473" s="1" t="s">
        <v>11</v>
      </c>
      <c r="D1473" s="1" t="s">
        <v>462</v>
      </c>
      <c r="E1473" s="1" t="s">
        <v>488</v>
      </c>
      <c r="F1473" s="183" t="s">
        <v>499</v>
      </c>
      <c r="G1473" s="30" t="s">
        <v>57</v>
      </c>
      <c r="H1473" s="6">
        <f t="shared" si="132"/>
        <v>-30000</v>
      </c>
      <c r="I1473" s="25">
        <f t="shared" si="129"/>
        <v>5.208333333333333</v>
      </c>
      <c r="K1473" t="s">
        <v>11</v>
      </c>
      <c r="M1473" s="42">
        <v>480</v>
      </c>
    </row>
    <row r="1474" spans="2:13" ht="12.75">
      <c r="B1474" s="420">
        <v>2500</v>
      </c>
      <c r="C1474" s="1" t="s">
        <v>11</v>
      </c>
      <c r="D1474" s="15" t="s">
        <v>462</v>
      </c>
      <c r="E1474" s="15" t="s">
        <v>488</v>
      </c>
      <c r="F1474" s="183" t="s">
        <v>500</v>
      </c>
      <c r="G1474" s="32" t="s">
        <v>193</v>
      </c>
      <c r="H1474" s="6">
        <f t="shared" si="132"/>
        <v>-32500</v>
      </c>
      <c r="I1474" s="25">
        <f t="shared" si="129"/>
        <v>5.208333333333333</v>
      </c>
      <c r="K1474" t="s">
        <v>11</v>
      </c>
      <c r="M1474" s="42">
        <v>480</v>
      </c>
    </row>
    <row r="1475" spans="2:13" ht="12.75">
      <c r="B1475" s="421">
        <v>2500</v>
      </c>
      <c r="C1475" s="1" t="s">
        <v>11</v>
      </c>
      <c r="D1475" s="1" t="s">
        <v>462</v>
      </c>
      <c r="E1475" s="1" t="s">
        <v>488</v>
      </c>
      <c r="F1475" s="183" t="s">
        <v>501</v>
      </c>
      <c r="G1475" s="30" t="s">
        <v>148</v>
      </c>
      <c r="H1475" s="6">
        <f t="shared" si="132"/>
        <v>-35000</v>
      </c>
      <c r="I1475" s="25">
        <f t="shared" si="129"/>
        <v>5.208333333333333</v>
      </c>
      <c r="K1475" t="s">
        <v>11</v>
      </c>
      <c r="M1475" s="42">
        <v>480</v>
      </c>
    </row>
    <row r="1476" spans="2:13" ht="12.75">
      <c r="B1476" s="421">
        <v>2500</v>
      </c>
      <c r="C1476" s="1" t="s">
        <v>11</v>
      </c>
      <c r="D1476" s="1" t="s">
        <v>462</v>
      </c>
      <c r="E1476" s="1" t="s">
        <v>488</v>
      </c>
      <c r="F1476" s="183" t="s">
        <v>502</v>
      </c>
      <c r="G1476" s="30" t="s">
        <v>189</v>
      </c>
      <c r="H1476" s="6">
        <f t="shared" si="132"/>
        <v>-37500</v>
      </c>
      <c r="I1476" s="25">
        <f t="shared" si="129"/>
        <v>5.208333333333333</v>
      </c>
      <c r="K1476" t="s">
        <v>11</v>
      </c>
      <c r="M1476" s="42">
        <v>480</v>
      </c>
    </row>
    <row r="1477" spans="2:13" ht="12.75">
      <c r="B1477" s="421">
        <v>2500</v>
      </c>
      <c r="C1477" s="1" t="s">
        <v>11</v>
      </c>
      <c r="D1477" s="1" t="s">
        <v>462</v>
      </c>
      <c r="E1477" s="1" t="s">
        <v>488</v>
      </c>
      <c r="F1477" s="183" t="s">
        <v>503</v>
      </c>
      <c r="G1477" s="30" t="s">
        <v>184</v>
      </c>
      <c r="H1477" s="6">
        <f t="shared" si="132"/>
        <v>-40000</v>
      </c>
      <c r="I1477" s="25">
        <f t="shared" si="129"/>
        <v>5.208333333333333</v>
      </c>
      <c r="K1477" t="s">
        <v>11</v>
      </c>
      <c r="M1477" s="42">
        <v>480</v>
      </c>
    </row>
    <row r="1478" spans="2:13" ht="12.75">
      <c r="B1478" s="421">
        <v>2500</v>
      </c>
      <c r="C1478" s="1" t="s">
        <v>11</v>
      </c>
      <c r="D1478" s="1" t="s">
        <v>462</v>
      </c>
      <c r="E1478" s="1" t="s">
        <v>488</v>
      </c>
      <c r="F1478" s="183" t="s">
        <v>504</v>
      </c>
      <c r="G1478" s="30" t="s">
        <v>182</v>
      </c>
      <c r="H1478" s="6">
        <f t="shared" si="132"/>
        <v>-42500</v>
      </c>
      <c r="I1478" s="25">
        <f t="shared" si="129"/>
        <v>5.208333333333333</v>
      </c>
      <c r="K1478" t="s">
        <v>11</v>
      </c>
      <c r="M1478" s="42">
        <v>480</v>
      </c>
    </row>
    <row r="1479" spans="2:13" ht="12.75">
      <c r="B1479" s="421">
        <v>2500</v>
      </c>
      <c r="C1479" s="1" t="s">
        <v>11</v>
      </c>
      <c r="D1479" s="1" t="s">
        <v>462</v>
      </c>
      <c r="E1479" s="1" t="s">
        <v>488</v>
      </c>
      <c r="F1479" s="183" t="s">
        <v>505</v>
      </c>
      <c r="G1479" s="30" t="s">
        <v>274</v>
      </c>
      <c r="H1479" s="6">
        <f t="shared" si="132"/>
        <v>-45000</v>
      </c>
      <c r="I1479" s="25">
        <f t="shared" si="129"/>
        <v>5.208333333333333</v>
      </c>
      <c r="K1479" t="s">
        <v>11</v>
      </c>
      <c r="M1479" s="42">
        <v>480</v>
      </c>
    </row>
    <row r="1480" spans="2:13" ht="12.75">
      <c r="B1480" s="421">
        <v>2500</v>
      </c>
      <c r="C1480" s="1" t="s">
        <v>11</v>
      </c>
      <c r="D1480" s="1" t="s">
        <v>462</v>
      </c>
      <c r="E1480" s="1" t="s">
        <v>488</v>
      </c>
      <c r="F1480" s="183" t="s">
        <v>506</v>
      </c>
      <c r="G1480" s="30" t="s">
        <v>291</v>
      </c>
      <c r="H1480" s="6">
        <f t="shared" si="132"/>
        <v>-47500</v>
      </c>
      <c r="I1480" s="25">
        <f t="shared" si="129"/>
        <v>5.208333333333333</v>
      </c>
      <c r="K1480" t="s">
        <v>11</v>
      </c>
      <c r="M1480" s="42">
        <v>480</v>
      </c>
    </row>
    <row r="1481" spans="2:13" ht="12.75">
      <c r="B1481" s="421">
        <v>2500</v>
      </c>
      <c r="C1481" s="1" t="s">
        <v>11</v>
      </c>
      <c r="D1481" s="1" t="s">
        <v>462</v>
      </c>
      <c r="E1481" s="1" t="s">
        <v>488</v>
      </c>
      <c r="F1481" s="193" t="s">
        <v>507</v>
      </c>
      <c r="G1481" s="30" t="s">
        <v>293</v>
      </c>
      <c r="H1481" s="6">
        <f t="shared" si="132"/>
        <v>-50000</v>
      </c>
      <c r="I1481" s="25">
        <f t="shared" si="129"/>
        <v>5.208333333333333</v>
      </c>
      <c r="K1481" t="s">
        <v>11</v>
      </c>
      <c r="M1481" s="42">
        <v>480</v>
      </c>
    </row>
    <row r="1482" spans="2:13" ht="12.75">
      <c r="B1482" s="421">
        <v>2500</v>
      </c>
      <c r="C1482" s="1" t="s">
        <v>11</v>
      </c>
      <c r="D1482" s="1" t="s">
        <v>462</v>
      </c>
      <c r="E1482" s="1" t="s">
        <v>488</v>
      </c>
      <c r="F1482" s="193" t="s">
        <v>508</v>
      </c>
      <c r="G1482" s="30" t="s">
        <v>295</v>
      </c>
      <c r="H1482" s="6">
        <f t="shared" si="132"/>
        <v>-52500</v>
      </c>
      <c r="I1482" s="25">
        <f t="shared" si="129"/>
        <v>5.208333333333333</v>
      </c>
      <c r="K1482" t="s">
        <v>11</v>
      </c>
      <c r="M1482" s="42">
        <v>480</v>
      </c>
    </row>
    <row r="1483" spans="2:13" ht="12.75">
      <c r="B1483" s="421">
        <v>2500</v>
      </c>
      <c r="C1483" s="35" t="s">
        <v>11</v>
      </c>
      <c r="D1483" s="15" t="s">
        <v>462</v>
      </c>
      <c r="E1483" s="1" t="s">
        <v>488</v>
      </c>
      <c r="F1483" s="183" t="s">
        <v>1198</v>
      </c>
      <c r="G1483" s="38" t="s">
        <v>296</v>
      </c>
      <c r="H1483" s="6">
        <f t="shared" si="132"/>
        <v>-55000</v>
      </c>
      <c r="I1483" s="25">
        <f t="shared" si="129"/>
        <v>5.208333333333333</v>
      </c>
      <c r="K1483" t="s">
        <v>11</v>
      </c>
      <c r="M1483" s="42">
        <v>480</v>
      </c>
    </row>
    <row r="1484" spans="2:13" ht="12.75">
      <c r="B1484" s="421">
        <v>2500</v>
      </c>
      <c r="C1484" s="1" t="s">
        <v>11</v>
      </c>
      <c r="D1484" s="15" t="s">
        <v>462</v>
      </c>
      <c r="E1484" s="1" t="s">
        <v>488</v>
      </c>
      <c r="F1484" s="183" t="s">
        <v>1199</v>
      </c>
      <c r="G1484" s="30" t="s">
        <v>297</v>
      </c>
      <c r="H1484" s="6">
        <f t="shared" si="132"/>
        <v>-57500</v>
      </c>
      <c r="I1484" s="25">
        <f t="shared" si="129"/>
        <v>5.208333333333333</v>
      </c>
      <c r="K1484" t="s">
        <v>11</v>
      </c>
      <c r="M1484" s="42">
        <v>480</v>
      </c>
    </row>
    <row r="1485" spans="2:13" ht="12.75">
      <c r="B1485" s="421">
        <v>2500</v>
      </c>
      <c r="C1485" s="1" t="s">
        <v>11</v>
      </c>
      <c r="D1485" s="15" t="s">
        <v>462</v>
      </c>
      <c r="E1485" s="1" t="s">
        <v>488</v>
      </c>
      <c r="F1485" s="183" t="s">
        <v>1200</v>
      </c>
      <c r="G1485" s="30" t="s">
        <v>313</v>
      </c>
      <c r="H1485" s="6">
        <f t="shared" si="132"/>
        <v>-60000</v>
      </c>
      <c r="I1485" s="25">
        <f t="shared" si="129"/>
        <v>5.208333333333333</v>
      </c>
      <c r="K1485" t="s">
        <v>11</v>
      </c>
      <c r="M1485" s="42">
        <v>480</v>
      </c>
    </row>
    <row r="1486" spans="2:13" ht="12.75">
      <c r="B1486" s="421">
        <v>2500</v>
      </c>
      <c r="C1486" s="1" t="s">
        <v>11</v>
      </c>
      <c r="D1486" s="1" t="s">
        <v>462</v>
      </c>
      <c r="E1486" s="1" t="s">
        <v>488</v>
      </c>
      <c r="F1486" s="183" t="s">
        <v>509</v>
      </c>
      <c r="G1486" s="30" t="s">
        <v>109</v>
      </c>
      <c r="H1486" s="6">
        <f t="shared" si="132"/>
        <v>-62500</v>
      </c>
      <c r="I1486" s="25">
        <f t="shared" si="129"/>
        <v>5.208333333333333</v>
      </c>
      <c r="K1486" t="s">
        <v>11</v>
      </c>
      <c r="M1486" s="42">
        <v>480</v>
      </c>
    </row>
    <row r="1487" spans="2:13" ht="12.75">
      <c r="B1487" s="421">
        <v>2500</v>
      </c>
      <c r="C1487" s="1" t="s">
        <v>11</v>
      </c>
      <c r="D1487" s="1" t="s">
        <v>462</v>
      </c>
      <c r="E1487" s="1" t="s">
        <v>488</v>
      </c>
      <c r="F1487" s="193" t="s">
        <v>510</v>
      </c>
      <c r="G1487" s="30" t="s">
        <v>102</v>
      </c>
      <c r="H1487" s="6">
        <f t="shared" si="132"/>
        <v>-65000</v>
      </c>
      <c r="I1487" s="25">
        <f t="shared" si="129"/>
        <v>5.208333333333333</v>
      </c>
      <c r="K1487" t="s">
        <v>11</v>
      </c>
      <c r="M1487" s="42">
        <v>480</v>
      </c>
    </row>
    <row r="1488" spans="2:13" ht="12.75">
      <c r="B1488" s="421">
        <v>2500</v>
      </c>
      <c r="C1488" s="1" t="s">
        <v>11</v>
      </c>
      <c r="D1488" s="1" t="s">
        <v>462</v>
      </c>
      <c r="E1488" s="1" t="s">
        <v>488</v>
      </c>
      <c r="F1488" s="193" t="s">
        <v>511</v>
      </c>
      <c r="G1488" s="30" t="s">
        <v>104</v>
      </c>
      <c r="H1488" s="6">
        <f t="shared" si="132"/>
        <v>-67500</v>
      </c>
      <c r="I1488" s="25">
        <f t="shared" si="129"/>
        <v>5.208333333333333</v>
      </c>
      <c r="K1488" t="s">
        <v>11</v>
      </c>
      <c r="M1488" s="42">
        <v>480</v>
      </c>
    </row>
    <row r="1489" spans="2:13" ht="12.75">
      <c r="B1489" s="420">
        <v>2500</v>
      </c>
      <c r="C1489" s="1" t="s">
        <v>11</v>
      </c>
      <c r="D1489" s="15" t="s">
        <v>462</v>
      </c>
      <c r="E1489" s="35" t="s">
        <v>512</v>
      </c>
      <c r="F1489" s="183" t="s">
        <v>513</v>
      </c>
      <c r="G1489" s="33" t="s">
        <v>14</v>
      </c>
      <c r="H1489" s="6">
        <f t="shared" si="132"/>
        <v>-70000</v>
      </c>
      <c r="I1489" s="25">
        <f t="shared" si="129"/>
        <v>5.208333333333333</v>
      </c>
      <c r="K1489" t="s">
        <v>11</v>
      </c>
      <c r="M1489" s="42">
        <v>480</v>
      </c>
    </row>
    <row r="1490" spans="2:13" ht="12.75">
      <c r="B1490" s="421">
        <v>2500</v>
      </c>
      <c r="C1490" s="1" t="s">
        <v>11</v>
      </c>
      <c r="D1490" s="15" t="s">
        <v>462</v>
      </c>
      <c r="E1490" s="1" t="s">
        <v>512</v>
      </c>
      <c r="F1490" s="183" t="s">
        <v>514</v>
      </c>
      <c r="G1490" s="30" t="s">
        <v>16</v>
      </c>
      <c r="H1490" s="6">
        <f t="shared" si="132"/>
        <v>-72500</v>
      </c>
      <c r="I1490" s="25">
        <f t="shared" si="129"/>
        <v>5.208333333333333</v>
      </c>
      <c r="K1490" t="s">
        <v>11</v>
      </c>
      <c r="M1490" s="42">
        <v>480</v>
      </c>
    </row>
    <row r="1491" spans="2:13" ht="12.75">
      <c r="B1491" s="421">
        <v>2500</v>
      </c>
      <c r="C1491" s="1" t="s">
        <v>11</v>
      </c>
      <c r="D1491" s="15" t="s">
        <v>462</v>
      </c>
      <c r="E1491" s="1" t="s">
        <v>512</v>
      </c>
      <c r="F1491" s="183" t="s">
        <v>515</v>
      </c>
      <c r="G1491" s="30" t="s">
        <v>18</v>
      </c>
      <c r="H1491" s="6">
        <f t="shared" si="132"/>
        <v>-75000</v>
      </c>
      <c r="I1491" s="25">
        <f t="shared" si="129"/>
        <v>5.208333333333333</v>
      </c>
      <c r="K1491" t="s">
        <v>11</v>
      </c>
      <c r="M1491" s="42">
        <v>480</v>
      </c>
    </row>
    <row r="1492" spans="2:13" ht="12.75">
      <c r="B1492" s="421">
        <v>2500</v>
      </c>
      <c r="C1492" s="1" t="s">
        <v>11</v>
      </c>
      <c r="D1492" s="15" t="s">
        <v>462</v>
      </c>
      <c r="E1492" s="1" t="s">
        <v>512</v>
      </c>
      <c r="F1492" s="183" t="s">
        <v>516</v>
      </c>
      <c r="G1492" s="30" t="s">
        <v>20</v>
      </c>
      <c r="H1492" s="6">
        <f t="shared" si="132"/>
        <v>-77500</v>
      </c>
      <c r="I1492" s="25">
        <f t="shared" si="129"/>
        <v>5.208333333333333</v>
      </c>
      <c r="K1492" t="s">
        <v>11</v>
      </c>
      <c r="M1492" s="42">
        <v>480</v>
      </c>
    </row>
    <row r="1493" spans="2:13" ht="12.75">
      <c r="B1493" s="421">
        <v>2500</v>
      </c>
      <c r="C1493" s="1" t="s">
        <v>11</v>
      </c>
      <c r="D1493" s="1" t="s">
        <v>462</v>
      </c>
      <c r="E1493" s="1" t="s">
        <v>512</v>
      </c>
      <c r="F1493" s="183" t="s">
        <v>517</v>
      </c>
      <c r="G1493" s="30" t="s">
        <v>52</v>
      </c>
      <c r="H1493" s="6">
        <f aca="true" t="shared" si="133" ref="H1493:H1524">H1492-B1493</f>
        <v>-80000</v>
      </c>
      <c r="I1493" s="25">
        <f t="shared" si="129"/>
        <v>5.208333333333333</v>
      </c>
      <c r="K1493" t="s">
        <v>11</v>
      </c>
      <c r="M1493" s="42">
        <v>480</v>
      </c>
    </row>
    <row r="1494" spans="2:13" ht="12.75">
      <c r="B1494" s="421">
        <v>2500</v>
      </c>
      <c r="C1494" s="1" t="s">
        <v>11</v>
      </c>
      <c r="D1494" s="15" t="s">
        <v>462</v>
      </c>
      <c r="E1494" s="1" t="s">
        <v>512</v>
      </c>
      <c r="F1494" s="183" t="s">
        <v>518</v>
      </c>
      <c r="G1494" s="30" t="s">
        <v>53</v>
      </c>
      <c r="H1494" s="6">
        <f t="shared" si="133"/>
        <v>-82500</v>
      </c>
      <c r="I1494" s="25">
        <f t="shared" si="129"/>
        <v>5.208333333333333</v>
      </c>
      <c r="K1494" t="s">
        <v>11</v>
      </c>
      <c r="M1494" s="42">
        <v>480</v>
      </c>
    </row>
    <row r="1495" spans="2:13" ht="12.75">
      <c r="B1495" s="421">
        <v>2500</v>
      </c>
      <c r="C1495" s="1" t="s">
        <v>11</v>
      </c>
      <c r="D1495" s="15" t="s">
        <v>462</v>
      </c>
      <c r="E1495" s="1" t="s">
        <v>512</v>
      </c>
      <c r="F1495" s="183" t="s">
        <v>519</v>
      </c>
      <c r="G1495" s="30" t="s">
        <v>54</v>
      </c>
      <c r="H1495" s="6">
        <f t="shared" si="133"/>
        <v>-85000</v>
      </c>
      <c r="I1495" s="25">
        <f t="shared" si="129"/>
        <v>5.208333333333333</v>
      </c>
      <c r="K1495" t="s">
        <v>11</v>
      </c>
      <c r="M1495" s="42">
        <v>480</v>
      </c>
    </row>
    <row r="1496" spans="2:13" ht="12.75">
      <c r="B1496" s="421">
        <v>2500</v>
      </c>
      <c r="C1496" s="1" t="s">
        <v>11</v>
      </c>
      <c r="D1496" s="1" t="s">
        <v>462</v>
      </c>
      <c r="E1496" s="1" t="s">
        <v>512</v>
      </c>
      <c r="F1496" s="183" t="s">
        <v>520</v>
      </c>
      <c r="G1496" s="30" t="s">
        <v>55</v>
      </c>
      <c r="H1496" s="6">
        <f t="shared" si="133"/>
        <v>-87500</v>
      </c>
      <c r="I1496" s="25">
        <f t="shared" si="129"/>
        <v>5.208333333333333</v>
      </c>
      <c r="K1496" t="s">
        <v>11</v>
      </c>
      <c r="M1496" s="42">
        <v>480</v>
      </c>
    </row>
    <row r="1497" spans="2:13" ht="12.75">
      <c r="B1497" s="421">
        <v>2500</v>
      </c>
      <c r="C1497" s="1" t="s">
        <v>11</v>
      </c>
      <c r="D1497" s="1" t="s">
        <v>462</v>
      </c>
      <c r="E1497" s="1" t="s">
        <v>512</v>
      </c>
      <c r="F1497" s="183" t="s">
        <v>521</v>
      </c>
      <c r="G1497" s="30" t="s">
        <v>56</v>
      </c>
      <c r="H1497" s="6">
        <f t="shared" si="133"/>
        <v>-90000</v>
      </c>
      <c r="I1497" s="25">
        <f t="shared" si="129"/>
        <v>5.208333333333333</v>
      </c>
      <c r="K1497" t="s">
        <v>11</v>
      </c>
      <c r="M1497" s="42">
        <v>480</v>
      </c>
    </row>
    <row r="1498" spans="2:13" ht="12.75">
      <c r="B1498" s="421">
        <v>2500</v>
      </c>
      <c r="C1498" s="1" t="s">
        <v>11</v>
      </c>
      <c r="D1498" s="15" t="s">
        <v>462</v>
      </c>
      <c r="E1498" s="15" t="s">
        <v>512</v>
      </c>
      <c r="F1498" s="183" t="s">
        <v>522</v>
      </c>
      <c r="G1498" s="30" t="s">
        <v>57</v>
      </c>
      <c r="H1498" s="6">
        <f t="shared" si="133"/>
        <v>-92500</v>
      </c>
      <c r="I1498" s="25">
        <f t="shared" si="129"/>
        <v>5.208333333333333</v>
      </c>
      <c r="K1498" t="s">
        <v>11</v>
      </c>
      <c r="M1498" s="42">
        <v>480</v>
      </c>
    </row>
    <row r="1499" spans="2:13" ht="12.75">
      <c r="B1499" s="421">
        <v>2500</v>
      </c>
      <c r="C1499" s="1" t="s">
        <v>11</v>
      </c>
      <c r="D1499" s="1" t="s">
        <v>462</v>
      </c>
      <c r="E1499" s="1" t="s">
        <v>512</v>
      </c>
      <c r="F1499" s="183" t="s">
        <v>523</v>
      </c>
      <c r="G1499" s="30" t="s">
        <v>148</v>
      </c>
      <c r="H1499" s="6">
        <f t="shared" si="133"/>
        <v>-95000</v>
      </c>
      <c r="I1499" s="25">
        <f t="shared" si="129"/>
        <v>5.208333333333333</v>
      </c>
      <c r="K1499" t="s">
        <v>11</v>
      </c>
      <c r="M1499" s="42">
        <v>480</v>
      </c>
    </row>
    <row r="1500" spans="2:13" ht="12.75">
      <c r="B1500" s="421">
        <v>2500</v>
      </c>
      <c r="C1500" s="1" t="s">
        <v>11</v>
      </c>
      <c r="D1500" s="1" t="s">
        <v>462</v>
      </c>
      <c r="E1500" s="1" t="s">
        <v>512</v>
      </c>
      <c r="F1500" s="183" t="s">
        <v>524</v>
      </c>
      <c r="G1500" s="30" t="s">
        <v>189</v>
      </c>
      <c r="H1500" s="6">
        <f t="shared" si="133"/>
        <v>-97500</v>
      </c>
      <c r="I1500" s="25">
        <f t="shared" si="129"/>
        <v>5.208333333333333</v>
      </c>
      <c r="K1500" t="s">
        <v>11</v>
      </c>
      <c r="M1500" s="42">
        <v>480</v>
      </c>
    </row>
    <row r="1501" spans="2:13" ht="12.75">
      <c r="B1501" s="421">
        <v>2500</v>
      </c>
      <c r="C1501" s="1" t="s">
        <v>11</v>
      </c>
      <c r="D1501" s="1" t="s">
        <v>462</v>
      </c>
      <c r="E1501" s="1" t="s">
        <v>512</v>
      </c>
      <c r="F1501" s="183" t="s">
        <v>525</v>
      </c>
      <c r="G1501" s="30" t="s">
        <v>184</v>
      </c>
      <c r="H1501" s="6">
        <f t="shared" si="133"/>
        <v>-100000</v>
      </c>
      <c r="I1501" s="25">
        <f t="shared" si="129"/>
        <v>5.208333333333333</v>
      </c>
      <c r="K1501" t="s">
        <v>11</v>
      </c>
      <c r="M1501" s="42">
        <v>480</v>
      </c>
    </row>
    <row r="1502" spans="2:13" ht="12.75">
      <c r="B1502" s="421">
        <v>2500</v>
      </c>
      <c r="C1502" s="1" t="s">
        <v>11</v>
      </c>
      <c r="D1502" s="1" t="s">
        <v>462</v>
      </c>
      <c r="E1502" s="1" t="s">
        <v>512</v>
      </c>
      <c r="F1502" s="183" t="s">
        <v>526</v>
      </c>
      <c r="G1502" s="30" t="s">
        <v>182</v>
      </c>
      <c r="H1502" s="6">
        <f t="shared" si="133"/>
        <v>-102500</v>
      </c>
      <c r="I1502" s="25">
        <f t="shared" si="129"/>
        <v>5.208333333333333</v>
      </c>
      <c r="K1502" t="s">
        <v>11</v>
      </c>
      <c r="M1502" s="42">
        <v>480</v>
      </c>
    </row>
    <row r="1503" spans="2:13" ht="12.75">
      <c r="B1503" s="421">
        <v>2500</v>
      </c>
      <c r="C1503" s="1" t="s">
        <v>11</v>
      </c>
      <c r="D1503" s="1" t="s">
        <v>462</v>
      </c>
      <c r="E1503" s="1" t="s">
        <v>512</v>
      </c>
      <c r="F1503" s="183" t="s">
        <v>527</v>
      </c>
      <c r="G1503" s="30" t="s">
        <v>274</v>
      </c>
      <c r="H1503" s="6">
        <f t="shared" si="133"/>
        <v>-105000</v>
      </c>
      <c r="I1503" s="25">
        <f t="shared" si="129"/>
        <v>5.208333333333333</v>
      </c>
      <c r="K1503" t="s">
        <v>11</v>
      </c>
      <c r="M1503" s="42">
        <v>480</v>
      </c>
    </row>
    <row r="1504" spans="2:13" ht="12.75">
      <c r="B1504" s="421">
        <v>2500</v>
      </c>
      <c r="C1504" s="1" t="s">
        <v>11</v>
      </c>
      <c r="D1504" s="1" t="s">
        <v>462</v>
      </c>
      <c r="E1504" s="1" t="s">
        <v>512</v>
      </c>
      <c r="F1504" s="183" t="s">
        <v>528</v>
      </c>
      <c r="G1504" s="30" t="s">
        <v>291</v>
      </c>
      <c r="H1504" s="6">
        <f t="shared" si="133"/>
        <v>-107500</v>
      </c>
      <c r="I1504" s="25">
        <f aca="true" t="shared" si="134" ref="I1504:I1567">+B1504/M1504</f>
        <v>5.208333333333333</v>
      </c>
      <c r="K1504" t="s">
        <v>11</v>
      </c>
      <c r="M1504" s="42">
        <v>480</v>
      </c>
    </row>
    <row r="1505" spans="2:13" ht="12.75">
      <c r="B1505" s="421">
        <v>5000</v>
      </c>
      <c r="C1505" s="1" t="s">
        <v>11</v>
      </c>
      <c r="D1505" s="1" t="s">
        <v>462</v>
      </c>
      <c r="E1505" s="1" t="s">
        <v>512</v>
      </c>
      <c r="F1505" s="193" t="s">
        <v>529</v>
      </c>
      <c r="G1505" s="30" t="s">
        <v>293</v>
      </c>
      <c r="H1505" s="6">
        <f t="shared" si="133"/>
        <v>-112500</v>
      </c>
      <c r="I1505" s="25">
        <f t="shared" si="134"/>
        <v>10.416666666666666</v>
      </c>
      <c r="K1505" t="s">
        <v>11</v>
      </c>
      <c r="M1505" s="42">
        <v>480</v>
      </c>
    </row>
    <row r="1506" spans="2:13" ht="12.75">
      <c r="B1506" s="421">
        <v>2500</v>
      </c>
      <c r="C1506" s="1" t="s">
        <v>11</v>
      </c>
      <c r="D1506" s="1" t="s">
        <v>462</v>
      </c>
      <c r="E1506" s="1" t="s">
        <v>512</v>
      </c>
      <c r="F1506" s="193" t="s">
        <v>530</v>
      </c>
      <c r="G1506" s="30" t="s">
        <v>295</v>
      </c>
      <c r="H1506" s="6">
        <f t="shared" si="133"/>
        <v>-115000</v>
      </c>
      <c r="I1506" s="25">
        <f t="shared" si="134"/>
        <v>5.208333333333333</v>
      </c>
      <c r="K1506" t="s">
        <v>11</v>
      </c>
      <c r="M1506" s="42">
        <v>480</v>
      </c>
    </row>
    <row r="1507" spans="2:13" ht="12.75">
      <c r="B1507" s="421">
        <v>2500</v>
      </c>
      <c r="C1507" s="35" t="s">
        <v>11</v>
      </c>
      <c r="D1507" s="15" t="s">
        <v>462</v>
      </c>
      <c r="E1507" s="1" t="s">
        <v>512</v>
      </c>
      <c r="F1507" s="183" t="s">
        <v>1201</v>
      </c>
      <c r="G1507" s="38" t="s">
        <v>296</v>
      </c>
      <c r="H1507" s="6">
        <f t="shared" si="133"/>
        <v>-117500</v>
      </c>
      <c r="I1507" s="25">
        <f t="shared" si="134"/>
        <v>5.208333333333333</v>
      </c>
      <c r="K1507" t="s">
        <v>11</v>
      </c>
      <c r="M1507" s="42">
        <v>480</v>
      </c>
    </row>
    <row r="1508" spans="2:13" ht="12.75">
      <c r="B1508" s="421">
        <v>2500</v>
      </c>
      <c r="C1508" s="1" t="s">
        <v>11</v>
      </c>
      <c r="D1508" s="15" t="s">
        <v>462</v>
      </c>
      <c r="E1508" s="1" t="s">
        <v>512</v>
      </c>
      <c r="F1508" s="183" t="s">
        <v>1202</v>
      </c>
      <c r="G1508" s="30" t="s">
        <v>297</v>
      </c>
      <c r="H1508" s="6">
        <f t="shared" si="133"/>
        <v>-120000</v>
      </c>
      <c r="I1508" s="25">
        <f t="shared" si="134"/>
        <v>5.208333333333333</v>
      </c>
      <c r="K1508" t="s">
        <v>11</v>
      </c>
      <c r="M1508" s="42">
        <v>480</v>
      </c>
    </row>
    <row r="1509" spans="2:13" ht="12.75">
      <c r="B1509" s="421">
        <v>2500</v>
      </c>
      <c r="C1509" s="1" t="s">
        <v>11</v>
      </c>
      <c r="D1509" s="15" t="s">
        <v>462</v>
      </c>
      <c r="E1509" s="1" t="s">
        <v>512</v>
      </c>
      <c r="F1509" s="183" t="s">
        <v>1203</v>
      </c>
      <c r="G1509" s="30" t="s">
        <v>312</v>
      </c>
      <c r="H1509" s="6">
        <f t="shared" si="133"/>
        <v>-122500</v>
      </c>
      <c r="I1509" s="25">
        <f t="shared" si="134"/>
        <v>5.208333333333333</v>
      </c>
      <c r="K1509" t="s">
        <v>11</v>
      </c>
      <c r="M1509" s="42">
        <v>480</v>
      </c>
    </row>
    <row r="1510" spans="1:13" ht="12.75">
      <c r="A1510" s="44"/>
      <c r="B1510" s="420">
        <v>2500</v>
      </c>
      <c r="C1510" s="1" t="s">
        <v>11</v>
      </c>
      <c r="D1510" s="37" t="s">
        <v>462</v>
      </c>
      <c r="E1510" s="37" t="s">
        <v>512</v>
      </c>
      <c r="F1510" s="183" t="s">
        <v>1200</v>
      </c>
      <c r="G1510" s="30" t="s">
        <v>313</v>
      </c>
      <c r="H1510" s="6">
        <f t="shared" si="133"/>
        <v>-125000</v>
      </c>
      <c r="I1510" s="25">
        <f t="shared" si="134"/>
        <v>5.208333333333333</v>
      </c>
      <c r="J1510" s="45"/>
      <c r="K1510" t="s">
        <v>11</v>
      </c>
      <c r="L1510" s="45"/>
      <c r="M1510" s="42">
        <v>480</v>
      </c>
    </row>
    <row r="1511" spans="2:13" ht="12.75">
      <c r="B1511" s="421">
        <v>5000</v>
      </c>
      <c r="C1511" s="1" t="s">
        <v>11</v>
      </c>
      <c r="D1511" s="1" t="s">
        <v>462</v>
      </c>
      <c r="E1511" s="1" t="s">
        <v>512</v>
      </c>
      <c r="F1511" s="183" t="s">
        <v>531</v>
      </c>
      <c r="G1511" s="30" t="s">
        <v>109</v>
      </c>
      <c r="H1511" s="6">
        <f t="shared" si="133"/>
        <v>-130000</v>
      </c>
      <c r="I1511" s="25">
        <f t="shared" si="134"/>
        <v>10.416666666666666</v>
      </c>
      <c r="K1511" t="s">
        <v>11</v>
      </c>
      <c r="M1511" s="42">
        <v>480</v>
      </c>
    </row>
    <row r="1512" spans="2:13" ht="12.75">
      <c r="B1512" s="421">
        <v>2500</v>
      </c>
      <c r="C1512" s="1" t="s">
        <v>11</v>
      </c>
      <c r="D1512" s="1" t="s">
        <v>462</v>
      </c>
      <c r="E1512" s="1" t="s">
        <v>512</v>
      </c>
      <c r="F1512" s="193" t="s">
        <v>532</v>
      </c>
      <c r="G1512" s="30" t="s">
        <v>102</v>
      </c>
      <c r="H1512" s="6">
        <f t="shared" si="133"/>
        <v>-132500</v>
      </c>
      <c r="I1512" s="25">
        <f t="shared" si="134"/>
        <v>5.208333333333333</v>
      </c>
      <c r="K1512" t="s">
        <v>11</v>
      </c>
      <c r="M1512" s="42">
        <v>480</v>
      </c>
    </row>
    <row r="1513" spans="1:13" s="45" customFormat="1" ht="12.75">
      <c r="A1513" s="1"/>
      <c r="B1513" s="421">
        <v>2500</v>
      </c>
      <c r="C1513" s="1" t="s">
        <v>11</v>
      </c>
      <c r="D1513" s="1" t="s">
        <v>462</v>
      </c>
      <c r="E1513" s="1" t="s">
        <v>512</v>
      </c>
      <c r="F1513" s="193" t="s">
        <v>533</v>
      </c>
      <c r="G1513" s="30" t="s">
        <v>104</v>
      </c>
      <c r="H1513" s="6">
        <f t="shared" si="133"/>
        <v>-135000</v>
      </c>
      <c r="I1513" s="25">
        <f t="shared" si="134"/>
        <v>5.208333333333333</v>
      </c>
      <c r="J1513"/>
      <c r="K1513" t="s">
        <v>11</v>
      </c>
      <c r="L1513"/>
      <c r="M1513" s="42">
        <v>480</v>
      </c>
    </row>
    <row r="1514" spans="2:13" ht="12.75">
      <c r="B1514" s="420">
        <v>2500</v>
      </c>
      <c r="C1514" s="1" t="s">
        <v>11</v>
      </c>
      <c r="D1514" s="15" t="s">
        <v>462</v>
      </c>
      <c r="E1514" s="1" t="s">
        <v>534</v>
      </c>
      <c r="F1514" s="183" t="s">
        <v>535</v>
      </c>
      <c r="G1514" s="33" t="s">
        <v>14</v>
      </c>
      <c r="H1514" s="6">
        <f t="shared" si="133"/>
        <v>-137500</v>
      </c>
      <c r="I1514" s="25">
        <f t="shared" si="134"/>
        <v>5.208333333333333</v>
      </c>
      <c r="K1514" t="s">
        <v>11</v>
      </c>
      <c r="M1514" s="42">
        <v>480</v>
      </c>
    </row>
    <row r="1515" spans="2:13" ht="12.75">
      <c r="B1515" s="421">
        <v>2500</v>
      </c>
      <c r="C1515" s="1" t="s">
        <v>11</v>
      </c>
      <c r="D1515" s="15" t="s">
        <v>462</v>
      </c>
      <c r="E1515" s="1" t="s">
        <v>534</v>
      </c>
      <c r="F1515" s="183" t="s">
        <v>536</v>
      </c>
      <c r="G1515" s="30" t="s">
        <v>16</v>
      </c>
      <c r="H1515" s="6">
        <f t="shared" si="133"/>
        <v>-140000</v>
      </c>
      <c r="I1515" s="25">
        <f t="shared" si="134"/>
        <v>5.208333333333333</v>
      </c>
      <c r="K1515" t="s">
        <v>11</v>
      </c>
      <c r="M1515" s="42">
        <v>480</v>
      </c>
    </row>
    <row r="1516" spans="2:13" ht="12.75">
      <c r="B1516" s="421">
        <v>2500</v>
      </c>
      <c r="C1516" s="1" t="s">
        <v>11</v>
      </c>
      <c r="D1516" s="15" t="s">
        <v>462</v>
      </c>
      <c r="E1516" s="1" t="s">
        <v>534</v>
      </c>
      <c r="F1516" s="183" t="s">
        <v>537</v>
      </c>
      <c r="G1516" s="30" t="s">
        <v>18</v>
      </c>
      <c r="H1516" s="6">
        <f t="shared" si="133"/>
        <v>-142500</v>
      </c>
      <c r="I1516" s="25">
        <f t="shared" si="134"/>
        <v>5.208333333333333</v>
      </c>
      <c r="K1516" t="s">
        <v>11</v>
      </c>
      <c r="M1516" s="42">
        <v>480</v>
      </c>
    </row>
    <row r="1517" spans="1:13" ht="12.75">
      <c r="A1517" s="44"/>
      <c r="B1517" s="421">
        <v>2500</v>
      </c>
      <c r="C1517" s="1" t="s">
        <v>11</v>
      </c>
      <c r="D1517" s="15" t="s">
        <v>462</v>
      </c>
      <c r="E1517" s="37" t="s">
        <v>534</v>
      </c>
      <c r="F1517" s="183" t="s">
        <v>538</v>
      </c>
      <c r="G1517" s="30" t="s">
        <v>20</v>
      </c>
      <c r="H1517" s="6">
        <f t="shared" si="133"/>
        <v>-145000</v>
      </c>
      <c r="I1517" s="25">
        <f t="shared" si="134"/>
        <v>5.208333333333333</v>
      </c>
      <c r="J1517" s="45"/>
      <c r="K1517" t="s">
        <v>11</v>
      </c>
      <c r="L1517" s="45"/>
      <c r="M1517" s="42">
        <v>480</v>
      </c>
    </row>
    <row r="1518" spans="2:13" ht="12.75">
      <c r="B1518" s="421">
        <v>2500</v>
      </c>
      <c r="C1518" s="1" t="s">
        <v>11</v>
      </c>
      <c r="D1518" s="1" t="s">
        <v>462</v>
      </c>
      <c r="E1518" s="1" t="s">
        <v>534</v>
      </c>
      <c r="F1518" s="183" t="s">
        <v>539</v>
      </c>
      <c r="G1518" s="30" t="s">
        <v>540</v>
      </c>
      <c r="H1518" s="6">
        <f t="shared" si="133"/>
        <v>-147500</v>
      </c>
      <c r="I1518" s="25">
        <f t="shared" si="134"/>
        <v>5.208333333333333</v>
      </c>
      <c r="K1518" t="s">
        <v>11</v>
      </c>
      <c r="M1518" s="42">
        <v>480</v>
      </c>
    </row>
    <row r="1519" spans="2:13" ht="12.75">
      <c r="B1519" s="421">
        <v>5000</v>
      </c>
      <c r="C1519" s="1" t="s">
        <v>11</v>
      </c>
      <c r="D1519" s="1" t="s">
        <v>462</v>
      </c>
      <c r="E1519" s="1" t="s">
        <v>534</v>
      </c>
      <c r="F1519" s="183" t="s">
        <v>541</v>
      </c>
      <c r="G1519" s="30" t="s">
        <v>52</v>
      </c>
      <c r="H1519" s="6">
        <f t="shared" si="133"/>
        <v>-152500</v>
      </c>
      <c r="I1519" s="25">
        <f t="shared" si="134"/>
        <v>10.416666666666666</v>
      </c>
      <c r="K1519" t="s">
        <v>11</v>
      </c>
      <c r="M1519" s="42">
        <v>480</v>
      </c>
    </row>
    <row r="1520" spans="2:13" ht="12.75">
      <c r="B1520" s="421">
        <v>2500</v>
      </c>
      <c r="C1520" s="1" t="s">
        <v>11</v>
      </c>
      <c r="D1520" s="15" t="s">
        <v>462</v>
      </c>
      <c r="E1520" s="37" t="s">
        <v>534</v>
      </c>
      <c r="F1520" s="183" t="s">
        <v>542</v>
      </c>
      <c r="G1520" s="30" t="s">
        <v>53</v>
      </c>
      <c r="H1520" s="6">
        <f t="shared" si="133"/>
        <v>-155000</v>
      </c>
      <c r="I1520" s="25">
        <f t="shared" si="134"/>
        <v>5.208333333333333</v>
      </c>
      <c r="K1520" t="s">
        <v>11</v>
      </c>
      <c r="M1520" s="42">
        <v>480</v>
      </c>
    </row>
    <row r="1521" spans="2:13" ht="12.75">
      <c r="B1521" s="421">
        <v>5000</v>
      </c>
      <c r="C1521" s="1" t="s">
        <v>11</v>
      </c>
      <c r="D1521" s="15" t="s">
        <v>462</v>
      </c>
      <c r="E1521" s="37" t="s">
        <v>534</v>
      </c>
      <c r="F1521" s="183" t="s">
        <v>543</v>
      </c>
      <c r="G1521" s="30" t="s">
        <v>54</v>
      </c>
      <c r="H1521" s="6">
        <f t="shared" si="133"/>
        <v>-160000</v>
      </c>
      <c r="I1521" s="25">
        <f t="shared" si="134"/>
        <v>10.416666666666666</v>
      </c>
      <c r="K1521" t="s">
        <v>11</v>
      </c>
      <c r="M1521" s="42">
        <v>480</v>
      </c>
    </row>
    <row r="1522" spans="2:13" ht="12.75">
      <c r="B1522" s="421">
        <v>5000</v>
      </c>
      <c r="C1522" s="1" t="s">
        <v>11</v>
      </c>
      <c r="D1522" s="1" t="s">
        <v>462</v>
      </c>
      <c r="E1522" s="1" t="s">
        <v>534</v>
      </c>
      <c r="F1522" s="183" t="s">
        <v>544</v>
      </c>
      <c r="G1522" s="30" t="s">
        <v>55</v>
      </c>
      <c r="H1522" s="6">
        <f t="shared" si="133"/>
        <v>-165000</v>
      </c>
      <c r="I1522" s="25">
        <f t="shared" si="134"/>
        <v>10.416666666666666</v>
      </c>
      <c r="K1522" t="s">
        <v>11</v>
      </c>
      <c r="M1522" s="42">
        <v>480</v>
      </c>
    </row>
    <row r="1523" spans="2:13" ht="12.75">
      <c r="B1523" s="421">
        <v>2500</v>
      </c>
      <c r="C1523" s="1" t="s">
        <v>11</v>
      </c>
      <c r="D1523" s="1" t="s">
        <v>462</v>
      </c>
      <c r="E1523" s="1" t="s">
        <v>534</v>
      </c>
      <c r="F1523" s="183" t="s">
        <v>545</v>
      </c>
      <c r="G1523" s="30" t="s">
        <v>56</v>
      </c>
      <c r="H1523" s="6">
        <f t="shared" si="133"/>
        <v>-167500</v>
      </c>
      <c r="I1523" s="25">
        <f t="shared" si="134"/>
        <v>5.208333333333333</v>
      </c>
      <c r="K1523" t="s">
        <v>11</v>
      </c>
      <c r="M1523" s="42">
        <v>480</v>
      </c>
    </row>
    <row r="1524" spans="2:13" ht="12.75">
      <c r="B1524" s="421">
        <v>5000</v>
      </c>
      <c r="C1524" s="1" t="s">
        <v>11</v>
      </c>
      <c r="D1524" s="1" t="s">
        <v>462</v>
      </c>
      <c r="E1524" s="1" t="s">
        <v>534</v>
      </c>
      <c r="F1524" s="183" t="s">
        <v>546</v>
      </c>
      <c r="G1524" s="30" t="s">
        <v>57</v>
      </c>
      <c r="H1524" s="6">
        <f t="shared" si="133"/>
        <v>-172500</v>
      </c>
      <c r="I1524" s="25">
        <f t="shared" si="134"/>
        <v>10.416666666666666</v>
      </c>
      <c r="K1524" t="s">
        <v>11</v>
      </c>
      <c r="M1524" s="42">
        <v>480</v>
      </c>
    </row>
    <row r="1525" spans="2:13" ht="12.75">
      <c r="B1525" s="421">
        <v>2500</v>
      </c>
      <c r="C1525" s="1" t="s">
        <v>11</v>
      </c>
      <c r="D1525" s="1" t="s">
        <v>462</v>
      </c>
      <c r="E1525" s="1" t="s">
        <v>534</v>
      </c>
      <c r="F1525" s="183" t="s">
        <v>547</v>
      </c>
      <c r="G1525" s="30" t="s">
        <v>144</v>
      </c>
      <c r="H1525" s="6">
        <f aca="true" t="shared" si="135" ref="H1525:H1543">H1524-B1525</f>
        <v>-175000</v>
      </c>
      <c r="I1525" s="25">
        <f t="shared" si="134"/>
        <v>5.208333333333333</v>
      </c>
      <c r="K1525" t="s">
        <v>11</v>
      </c>
      <c r="M1525" s="42">
        <v>480</v>
      </c>
    </row>
    <row r="1526" spans="2:13" ht="12.75">
      <c r="B1526" s="421">
        <v>2500</v>
      </c>
      <c r="C1526" s="1" t="s">
        <v>11</v>
      </c>
      <c r="D1526" s="1" t="s">
        <v>462</v>
      </c>
      <c r="E1526" s="1" t="s">
        <v>534</v>
      </c>
      <c r="F1526" s="183" t="s">
        <v>548</v>
      </c>
      <c r="G1526" s="30" t="s">
        <v>148</v>
      </c>
      <c r="H1526" s="6">
        <f t="shared" si="135"/>
        <v>-177500</v>
      </c>
      <c r="I1526" s="25">
        <f t="shared" si="134"/>
        <v>5.208333333333333</v>
      </c>
      <c r="K1526" t="s">
        <v>11</v>
      </c>
      <c r="M1526" s="42">
        <v>480</v>
      </c>
    </row>
    <row r="1527" spans="2:13" ht="12.75">
      <c r="B1527" s="421">
        <v>2500</v>
      </c>
      <c r="C1527" s="1" t="s">
        <v>11</v>
      </c>
      <c r="D1527" s="1" t="s">
        <v>462</v>
      </c>
      <c r="E1527" s="1" t="s">
        <v>534</v>
      </c>
      <c r="F1527" s="183" t="s">
        <v>549</v>
      </c>
      <c r="G1527" s="30" t="s">
        <v>189</v>
      </c>
      <c r="H1527" s="6">
        <f t="shared" si="135"/>
        <v>-180000</v>
      </c>
      <c r="I1527" s="25">
        <f t="shared" si="134"/>
        <v>5.208333333333333</v>
      </c>
      <c r="K1527" t="s">
        <v>11</v>
      </c>
      <c r="M1527" s="42">
        <v>480</v>
      </c>
    </row>
    <row r="1528" spans="2:13" ht="12.75">
      <c r="B1528" s="421">
        <v>2500</v>
      </c>
      <c r="C1528" s="1" t="s">
        <v>11</v>
      </c>
      <c r="D1528" s="1" t="s">
        <v>462</v>
      </c>
      <c r="E1528" s="1" t="s">
        <v>534</v>
      </c>
      <c r="F1528" s="183" t="s">
        <v>550</v>
      </c>
      <c r="G1528" s="30" t="s">
        <v>184</v>
      </c>
      <c r="H1528" s="6">
        <f t="shared" si="135"/>
        <v>-182500</v>
      </c>
      <c r="I1528" s="25">
        <f t="shared" si="134"/>
        <v>5.208333333333333</v>
      </c>
      <c r="K1528" t="s">
        <v>11</v>
      </c>
      <c r="M1528" s="42">
        <v>480</v>
      </c>
    </row>
    <row r="1529" spans="2:13" ht="12.75">
      <c r="B1529" s="421">
        <v>2500</v>
      </c>
      <c r="C1529" s="1" t="s">
        <v>11</v>
      </c>
      <c r="D1529" s="1" t="s">
        <v>462</v>
      </c>
      <c r="E1529" s="1" t="s">
        <v>534</v>
      </c>
      <c r="F1529" s="183" t="s">
        <v>551</v>
      </c>
      <c r="G1529" s="30" t="s">
        <v>182</v>
      </c>
      <c r="H1529" s="6">
        <f t="shared" si="135"/>
        <v>-185000</v>
      </c>
      <c r="I1529" s="25">
        <f t="shared" si="134"/>
        <v>5.208333333333333</v>
      </c>
      <c r="K1529" t="s">
        <v>11</v>
      </c>
      <c r="M1529" s="42">
        <v>480</v>
      </c>
    </row>
    <row r="1530" spans="2:13" ht="12.75">
      <c r="B1530" s="421">
        <v>2500</v>
      </c>
      <c r="C1530" s="1" t="s">
        <v>11</v>
      </c>
      <c r="D1530" s="1" t="s">
        <v>462</v>
      </c>
      <c r="E1530" s="1" t="s">
        <v>534</v>
      </c>
      <c r="F1530" s="183" t="s">
        <v>552</v>
      </c>
      <c r="G1530" s="30" t="s">
        <v>274</v>
      </c>
      <c r="H1530" s="6">
        <f t="shared" si="135"/>
        <v>-187500</v>
      </c>
      <c r="I1530" s="25">
        <f t="shared" si="134"/>
        <v>5.208333333333333</v>
      </c>
      <c r="K1530" t="s">
        <v>11</v>
      </c>
      <c r="M1530" s="42">
        <v>480</v>
      </c>
    </row>
    <row r="1531" spans="2:13" ht="12.75">
      <c r="B1531" s="421">
        <v>2500</v>
      </c>
      <c r="C1531" s="1" t="s">
        <v>11</v>
      </c>
      <c r="D1531" s="1" t="s">
        <v>462</v>
      </c>
      <c r="E1531" s="1" t="s">
        <v>534</v>
      </c>
      <c r="F1531" s="183" t="s">
        <v>553</v>
      </c>
      <c r="G1531" s="30" t="s">
        <v>291</v>
      </c>
      <c r="H1531" s="6">
        <f t="shared" si="135"/>
        <v>-190000</v>
      </c>
      <c r="I1531" s="25">
        <f t="shared" si="134"/>
        <v>5.208333333333333</v>
      </c>
      <c r="K1531" t="s">
        <v>11</v>
      </c>
      <c r="M1531" s="42">
        <v>480</v>
      </c>
    </row>
    <row r="1532" spans="2:13" ht="12.75">
      <c r="B1532" s="421">
        <v>2500</v>
      </c>
      <c r="C1532" s="1" t="s">
        <v>11</v>
      </c>
      <c r="D1532" s="1" t="s">
        <v>462</v>
      </c>
      <c r="E1532" s="1" t="s">
        <v>534</v>
      </c>
      <c r="F1532" s="193" t="s">
        <v>554</v>
      </c>
      <c r="G1532" s="30" t="s">
        <v>293</v>
      </c>
      <c r="H1532" s="6">
        <f t="shared" si="135"/>
        <v>-192500</v>
      </c>
      <c r="I1532" s="25">
        <f t="shared" si="134"/>
        <v>5.208333333333333</v>
      </c>
      <c r="K1532" t="s">
        <v>11</v>
      </c>
      <c r="M1532" s="42">
        <v>480</v>
      </c>
    </row>
    <row r="1533" spans="2:13" ht="12.75">
      <c r="B1533" s="421">
        <v>2500</v>
      </c>
      <c r="C1533" s="1" t="s">
        <v>11</v>
      </c>
      <c r="D1533" s="1" t="s">
        <v>462</v>
      </c>
      <c r="E1533" s="1" t="s">
        <v>534</v>
      </c>
      <c r="F1533" s="193" t="s">
        <v>555</v>
      </c>
      <c r="G1533" s="30" t="s">
        <v>295</v>
      </c>
      <c r="H1533" s="6">
        <f t="shared" si="135"/>
        <v>-195000</v>
      </c>
      <c r="I1533" s="25">
        <f t="shared" si="134"/>
        <v>5.208333333333333</v>
      </c>
      <c r="K1533" t="s">
        <v>11</v>
      </c>
      <c r="M1533" s="42">
        <v>480</v>
      </c>
    </row>
    <row r="1534" spans="2:13" ht="12.75">
      <c r="B1534" s="421">
        <v>2500</v>
      </c>
      <c r="C1534" s="35" t="s">
        <v>11</v>
      </c>
      <c r="D1534" s="15" t="s">
        <v>462</v>
      </c>
      <c r="E1534" s="1" t="s">
        <v>534</v>
      </c>
      <c r="F1534" s="183" t="s">
        <v>1204</v>
      </c>
      <c r="G1534" s="38" t="s">
        <v>296</v>
      </c>
      <c r="H1534" s="6">
        <f t="shared" si="135"/>
        <v>-197500</v>
      </c>
      <c r="I1534" s="25">
        <f t="shared" si="134"/>
        <v>5.208333333333333</v>
      </c>
      <c r="K1534" t="s">
        <v>11</v>
      </c>
      <c r="M1534" s="42">
        <v>480</v>
      </c>
    </row>
    <row r="1535" spans="2:13" ht="12.75">
      <c r="B1535" s="421">
        <v>2500</v>
      </c>
      <c r="C1535" s="1" t="s">
        <v>11</v>
      </c>
      <c r="D1535" s="15" t="s">
        <v>462</v>
      </c>
      <c r="E1535" s="1" t="s">
        <v>534</v>
      </c>
      <c r="F1535" s="183" t="s">
        <v>1205</v>
      </c>
      <c r="G1535" s="30" t="s">
        <v>297</v>
      </c>
      <c r="H1535" s="6">
        <f t="shared" si="135"/>
        <v>-200000</v>
      </c>
      <c r="I1535" s="25">
        <f t="shared" si="134"/>
        <v>5.208333333333333</v>
      </c>
      <c r="K1535" t="s">
        <v>11</v>
      </c>
      <c r="M1535" s="42">
        <v>480</v>
      </c>
    </row>
    <row r="1536" spans="2:13" ht="12.75">
      <c r="B1536" s="421">
        <v>2500</v>
      </c>
      <c r="C1536" s="1" t="s">
        <v>11</v>
      </c>
      <c r="D1536" s="15" t="s">
        <v>462</v>
      </c>
      <c r="E1536" s="1" t="s">
        <v>534</v>
      </c>
      <c r="F1536" s="183" t="s">
        <v>1206</v>
      </c>
      <c r="G1536" s="30" t="s">
        <v>313</v>
      </c>
      <c r="H1536" s="6">
        <f t="shared" si="135"/>
        <v>-202500</v>
      </c>
      <c r="I1536" s="25">
        <f t="shared" si="134"/>
        <v>5.208333333333333</v>
      </c>
      <c r="K1536" t="s">
        <v>11</v>
      </c>
      <c r="M1536" s="42">
        <v>480</v>
      </c>
    </row>
    <row r="1537" spans="2:13" ht="12.75">
      <c r="B1537" s="421">
        <v>2500</v>
      </c>
      <c r="C1537" s="1" t="s">
        <v>11</v>
      </c>
      <c r="D1537" s="1" t="s">
        <v>462</v>
      </c>
      <c r="E1537" s="1" t="s">
        <v>534</v>
      </c>
      <c r="F1537" s="193" t="s">
        <v>556</v>
      </c>
      <c r="G1537" s="30" t="s">
        <v>102</v>
      </c>
      <c r="H1537" s="6">
        <f t="shared" si="135"/>
        <v>-205000</v>
      </c>
      <c r="I1537" s="25">
        <f t="shared" si="134"/>
        <v>5.208333333333333</v>
      </c>
      <c r="K1537" t="s">
        <v>11</v>
      </c>
      <c r="M1537" s="42">
        <v>480</v>
      </c>
    </row>
    <row r="1538" spans="2:13" ht="12.75">
      <c r="B1538" s="421">
        <v>2500</v>
      </c>
      <c r="C1538" s="1" t="s">
        <v>11</v>
      </c>
      <c r="D1538" s="1" t="s">
        <v>462</v>
      </c>
      <c r="E1538" s="1" t="s">
        <v>534</v>
      </c>
      <c r="F1538" s="193" t="s">
        <v>557</v>
      </c>
      <c r="G1538" s="30" t="s">
        <v>104</v>
      </c>
      <c r="H1538" s="6">
        <f t="shared" si="135"/>
        <v>-207500</v>
      </c>
      <c r="I1538" s="25">
        <f t="shared" si="134"/>
        <v>5.208333333333333</v>
      </c>
      <c r="K1538" t="s">
        <v>11</v>
      </c>
      <c r="M1538" s="42">
        <v>480</v>
      </c>
    </row>
    <row r="1539" spans="2:13" ht="12.75">
      <c r="B1539" s="421">
        <v>2500</v>
      </c>
      <c r="C1539" s="1" t="s">
        <v>11</v>
      </c>
      <c r="D1539" s="1" t="s">
        <v>462</v>
      </c>
      <c r="E1539" s="1" t="s">
        <v>558</v>
      </c>
      <c r="F1539" s="183" t="s">
        <v>559</v>
      </c>
      <c r="G1539" s="30" t="s">
        <v>56</v>
      </c>
      <c r="H1539" s="6">
        <f t="shared" si="135"/>
        <v>-210000</v>
      </c>
      <c r="I1539" s="25">
        <f t="shared" si="134"/>
        <v>5.208333333333333</v>
      </c>
      <c r="K1539" t="s">
        <v>11</v>
      </c>
      <c r="M1539" s="42">
        <v>480</v>
      </c>
    </row>
    <row r="1540" spans="2:13" ht="12.75">
      <c r="B1540" s="421">
        <v>2500</v>
      </c>
      <c r="C1540" s="1" t="s">
        <v>11</v>
      </c>
      <c r="D1540" s="15" t="s">
        <v>462</v>
      </c>
      <c r="E1540" s="1" t="s">
        <v>560</v>
      </c>
      <c r="F1540" s="183" t="s">
        <v>1207</v>
      </c>
      <c r="G1540" s="30" t="s">
        <v>313</v>
      </c>
      <c r="H1540" s="6">
        <f t="shared" si="135"/>
        <v>-212500</v>
      </c>
      <c r="I1540" s="25">
        <f t="shared" si="134"/>
        <v>5.208333333333333</v>
      </c>
      <c r="K1540" t="s">
        <v>11</v>
      </c>
      <c r="M1540" s="42">
        <v>480</v>
      </c>
    </row>
    <row r="1541" spans="2:13" ht="12.75">
      <c r="B1541" s="421">
        <v>2500</v>
      </c>
      <c r="C1541" s="1" t="s">
        <v>11</v>
      </c>
      <c r="D1541" s="15" t="s">
        <v>462</v>
      </c>
      <c r="E1541" s="1" t="s">
        <v>561</v>
      </c>
      <c r="F1541" s="183" t="s">
        <v>1208</v>
      </c>
      <c r="G1541" s="30" t="s">
        <v>313</v>
      </c>
      <c r="H1541" s="6">
        <f t="shared" si="135"/>
        <v>-215000</v>
      </c>
      <c r="I1541" s="25">
        <f t="shared" si="134"/>
        <v>5.208333333333333</v>
      </c>
      <c r="K1541" t="s">
        <v>11</v>
      </c>
      <c r="M1541" s="42">
        <v>480</v>
      </c>
    </row>
    <row r="1542" spans="2:13" ht="12.75">
      <c r="B1542" s="421">
        <v>2500</v>
      </c>
      <c r="C1542" s="1" t="s">
        <v>11</v>
      </c>
      <c r="D1542" s="1" t="s">
        <v>462</v>
      </c>
      <c r="E1542" s="1" t="s">
        <v>562</v>
      </c>
      <c r="F1542" s="193" t="s">
        <v>563</v>
      </c>
      <c r="G1542" s="30" t="s">
        <v>293</v>
      </c>
      <c r="H1542" s="6">
        <f t="shared" si="135"/>
        <v>-217500</v>
      </c>
      <c r="I1542" s="25">
        <f t="shared" si="134"/>
        <v>5.208333333333333</v>
      </c>
      <c r="K1542" t="s">
        <v>11</v>
      </c>
      <c r="M1542" s="42">
        <v>480</v>
      </c>
    </row>
    <row r="1543" spans="2:13" ht="12.75">
      <c r="B1543" s="421">
        <v>2500</v>
      </c>
      <c r="C1543" s="1" t="s">
        <v>11</v>
      </c>
      <c r="D1543" s="1" t="s">
        <v>462</v>
      </c>
      <c r="E1543" s="1" t="s">
        <v>564</v>
      </c>
      <c r="F1543" s="183" t="s">
        <v>565</v>
      </c>
      <c r="G1543" s="30" t="s">
        <v>54</v>
      </c>
      <c r="H1543" s="6">
        <f t="shared" si="135"/>
        <v>-220000</v>
      </c>
      <c r="I1543" s="25">
        <f t="shared" si="134"/>
        <v>5.208333333333333</v>
      </c>
      <c r="K1543" t="s">
        <v>11</v>
      </c>
      <c r="M1543" s="42">
        <v>480</v>
      </c>
    </row>
    <row r="1544" spans="1:13" s="62" customFormat="1" ht="12.75">
      <c r="A1544" s="14"/>
      <c r="B1544" s="422">
        <f>SUM(B1463:B1543)</f>
        <v>220000</v>
      </c>
      <c r="C1544" s="14" t="s">
        <v>11</v>
      </c>
      <c r="D1544" s="14"/>
      <c r="E1544" s="14"/>
      <c r="F1544" s="174"/>
      <c r="G1544" s="21"/>
      <c r="H1544" s="59">
        <v>0</v>
      </c>
      <c r="I1544" s="61">
        <f t="shared" si="134"/>
        <v>458.3333333333333</v>
      </c>
      <c r="M1544" s="42">
        <v>480</v>
      </c>
    </row>
    <row r="1545" spans="8:13" ht="12.75">
      <c r="H1545" s="6">
        <f aca="true" t="shared" si="136" ref="H1545:H1581">H1544-B1545</f>
        <v>0</v>
      </c>
      <c r="I1545" s="25">
        <f t="shared" si="134"/>
        <v>0</v>
      </c>
      <c r="M1545" s="42">
        <v>480</v>
      </c>
    </row>
    <row r="1546" spans="8:13" ht="12.75">
      <c r="H1546" s="6">
        <f t="shared" si="136"/>
        <v>0</v>
      </c>
      <c r="I1546" s="25">
        <f t="shared" si="134"/>
        <v>0</v>
      </c>
      <c r="M1546" s="42">
        <v>480</v>
      </c>
    </row>
    <row r="1547" spans="1:13" s="72" customFormat="1" ht="12.75">
      <c r="A1547" s="70"/>
      <c r="B1547" s="426">
        <v>3000</v>
      </c>
      <c r="C1547" s="35" t="s">
        <v>178</v>
      </c>
      <c r="D1547" s="35" t="s">
        <v>462</v>
      </c>
      <c r="E1547" s="35" t="s">
        <v>473</v>
      </c>
      <c r="F1547" s="118" t="s">
        <v>566</v>
      </c>
      <c r="G1547" s="71" t="s">
        <v>16</v>
      </c>
      <c r="H1547" s="43">
        <f t="shared" si="136"/>
        <v>-3000</v>
      </c>
      <c r="I1547" s="133">
        <f t="shared" si="134"/>
        <v>6.25</v>
      </c>
      <c r="K1547" s="72" t="s">
        <v>567</v>
      </c>
      <c r="M1547" s="42">
        <v>480</v>
      </c>
    </row>
    <row r="1548" spans="1:13" s="18" customFormat="1" ht="12.75">
      <c r="A1548" s="35"/>
      <c r="B1548" s="426">
        <v>3000</v>
      </c>
      <c r="C1548" s="35" t="s">
        <v>180</v>
      </c>
      <c r="D1548" s="35" t="s">
        <v>462</v>
      </c>
      <c r="E1548" s="35" t="s">
        <v>473</v>
      </c>
      <c r="F1548" s="118" t="s">
        <v>568</v>
      </c>
      <c r="G1548" s="33" t="s">
        <v>53</v>
      </c>
      <c r="H1548" s="43">
        <f t="shared" si="136"/>
        <v>-6000</v>
      </c>
      <c r="I1548" s="133">
        <f t="shared" si="134"/>
        <v>6.25</v>
      </c>
      <c r="J1548" s="135"/>
      <c r="K1548" s="72" t="s">
        <v>567</v>
      </c>
      <c r="L1548" s="135"/>
      <c r="M1548" s="42">
        <v>480</v>
      </c>
    </row>
    <row r="1549" spans="1:13" s="135" customFormat="1" ht="12.75">
      <c r="A1549" s="35"/>
      <c r="B1549" s="426">
        <v>4000</v>
      </c>
      <c r="C1549" s="35" t="s">
        <v>1289</v>
      </c>
      <c r="D1549" s="35" t="s">
        <v>462</v>
      </c>
      <c r="E1549" s="35" t="s">
        <v>473</v>
      </c>
      <c r="F1549" s="118" t="s">
        <v>569</v>
      </c>
      <c r="G1549" s="33" t="s">
        <v>189</v>
      </c>
      <c r="H1549" s="43">
        <f t="shared" si="136"/>
        <v>-10000</v>
      </c>
      <c r="I1549" s="133">
        <f t="shared" si="134"/>
        <v>8.333333333333334</v>
      </c>
      <c r="K1549" s="72" t="s">
        <v>567</v>
      </c>
      <c r="M1549" s="42">
        <v>480</v>
      </c>
    </row>
    <row r="1550" spans="1:13" s="135" customFormat="1" ht="12.75">
      <c r="A1550" s="35"/>
      <c r="B1550" s="426">
        <v>1000</v>
      </c>
      <c r="C1550" s="35" t="s">
        <v>1290</v>
      </c>
      <c r="D1550" s="35" t="s">
        <v>462</v>
      </c>
      <c r="E1550" s="35" t="s">
        <v>473</v>
      </c>
      <c r="F1550" s="118" t="s">
        <v>570</v>
      </c>
      <c r="G1550" s="33" t="s">
        <v>184</v>
      </c>
      <c r="H1550" s="43">
        <f t="shared" si="136"/>
        <v>-11000</v>
      </c>
      <c r="I1550" s="133">
        <f t="shared" si="134"/>
        <v>2.0833333333333335</v>
      </c>
      <c r="K1550" s="72" t="s">
        <v>567</v>
      </c>
      <c r="M1550" s="42">
        <v>480</v>
      </c>
    </row>
    <row r="1551" spans="1:13" s="135" customFormat="1" ht="12.75">
      <c r="A1551" s="35"/>
      <c r="B1551" s="426">
        <v>3000</v>
      </c>
      <c r="C1551" s="35" t="s">
        <v>1271</v>
      </c>
      <c r="D1551" s="35" t="s">
        <v>462</v>
      </c>
      <c r="E1551" s="35" t="s">
        <v>473</v>
      </c>
      <c r="F1551" s="118" t="s">
        <v>571</v>
      </c>
      <c r="G1551" s="33" t="s">
        <v>184</v>
      </c>
      <c r="H1551" s="43">
        <f t="shared" si="136"/>
        <v>-14000</v>
      </c>
      <c r="I1551" s="133">
        <f t="shared" si="134"/>
        <v>6.25</v>
      </c>
      <c r="K1551" s="72" t="s">
        <v>567</v>
      </c>
      <c r="M1551" s="42">
        <v>480</v>
      </c>
    </row>
    <row r="1552" spans="1:13" s="135" customFormat="1" ht="12.75">
      <c r="A1552" s="35"/>
      <c r="B1552" s="426">
        <v>500</v>
      </c>
      <c r="C1552" s="35" t="s">
        <v>642</v>
      </c>
      <c r="D1552" s="35" t="s">
        <v>462</v>
      </c>
      <c r="E1552" s="35" t="s">
        <v>473</v>
      </c>
      <c r="F1552" s="118" t="s">
        <v>570</v>
      </c>
      <c r="G1552" s="33" t="s">
        <v>291</v>
      </c>
      <c r="H1552" s="43">
        <f t="shared" si="136"/>
        <v>-14500</v>
      </c>
      <c r="I1552" s="133">
        <f t="shared" si="134"/>
        <v>1.0416666666666667</v>
      </c>
      <c r="K1552" s="72" t="s">
        <v>567</v>
      </c>
      <c r="M1552" s="42">
        <v>480</v>
      </c>
    </row>
    <row r="1553" spans="1:13" s="135" customFormat="1" ht="12.75">
      <c r="A1553" s="35"/>
      <c r="B1553" s="426">
        <v>500</v>
      </c>
      <c r="C1553" s="35" t="s">
        <v>644</v>
      </c>
      <c r="D1553" s="35" t="s">
        <v>462</v>
      </c>
      <c r="E1553" s="35" t="s">
        <v>473</v>
      </c>
      <c r="F1553" s="118" t="s">
        <v>570</v>
      </c>
      <c r="G1553" s="33" t="s">
        <v>291</v>
      </c>
      <c r="H1553" s="43">
        <f t="shared" si="136"/>
        <v>-15000</v>
      </c>
      <c r="I1553" s="133">
        <f t="shared" si="134"/>
        <v>1.0416666666666667</v>
      </c>
      <c r="K1553" s="72" t="s">
        <v>567</v>
      </c>
      <c r="M1553" s="42">
        <v>480</v>
      </c>
    </row>
    <row r="1554" spans="1:13" s="135" customFormat="1" ht="12.75">
      <c r="A1554" s="35"/>
      <c r="B1554" s="426">
        <v>3000</v>
      </c>
      <c r="C1554" s="35" t="s">
        <v>178</v>
      </c>
      <c r="D1554" s="35" t="s">
        <v>462</v>
      </c>
      <c r="E1554" s="35" t="s">
        <v>473</v>
      </c>
      <c r="F1554" s="118" t="s">
        <v>572</v>
      </c>
      <c r="G1554" s="33" t="s">
        <v>291</v>
      </c>
      <c r="H1554" s="43">
        <f t="shared" si="136"/>
        <v>-18000</v>
      </c>
      <c r="I1554" s="133">
        <f t="shared" si="134"/>
        <v>6.25</v>
      </c>
      <c r="K1554" s="72" t="s">
        <v>567</v>
      </c>
      <c r="M1554" s="42">
        <v>480</v>
      </c>
    </row>
    <row r="1555" spans="1:13" s="135" customFormat="1" ht="12.75">
      <c r="A1555" s="35"/>
      <c r="B1555" s="426">
        <v>3000</v>
      </c>
      <c r="C1555" s="35" t="s">
        <v>180</v>
      </c>
      <c r="D1555" s="35" t="s">
        <v>462</v>
      </c>
      <c r="E1555" s="35" t="s">
        <v>473</v>
      </c>
      <c r="F1555" s="118" t="s">
        <v>573</v>
      </c>
      <c r="G1555" s="33" t="s">
        <v>293</v>
      </c>
      <c r="H1555" s="43">
        <f t="shared" si="136"/>
        <v>-21000</v>
      </c>
      <c r="I1555" s="133">
        <f t="shared" si="134"/>
        <v>6.25</v>
      </c>
      <c r="K1555" s="72" t="s">
        <v>567</v>
      </c>
      <c r="M1555" s="42">
        <v>480</v>
      </c>
    </row>
    <row r="1556" spans="1:13" s="135" customFormat="1" ht="12.75">
      <c r="A1556" s="35"/>
      <c r="B1556" s="426">
        <v>5000</v>
      </c>
      <c r="C1556" s="35" t="s">
        <v>1321</v>
      </c>
      <c r="D1556" s="35" t="s">
        <v>462</v>
      </c>
      <c r="E1556" s="35" t="s">
        <v>473</v>
      </c>
      <c r="F1556" s="118" t="s">
        <v>574</v>
      </c>
      <c r="G1556" s="33" t="s">
        <v>312</v>
      </c>
      <c r="H1556" s="43">
        <f t="shared" si="136"/>
        <v>-26000</v>
      </c>
      <c r="I1556" s="133">
        <f t="shared" si="134"/>
        <v>10.416666666666666</v>
      </c>
      <c r="K1556" s="72" t="s">
        <v>567</v>
      </c>
      <c r="M1556" s="42">
        <v>480</v>
      </c>
    </row>
    <row r="1557" spans="1:13" s="18" customFormat="1" ht="12.75">
      <c r="A1557" s="15"/>
      <c r="B1557" s="426">
        <v>5000</v>
      </c>
      <c r="C1557" s="35" t="s">
        <v>1320</v>
      </c>
      <c r="D1557" s="35" t="s">
        <v>462</v>
      </c>
      <c r="E1557" s="35" t="s">
        <v>473</v>
      </c>
      <c r="F1557" s="118" t="s">
        <v>575</v>
      </c>
      <c r="G1557" s="33" t="s">
        <v>104</v>
      </c>
      <c r="H1557" s="43">
        <f t="shared" si="136"/>
        <v>-31000</v>
      </c>
      <c r="I1557" s="133">
        <f t="shared" si="134"/>
        <v>10.416666666666666</v>
      </c>
      <c r="K1557" s="135" t="s">
        <v>567</v>
      </c>
      <c r="M1557" s="42">
        <v>480</v>
      </c>
    </row>
    <row r="1558" spans="1:13" s="135" customFormat="1" ht="12.75">
      <c r="A1558" s="35"/>
      <c r="B1558" s="426">
        <v>17000</v>
      </c>
      <c r="C1558" s="35" t="s">
        <v>1083</v>
      </c>
      <c r="D1558" s="35" t="s">
        <v>462</v>
      </c>
      <c r="E1558" s="35" t="s">
        <v>473</v>
      </c>
      <c r="F1558" s="118" t="s">
        <v>576</v>
      </c>
      <c r="G1558" s="33" t="s">
        <v>104</v>
      </c>
      <c r="H1558" s="43">
        <f t="shared" si="136"/>
        <v>-48000</v>
      </c>
      <c r="I1558" s="133">
        <f t="shared" si="134"/>
        <v>35.416666666666664</v>
      </c>
      <c r="K1558" s="135" t="s">
        <v>567</v>
      </c>
      <c r="M1558" s="42">
        <v>480</v>
      </c>
    </row>
    <row r="1559" spans="1:13" s="72" customFormat="1" ht="12.75">
      <c r="A1559" s="70"/>
      <c r="B1559" s="426">
        <v>2500</v>
      </c>
      <c r="C1559" s="35" t="s">
        <v>1275</v>
      </c>
      <c r="D1559" s="35" t="s">
        <v>462</v>
      </c>
      <c r="E1559" s="35" t="s">
        <v>473</v>
      </c>
      <c r="F1559" s="165" t="s">
        <v>577</v>
      </c>
      <c r="G1559" s="33" t="s">
        <v>53</v>
      </c>
      <c r="H1559" s="43">
        <f t="shared" si="136"/>
        <v>-50500</v>
      </c>
      <c r="I1559" s="133">
        <f t="shared" si="134"/>
        <v>5.208333333333333</v>
      </c>
      <c r="K1559" t="s">
        <v>578</v>
      </c>
      <c r="M1559" s="42">
        <v>480</v>
      </c>
    </row>
    <row r="1560" spans="1:13" s="135" customFormat="1" ht="12.75">
      <c r="A1560" s="35"/>
      <c r="B1560" s="426">
        <v>3500</v>
      </c>
      <c r="C1560" s="35" t="s">
        <v>579</v>
      </c>
      <c r="D1560" s="35" t="s">
        <v>462</v>
      </c>
      <c r="E1560" s="35" t="s">
        <v>473</v>
      </c>
      <c r="F1560" s="118" t="s">
        <v>580</v>
      </c>
      <c r="G1560" s="33" t="s">
        <v>54</v>
      </c>
      <c r="H1560" s="43">
        <f t="shared" si="136"/>
        <v>-54000</v>
      </c>
      <c r="I1560" s="133">
        <f t="shared" si="134"/>
        <v>7.291666666666667</v>
      </c>
      <c r="K1560" t="s">
        <v>578</v>
      </c>
      <c r="M1560" s="42">
        <v>480</v>
      </c>
    </row>
    <row r="1561" spans="1:13" s="135" customFormat="1" ht="12.75">
      <c r="A1561" s="35"/>
      <c r="B1561" s="426">
        <v>35000</v>
      </c>
      <c r="C1561" s="35" t="s">
        <v>581</v>
      </c>
      <c r="D1561" s="35" t="s">
        <v>462</v>
      </c>
      <c r="E1561" s="35" t="s">
        <v>473</v>
      </c>
      <c r="F1561" s="118" t="s">
        <v>582</v>
      </c>
      <c r="G1561" s="33" t="s">
        <v>55</v>
      </c>
      <c r="H1561" s="43">
        <f t="shared" si="136"/>
        <v>-89000</v>
      </c>
      <c r="I1561" s="133">
        <f t="shared" si="134"/>
        <v>72.91666666666667</v>
      </c>
      <c r="K1561" t="s">
        <v>578</v>
      </c>
      <c r="M1561" s="42">
        <v>480</v>
      </c>
    </row>
    <row r="1562" spans="1:13" s="135" customFormat="1" ht="12.75">
      <c r="A1562" s="35"/>
      <c r="B1562" s="426">
        <v>40000</v>
      </c>
      <c r="C1562" s="35" t="s">
        <v>581</v>
      </c>
      <c r="D1562" s="35" t="s">
        <v>462</v>
      </c>
      <c r="E1562" s="35" t="s">
        <v>473</v>
      </c>
      <c r="F1562" s="118" t="s">
        <v>583</v>
      </c>
      <c r="G1562" s="33" t="s">
        <v>55</v>
      </c>
      <c r="H1562" s="43">
        <f t="shared" si="136"/>
        <v>-129000</v>
      </c>
      <c r="I1562" s="133">
        <f t="shared" si="134"/>
        <v>83.33333333333333</v>
      </c>
      <c r="K1562" t="s">
        <v>578</v>
      </c>
      <c r="M1562" s="42">
        <v>480</v>
      </c>
    </row>
    <row r="1563" spans="1:13" s="135" customFormat="1" ht="12.75">
      <c r="A1563" s="35"/>
      <c r="B1563" s="426">
        <v>3500</v>
      </c>
      <c r="C1563" s="35" t="s">
        <v>579</v>
      </c>
      <c r="D1563" s="35" t="s">
        <v>462</v>
      </c>
      <c r="E1563" s="35" t="s">
        <v>473</v>
      </c>
      <c r="F1563" s="118" t="s">
        <v>584</v>
      </c>
      <c r="G1563" s="33" t="s">
        <v>56</v>
      </c>
      <c r="H1563" s="43">
        <f t="shared" si="136"/>
        <v>-132500</v>
      </c>
      <c r="I1563" s="133">
        <f t="shared" si="134"/>
        <v>7.291666666666667</v>
      </c>
      <c r="K1563" t="s">
        <v>578</v>
      </c>
      <c r="M1563" s="42">
        <v>480</v>
      </c>
    </row>
    <row r="1564" spans="1:13" s="135" customFormat="1" ht="12.75">
      <c r="A1564" s="35"/>
      <c r="B1564" s="426">
        <v>2500</v>
      </c>
      <c r="C1564" s="35" t="s">
        <v>1272</v>
      </c>
      <c r="D1564" s="35" t="s">
        <v>462</v>
      </c>
      <c r="E1564" s="35" t="s">
        <v>473</v>
      </c>
      <c r="F1564" s="118" t="s">
        <v>585</v>
      </c>
      <c r="G1564" s="33" t="s">
        <v>56</v>
      </c>
      <c r="H1564" s="43">
        <f t="shared" si="136"/>
        <v>-135000</v>
      </c>
      <c r="I1564" s="133">
        <f t="shared" si="134"/>
        <v>5.208333333333333</v>
      </c>
      <c r="K1564" t="s">
        <v>578</v>
      </c>
      <c r="M1564" s="42">
        <v>480</v>
      </c>
    </row>
    <row r="1565" spans="1:13" s="135" customFormat="1" ht="12.75">
      <c r="A1565" s="35"/>
      <c r="B1565" s="426">
        <v>3000</v>
      </c>
      <c r="C1565" s="35" t="s">
        <v>1323</v>
      </c>
      <c r="D1565" s="35" t="s">
        <v>462</v>
      </c>
      <c r="E1565" s="35" t="s">
        <v>473</v>
      </c>
      <c r="F1565" s="118" t="s">
        <v>586</v>
      </c>
      <c r="G1565" s="33" t="s">
        <v>184</v>
      </c>
      <c r="H1565" s="43">
        <f t="shared" si="136"/>
        <v>-138000</v>
      </c>
      <c r="I1565" s="133">
        <f t="shared" si="134"/>
        <v>6.25</v>
      </c>
      <c r="K1565" t="s">
        <v>578</v>
      </c>
      <c r="M1565" s="42">
        <v>480</v>
      </c>
    </row>
    <row r="1566" spans="1:13" s="135" customFormat="1" ht="12.75">
      <c r="A1566" s="35"/>
      <c r="B1566" s="426">
        <v>2500</v>
      </c>
      <c r="C1566" s="35" t="s">
        <v>1324</v>
      </c>
      <c r="D1566" s="35" t="s">
        <v>462</v>
      </c>
      <c r="E1566" s="35" t="s">
        <v>473</v>
      </c>
      <c r="F1566" s="118" t="s">
        <v>580</v>
      </c>
      <c r="G1566" s="33" t="s">
        <v>184</v>
      </c>
      <c r="H1566" s="43">
        <f t="shared" si="136"/>
        <v>-140500</v>
      </c>
      <c r="I1566" s="133">
        <f t="shared" si="134"/>
        <v>5.208333333333333</v>
      </c>
      <c r="K1566" t="s">
        <v>578</v>
      </c>
      <c r="M1566" s="42">
        <v>480</v>
      </c>
    </row>
    <row r="1567" spans="1:13" s="135" customFormat="1" ht="12.75">
      <c r="A1567" s="35"/>
      <c r="B1567" s="426">
        <v>2500</v>
      </c>
      <c r="C1567" s="35" t="s">
        <v>1275</v>
      </c>
      <c r="D1567" s="35" t="s">
        <v>462</v>
      </c>
      <c r="E1567" s="35" t="s">
        <v>473</v>
      </c>
      <c r="F1567" s="118" t="s">
        <v>587</v>
      </c>
      <c r="G1567" s="33" t="s">
        <v>274</v>
      </c>
      <c r="H1567" s="43">
        <f t="shared" si="136"/>
        <v>-143000</v>
      </c>
      <c r="I1567" s="133">
        <f t="shared" si="134"/>
        <v>5.208333333333333</v>
      </c>
      <c r="K1567" t="s">
        <v>578</v>
      </c>
      <c r="M1567" s="42">
        <v>480</v>
      </c>
    </row>
    <row r="1568" spans="1:13" s="135" customFormat="1" ht="12.75">
      <c r="A1568" s="35"/>
      <c r="B1568" s="426">
        <v>2500</v>
      </c>
      <c r="C1568" s="35" t="s">
        <v>1272</v>
      </c>
      <c r="D1568" s="35" t="s">
        <v>462</v>
      </c>
      <c r="E1568" s="35" t="s">
        <v>473</v>
      </c>
      <c r="F1568" s="118" t="s">
        <v>588</v>
      </c>
      <c r="G1568" s="33" t="s">
        <v>291</v>
      </c>
      <c r="H1568" s="43">
        <f t="shared" si="136"/>
        <v>-145500</v>
      </c>
      <c r="I1568" s="133">
        <f aca="true" t="shared" si="137" ref="I1568:I1631">+B1568/M1568</f>
        <v>5.208333333333333</v>
      </c>
      <c r="K1568" t="s">
        <v>578</v>
      </c>
      <c r="M1568" s="42">
        <v>480</v>
      </c>
    </row>
    <row r="1569" spans="1:14" s="72" customFormat="1" ht="12.75">
      <c r="A1569" s="1"/>
      <c r="B1569" s="433">
        <v>6000</v>
      </c>
      <c r="C1569" s="1" t="s">
        <v>589</v>
      </c>
      <c r="D1569" s="1" t="s">
        <v>462</v>
      </c>
      <c r="E1569" s="1" t="s">
        <v>473</v>
      </c>
      <c r="F1569" s="183" t="s">
        <v>590</v>
      </c>
      <c r="G1569" s="30" t="s">
        <v>52</v>
      </c>
      <c r="H1569" s="43">
        <f t="shared" si="136"/>
        <v>-151500</v>
      </c>
      <c r="I1569" s="133">
        <f t="shared" si="137"/>
        <v>12.5</v>
      </c>
      <c r="J1569"/>
      <c r="K1569" t="s">
        <v>591</v>
      </c>
      <c r="L1569"/>
      <c r="M1569" s="42">
        <v>480</v>
      </c>
      <c r="N1569"/>
    </row>
    <row r="1570" spans="1:14" s="72" customFormat="1" ht="12.75">
      <c r="A1570" s="1"/>
      <c r="B1570" s="433">
        <v>10000</v>
      </c>
      <c r="C1570" s="1" t="s">
        <v>592</v>
      </c>
      <c r="D1570" s="1" t="s">
        <v>462</v>
      </c>
      <c r="E1570" s="1" t="s">
        <v>473</v>
      </c>
      <c r="F1570" s="183" t="s">
        <v>593</v>
      </c>
      <c r="G1570" s="30" t="s">
        <v>53</v>
      </c>
      <c r="H1570" s="43">
        <f t="shared" si="136"/>
        <v>-161500</v>
      </c>
      <c r="I1570" s="133">
        <f t="shared" si="137"/>
        <v>20.833333333333332</v>
      </c>
      <c r="J1570"/>
      <c r="K1570" t="s">
        <v>591</v>
      </c>
      <c r="L1570"/>
      <c r="M1570" s="42">
        <v>480</v>
      </c>
      <c r="N1570"/>
    </row>
    <row r="1571" spans="1:14" s="135" customFormat="1" ht="12.75">
      <c r="A1571" s="1"/>
      <c r="B1571" s="433">
        <v>10000</v>
      </c>
      <c r="C1571" s="1" t="s">
        <v>594</v>
      </c>
      <c r="D1571" s="1" t="s">
        <v>462</v>
      </c>
      <c r="E1571" s="1" t="s">
        <v>473</v>
      </c>
      <c r="F1571" s="183" t="s">
        <v>595</v>
      </c>
      <c r="G1571" s="30" t="s">
        <v>54</v>
      </c>
      <c r="H1571" s="43">
        <f t="shared" si="136"/>
        <v>-171500</v>
      </c>
      <c r="I1571" s="133">
        <f t="shared" si="137"/>
        <v>20.833333333333332</v>
      </c>
      <c r="J1571"/>
      <c r="K1571" t="s">
        <v>591</v>
      </c>
      <c r="L1571"/>
      <c r="M1571" s="42">
        <v>480</v>
      </c>
      <c r="N1571"/>
    </row>
    <row r="1572" spans="1:14" s="135" customFormat="1" ht="12.75">
      <c r="A1572" s="1"/>
      <c r="B1572" s="433">
        <v>6000</v>
      </c>
      <c r="C1572" s="1" t="s">
        <v>596</v>
      </c>
      <c r="D1572" s="1" t="s">
        <v>462</v>
      </c>
      <c r="E1572" s="1" t="s">
        <v>473</v>
      </c>
      <c r="F1572" s="183" t="s">
        <v>597</v>
      </c>
      <c r="G1572" s="30" t="s">
        <v>55</v>
      </c>
      <c r="H1572" s="43">
        <f t="shared" si="136"/>
        <v>-177500</v>
      </c>
      <c r="I1572" s="133">
        <f t="shared" si="137"/>
        <v>12.5</v>
      </c>
      <c r="J1572"/>
      <c r="K1572" t="s">
        <v>591</v>
      </c>
      <c r="L1572"/>
      <c r="M1572" s="42">
        <v>480</v>
      </c>
      <c r="N1572"/>
    </row>
    <row r="1573" spans="1:13" s="135" customFormat="1" ht="12.75">
      <c r="A1573" s="35"/>
      <c r="B1573" s="426">
        <v>3000</v>
      </c>
      <c r="C1573" s="35" t="s">
        <v>1273</v>
      </c>
      <c r="D1573" s="35" t="s">
        <v>462</v>
      </c>
      <c r="E1573" s="35" t="s">
        <v>473</v>
      </c>
      <c r="F1573" s="165" t="s">
        <v>1308</v>
      </c>
      <c r="G1573" s="33" t="s">
        <v>184</v>
      </c>
      <c r="H1573" s="43">
        <f t="shared" si="136"/>
        <v>-180500</v>
      </c>
      <c r="I1573" s="133">
        <f t="shared" si="137"/>
        <v>6.25</v>
      </c>
      <c r="K1573" s="135" t="s">
        <v>558</v>
      </c>
      <c r="M1573" s="42">
        <v>480</v>
      </c>
    </row>
    <row r="1574" spans="1:13" s="135" customFormat="1" ht="12.75">
      <c r="A1574" s="35"/>
      <c r="B1574" s="426">
        <v>2500</v>
      </c>
      <c r="C1574" s="35" t="s">
        <v>1274</v>
      </c>
      <c r="D1574" s="35" t="s">
        <v>462</v>
      </c>
      <c r="E1574" s="35" t="s">
        <v>473</v>
      </c>
      <c r="F1574" s="165" t="s">
        <v>598</v>
      </c>
      <c r="G1574" s="33" t="s">
        <v>184</v>
      </c>
      <c r="H1574" s="43">
        <f t="shared" si="136"/>
        <v>-183000</v>
      </c>
      <c r="I1574" s="133">
        <f t="shared" si="137"/>
        <v>5.208333333333333</v>
      </c>
      <c r="K1574" s="135" t="s">
        <v>558</v>
      </c>
      <c r="M1574" s="42">
        <v>480</v>
      </c>
    </row>
    <row r="1575" spans="1:13" s="135" customFormat="1" ht="12.75">
      <c r="A1575" s="35"/>
      <c r="B1575" s="426">
        <v>2500</v>
      </c>
      <c r="C1575" s="35" t="s">
        <v>1275</v>
      </c>
      <c r="D1575" s="35" t="s">
        <v>462</v>
      </c>
      <c r="E1575" s="35" t="s">
        <v>473</v>
      </c>
      <c r="F1575" s="118" t="s">
        <v>599</v>
      </c>
      <c r="G1575" s="33" t="s">
        <v>53</v>
      </c>
      <c r="H1575" s="43">
        <f t="shared" si="136"/>
        <v>-185500</v>
      </c>
      <c r="I1575" s="133">
        <f t="shared" si="137"/>
        <v>5.208333333333333</v>
      </c>
      <c r="K1575" s="135" t="s">
        <v>600</v>
      </c>
      <c r="M1575" s="42">
        <v>480</v>
      </c>
    </row>
    <row r="1576" spans="1:13" s="135" customFormat="1" ht="12.75">
      <c r="A1576" s="35"/>
      <c r="B1576" s="426">
        <v>3000</v>
      </c>
      <c r="C1576" s="35" t="s">
        <v>579</v>
      </c>
      <c r="D1576" s="35" t="s">
        <v>462</v>
      </c>
      <c r="E1576" s="35" t="s">
        <v>473</v>
      </c>
      <c r="F1576" s="118" t="s">
        <v>601</v>
      </c>
      <c r="G1576" s="33" t="s">
        <v>54</v>
      </c>
      <c r="H1576" s="43">
        <f t="shared" si="136"/>
        <v>-188500</v>
      </c>
      <c r="I1576" s="133">
        <f t="shared" si="137"/>
        <v>6.25</v>
      </c>
      <c r="K1576" s="135" t="s">
        <v>600</v>
      </c>
      <c r="M1576" s="42">
        <v>480</v>
      </c>
    </row>
    <row r="1577" spans="1:13" s="135" customFormat="1" ht="12.75">
      <c r="A1577" s="35"/>
      <c r="B1577" s="426">
        <v>3000</v>
      </c>
      <c r="C1577" s="35" t="s">
        <v>602</v>
      </c>
      <c r="D1577" s="35" t="s">
        <v>462</v>
      </c>
      <c r="E1577" s="35" t="s">
        <v>473</v>
      </c>
      <c r="F1577" s="118" t="s">
        <v>603</v>
      </c>
      <c r="G1577" s="33" t="s">
        <v>55</v>
      </c>
      <c r="H1577" s="43">
        <f t="shared" si="136"/>
        <v>-191500</v>
      </c>
      <c r="I1577" s="133">
        <f t="shared" si="137"/>
        <v>6.25</v>
      </c>
      <c r="K1577" s="135" t="s">
        <v>600</v>
      </c>
      <c r="M1577" s="42">
        <v>480</v>
      </c>
    </row>
    <row r="1578" spans="1:13" s="135" customFormat="1" ht="12.75">
      <c r="A1578" s="35"/>
      <c r="B1578" s="426">
        <v>2500</v>
      </c>
      <c r="C1578" s="35" t="s">
        <v>1272</v>
      </c>
      <c r="D1578" s="35" t="s">
        <v>462</v>
      </c>
      <c r="E1578" s="35" t="s">
        <v>473</v>
      </c>
      <c r="F1578" s="118" t="s">
        <v>604</v>
      </c>
      <c r="G1578" s="33" t="s">
        <v>56</v>
      </c>
      <c r="H1578" s="43">
        <f t="shared" si="136"/>
        <v>-194000</v>
      </c>
      <c r="I1578" s="133">
        <f t="shared" si="137"/>
        <v>5.208333333333333</v>
      </c>
      <c r="K1578" s="135" t="s">
        <v>600</v>
      </c>
      <c r="M1578" s="42">
        <v>480</v>
      </c>
    </row>
    <row r="1579" spans="1:13" s="135" customFormat="1" ht="12.75">
      <c r="A1579" s="35"/>
      <c r="B1579" s="426">
        <v>4000</v>
      </c>
      <c r="C1579" s="35" t="s">
        <v>1276</v>
      </c>
      <c r="D1579" s="35" t="s">
        <v>462</v>
      </c>
      <c r="E1579" s="35" t="s">
        <v>473</v>
      </c>
      <c r="F1579" s="118" t="s">
        <v>605</v>
      </c>
      <c r="G1579" s="33" t="s">
        <v>189</v>
      </c>
      <c r="H1579" s="43">
        <f t="shared" si="136"/>
        <v>-198000</v>
      </c>
      <c r="I1579" s="133">
        <f t="shared" si="137"/>
        <v>8.333333333333334</v>
      </c>
      <c r="K1579" s="135" t="s">
        <v>600</v>
      </c>
      <c r="M1579" s="42">
        <v>480</v>
      </c>
    </row>
    <row r="1580" spans="1:13" s="72" customFormat="1" ht="12.75">
      <c r="A1580" s="70"/>
      <c r="B1580" s="426">
        <v>1000</v>
      </c>
      <c r="C1580" s="70" t="s">
        <v>1136</v>
      </c>
      <c r="D1580" s="70" t="s">
        <v>462</v>
      </c>
      <c r="E1580" s="70" t="s">
        <v>473</v>
      </c>
      <c r="F1580" s="165" t="s">
        <v>601</v>
      </c>
      <c r="G1580" s="71" t="s">
        <v>184</v>
      </c>
      <c r="H1580" s="43">
        <f t="shared" si="136"/>
        <v>-199000</v>
      </c>
      <c r="I1580" s="133">
        <f t="shared" si="137"/>
        <v>2.0833333333333335</v>
      </c>
      <c r="K1580" s="135" t="s">
        <v>600</v>
      </c>
      <c r="M1580" s="42">
        <v>480</v>
      </c>
    </row>
    <row r="1581" spans="1:13" s="72" customFormat="1" ht="12.75">
      <c r="A1581" s="70"/>
      <c r="B1581" s="426">
        <v>3000</v>
      </c>
      <c r="C1581" s="70" t="s">
        <v>1277</v>
      </c>
      <c r="D1581" s="70" t="s">
        <v>462</v>
      </c>
      <c r="E1581" s="70" t="s">
        <v>473</v>
      </c>
      <c r="F1581" s="165" t="s">
        <v>606</v>
      </c>
      <c r="G1581" s="71" t="s">
        <v>184</v>
      </c>
      <c r="H1581" s="43">
        <f t="shared" si="136"/>
        <v>-202000</v>
      </c>
      <c r="I1581" s="133">
        <f t="shared" si="137"/>
        <v>6.25</v>
      </c>
      <c r="K1581" s="135" t="s">
        <v>600</v>
      </c>
      <c r="M1581" s="42">
        <v>480</v>
      </c>
    </row>
    <row r="1582" spans="1:13" s="62" customFormat="1" ht="12.75">
      <c r="A1582" s="14"/>
      <c r="B1582" s="434">
        <f>SUM(B1547:B1581)</f>
        <v>202000</v>
      </c>
      <c r="C1582" s="60" t="s">
        <v>1115</v>
      </c>
      <c r="D1582" s="14"/>
      <c r="E1582" s="60"/>
      <c r="F1582" s="174"/>
      <c r="G1582" s="21"/>
      <c r="H1582" s="76">
        <v>0</v>
      </c>
      <c r="I1582" s="141">
        <f t="shared" si="137"/>
        <v>420.8333333333333</v>
      </c>
      <c r="M1582" s="42">
        <v>480</v>
      </c>
    </row>
    <row r="1583" spans="1:13" s="135" customFormat="1" ht="12.75">
      <c r="A1583" s="35"/>
      <c r="B1583" s="426"/>
      <c r="C1583" s="35"/>
      <c r="D1583" s="35"/>
      <c r="E1583" s="35"/>
      <c r="F1583" s="118"/>
      <c r="G1583" s="33"/>
      <c r="H1583" s="43">
        <f aca="true" t="shared" si="138" ref="H1583:H1614">H1582-B1583</f>
        <v>0</v>
      </c>
      <c r="I1583" s="133">
        <f t="shared" si="137"/>
        <v>0</v>
      </c>
      <c r="M1583" s="42">
        <v>480</v>
      </c>
    </row>
    <row r="1584" spans="1:13" s="135" customFormat="1" ht="12.75">
      <c r="A1584" s="35"/>
      <c r="B1584" s="426"/>
      <c r="C1584" s="35"/>
      <c r="D1584" s="35"/>
      <c r="E1584" s="35"/>
      <c r="F1584" s="118"/>
      <c r="G1584" s="33"/>
      <c r="H1584" s="43">
        <f t="shared" si="138"/>
        <v>0</v>
      </c>
      <c r="I1584" s="133">
        <f t="shared" si="137"/>
        <v>0</v>
      </c>
      <c r="M1584" s="42">
        <v>480</v>
      </c>
    </row>
    <row r="1585" spans="1:13" s="135" customFormat="1" ht="12.75">
      <c r="A1585" s="70"/>
      <c r="B1585" s="426">
        <v>1500</v>
      </c>
      <c r="C1585" s="35" t="s">
        <v>34</v>
      </c>
      <c r="D1585" s="35" t="s">
        <v>462</v>
      </c>
      <c r="E1585" s="35" t="s">
        <v>35</v>
      </c>
      <c r="F1585" s="118" t="s">
        <v>570</v>
      </c>
      <c r="G1585" s="71" t="s">
        <v>14</v>
      </c>
      <c r="H1585" s="43">
        <f t="shared" si="138"/>
        <v>-1500</v>
      </c>
      <c r="I1585" s="133">
        <f t="shared" si="137"/>
        <v>3.125</v>
      </c>
      <c r="J1585" s="72"/>
      <c r="K1585" s="72" t="s">
        <v>567</v>
      </c>
      <c r="L1585" s="72"/>
      <c r="M1585" s="42">
        <v>480</v>
      </c>
    </row>
    <row r="1586" spans="1:13" s="135" customFormat="1" ht="12.75">
      <c r="A1586" s="70"/>
      <c r="B1586" s="426">
        <v>1500</v>
      </c>
      <c r="C1586" s="35" t="s">
        <v>34</v>
      </c>
      <c r="D1586" s="35" t="s">
        <v>462</v>
      </c>
      <c r="E1586" s="35" t="s">
        <v>35</v>
      </c>
      <c r="F1586" s="118" t="s">
        <v>570</v>
      </c>
      <c r="G1586" s="71" t="s">
        <v>16</v>
      </c>
      <c r="H1586" s="43">
        <f t="shared" si="138"/>
        <v>-3000</v>
      </c>
      <c r="I1586" s="133">
        <f t="shared" si="137"/>
        <v>3.125</v>
      </c>
      <c r="J1586" s="72"/>
      <c r="K1586" s="72" t="s">
        <v>567</v>
      </c>
      <c r="L1586" s="72"/>
      <c r="M1586" s="42">
        <v>480</v>
      </c>
    </row>
    <row r="1587" spans="1:13" s="135" customFormat="1" ht="12.75">
      <c r="A1587" s="70"/>
      <c r="B1587" s="426">
        <v>1500</v>
      </c>
      <c r="C1587" s="35" t="s">
        <v>34</v>
      </c>
      <c r="D1587" s="35" t="s">
        <v>462</v>
      </c>
      <c r="E1587" s="35" t="s">
        <v>35</v>
      </c>
      <c r="F1587" s="118" t="s">
        <v>570</v>
      </c>
      <c r="G1587" s="71" t="s">
        <v>18</v>
      </c>
      <c r="H1587" s="43">
        <f t="shared" si="138"/>
        <v>-4500</v>
      </c>
      <c r="I1587" s="133">
        <f t="shared" si="137"/>
        <v>3.125</v>
      </c>
      <c r="J1587" s="72"/>
      <c r="K1587" s="72" t="s">
        <v>567</v>
      </c>
      <c r="L1587" s="72"/>
      <c r="M1587" s="42">
        <v>480</v>
      </c>
    </row>
    <row r="1588" spans="1:13" s="135" customFormat="1" ht="12.75">
      <c r="A1588" s="70"/>
      <c r="B1588" s="426">
        <v>1500</v>
      </c>
      <c r="C1588" s="35" t="s">
        <v>34</v>
      </c>
      <c r="D1588" s="35" t="s">
        <v>462</v>
      </c>
      <c r="E1588" s="35" t="s">
        <v>35</v>
      </c>
      <c r="F1588" s="118" t="s">
        <v>570</v>
      </c>
      <c r="G1588" s="71" t="s">
        <v>20</v>
      </c>
      <c r="H1588" s="43">
        <f t="shared" si="138"/>
        <v>-6000</v>
      </c>
      <c r="I1588" s="133">
        <f t="shared" si="137"/>
        <v>3.125</v>
      </c>
      <c r="J1588" s="72"/>
      <c r="K1588" s="72" t="s">
        <v>567</v>
      </c>
      <c r="L1588" s="72"/>
      <c r="M1588" s="42">
        <v>480</v>
      </c>
    </row>
    <row r="1589" spans="1:13" s="135" customFormat="1" ht="12.75">
      <c r="A1589" s="35"/>
      <c r="B1589" s="426">
        <v>2500</v>
      </c>
      <c r="C1589" s="35" t="s">
        <v>34</v>
      </c>
      <c r="D1589" s="35" t="s">
        <v>462</v>
      </c>
      <c r="E1589" s="35" t="s">
        <v>35</v>
      </c>
      <c r="F1589" s="118" t="s">
        <v>570</v>
      </c>
      <c r="G1589" s="33" t="s">
        <v>20</v>
      </c>
      <c r="H1589" s="43">
        <f t="shared" si="138"/>
        <v>-8500</v>
      </c>
      <c r="I1589" s="133">
        <f t="shared" si="137"/>
        <v>5.208333333333333</v>
      </c>
      <c r="K1589" s="72" t="s">
        <v>567</v>
      </c>
      <c r="M1589" s="42">
        <v>480</v>
      </c>
    </row>
    <row r="1590" spans="1:13" s="135" customFormat="1" ht="12.75">
      <c r="A1590" s="70"/>
      <c r="B1590" s="426">
        <v>1500</v>
      </c>
      <c r="C1590" s="35" t="s">
        <v>34</v>
      </c>
      <c r="D1590" s="35" t="s">
        <v>462</v>
      </c>
      <c r="E1590" s="35" t="s">
        <v>35</v>
      </c>
      <c r="F1590" s="118" t="s">
        <v>570</v>
      </c>
      <c r="G1590" s="71" t="s">
        <v>22</v>
      </c>
      <c r="H1590" s="43">
        <f t="shared" si="138"/>
        <v>-10000</v>
      </c>
      <c r="I1590" s="133">
        <f t="shared" si="137"/>
        <v>3.125</v>
      </c>
      <c r="J1590" s="72"/>
      <c r="K1590" s="72" t="s">
        <v>567</v>
      </c>
      <c r="L1590" s="72"/>
      <c r="M1590" s="42">
        <v>480</v>
      </c>
    </row>
    <row r="1591" spans="1:13" s="135" customFormat="1" ht="12.75">
      <c r="A1591" s="70"/>
      <c r="B1591" s="426">
        <v>1500</v>
      </c>
      <c r="C1591" s="35" t="s">
        <v>34</v>
      </c>
      <c r="D1591" s="35" t="s">
        <v>462</v>
      </c>
      <c r="E1591" s="35" t="s">
        <v>35</v>
      </c>
      <c r="F1591" s="118" t="s">
        <v>570</v>
      </c>
      <c r="G1591" s="71" t="s">
        <v>540</v>
      </c>
      <c r="H1591" s="43">
        <f t="shared" si="138"/>
        <v>-11500</v>
      </c>
      <c r="I1591" s="133">
        <f t="shared" si="137"/>
        <v>3.125</v>
      </c>
      <c r="J1591" s="72"/>
      <c r="K1591" s="72" t="s">
        <v>567</v>
      </c>
      <c r="L1591" s="72"/>
      <c r="M1591" s="42">
        <v>480</v>
      </c>
    </row>
    <row r="1592" spans="1:13" s="135" customFormat="1" ht="12.75">
      <c r="A1592" s="70"/>
      <c r="B1592" s="426">
        <v>1500</v>
      </c>
      <c r="C1592" s="35" t="s">
        <v>34</v>
      </c>
      <c r="D1592" s="35" t="s">
        <v>462</v>
      </c>
      <c r="E1592" s="35" t="s">
        <v>35</v>
      </c>
      <c r="F1592" s="118" t="s">
        <v>570</v>
      </c>
      <c r="G1592" s="71" t="s">
        <v>52</v>
      </c>
      <c r="H1592" s="43">
        <f t="shared" si="138"/>
        <v>-13000</v>
      </c>
      <c r="I1592" s="133">
        <f t="shared" si="137"/>
        <v>3.125</v>
      </c>
      <c r="J1592" s="72"/>
      <c r="K1592" s="72" t="s">
        <v>567</v>
      </c>
      <c r="L1592" s="72"/>
      <c r="M1592" s="42">
        <v>480</v>
      </c>
    </row>
    <row r="1593" spans="1:13" s="135" customFormat="1" ht="12.75">
      <c r="A1593" s="70"/>
      <c r="B1593" s="426">
        <v>1500</v>
      </c>
      <c r="C1593" s="35" t="s">
        <v>34</v>
      </c>
      <c r="D1593" s="35" t="s">
        <v>462</v>
      </c>
      <c r="E1593" s="35" t="s">
        <v>35</v>
      </c>
      <c r="F1593" s="118" t="s">
        <v>570</v>
      </c>
      <c r="G1593" s="71" t="s">
        <v>53</v>
      </c>
      <c r="H1593" s="43">
        <f t="shared" si="138"/>
        <v>-14500</v>
      </c>
      <c r="I1593" s="133">
        <f t="shared" si="137"/>
        <v>3.125</v>
      </c>
      <c r="J1593" s="72"/>
      <c r="K1593" s="72" t="s">
        <v>567</v>
      </c>
      <c r="L1593" s="72"/>
      <c r="M1593" s="42">
        <v>480</v>
      </c>
    </row>
    <row r="1594" spans="1:13" s="135" customFormat="1" ht="12.75">
      <c r="A1594" s="35"/>
      <c r="B1594" s="426">
        <v>2500</v>
      </c>
      <c r="C1594" s="35" t="s">
        <v>34</v>
      </c>
      <c r="D1594" s="35" t="s">
        <v>462</v>
      </c>
      <c r="E1594" s="35" t="s">
        <v>35</v>
      </c>
      <c r="F1594" s="118" t="s">
        <v>570</v>
      </c>
      <c r="G1594" s="33" t="s">
        <v>53</v>
      </c>
      <c r="H1594" s="43">
        <f t="shared" si="138"/>
        <v>-17000</v>
      </c>
      <c r="I1594" s="133">
        <f t="shared" si="137"/>
        <v>5.208333333333333</v>
      </c>
      <c r="K1594" s="72" t="s">
        <v>567</v>
      </c>
      <c r="M1594" s="42">
        <v>480</v>
      </c>
    </row>
    <row r="1595" spans="1:13" s="135" customFormat="1" ht="12.75">
      <c r="A1595" s="35"/>
      <c r="B1595" s="426">
        <v>1200</v>
      </c>
      <c r="C1595" s="35" t="s">
        <v>34</v>
      </c>
      <c r="D1595" s="35" t="s">
        <v>462</v>
      </c>
      <c r="E1595" s="35" t="s">
        <v>35</v>
      </c>
      <c r="F1595" s="118" t="s">
        <v>570</v>
      </c>
      <c r="G1595" s="33" t="s">
        <v>54</v>
      </c>
      <c r="H1595" s="43">
        <f t="shared" si="138"/>
        <v>-18200</v>
      </c>
      <c r="I1595" s="133">
        <f t="shared" si="137"/>
        <v>2.5</v>
      </c>
      <c r="K1595" s="72" t="s">
        <v>567</v>
      </c>
      <c r="M1595" s="42">
        <v>480</v>
      </c>
    </row>
    <row r="1596" spans="1:13" s="135" customFormat="1" ht="12.75">
      <c r="A1596" s="35"/>
      <c r="B1596" s="426">
        <v>1400</v>
      </c>
      <c r="C1596" s="35" t="s">
        <v>34</v>
      </c>
      <c r="D1596" s="35" t="s">
        <v>462</v>
      </c>
      <c r="E1596" s="35" t="s">
        <v>35</v>
      </c>
      <c r="F1596" s="118" t="s">
        <v>570</v>
      </c>
      <c r="G1596" s="33" t="s">
        <v>55</v>
      </c>
      <c r="H1596" s="43">
        <f t="shared" si="138"/>
        <v>-19600</v>
      </c>
      <c r="I1596" s="133">
        <f t="shared" si="137"/>
        <v>2.9166666666666665</v>
      </c>
      <c r="K1596" s="72" t="s">
        <v>567</v>
      </c>
      <c r="M1596" s="42">
        <v>480</v>
      </c>
    </row>
    <row r="1597" spans="1:13" s="135" customFormat="1" ht="12.75">
      <c r="A1597" s="35"/>
      <c r="B1597" s="426">
        <v>1400</v>
      </c>
      <c r="C1597" s="35" t="s">
        <v>34</v>
      </c>
      <c r="D1597" s="35" t="s">
        <v>462</v>
      </c>
      <c r="E1597" s="35" t="s">
        <v>35</v>
      </c>
      <c r="F1597" s="118" t="s">
        <v>570</v>
      </c>
      <c r="G1597" s="33" t="s">
        <v>56</v>
      </c>
      <c r="H1597" s="43">
        <f t="shared" si="138"/>
        <v>-21000</v>
      </c>
      <c r="I1597" s="133">
        <f t="shared" si="137"/>
        <v>2.9166666666666665</v>
      </c>
      <c r="K1597" s="72" t="s">
        <v>567</v>
      </c>
      <c r="M1597" s="42">
        <v>480</v>
      </c>
    </row>
    <row r="1598" spans="1:13" s="135" customFormat="1" ht="12.75">
      <c r="A1598" s="35"/>
      <c r="B1598" s="426">
        <v>1000</v>
      </c>
      <c r="C1598" s="35" t="s">
        <v>34</v>
      </c>
      <c r="D1598" s="35" t="s">
        <v>462</v>
      </c>
      <c r="E1598" s="35" t="s">
        <v>35</v>
      </c>
      <c r="F1598" s="118" t="s">
        <v>570</v>
      </c>
      <c r="G1598" s="33" t="s">
        <v>57</v>
      </c>
      <c r="H1598" s="43">
        <f t="shared" si="138"/>
        <v>-22000</v>
      </c>
      <c r="I1598" s="133">
        <f t="shared" si="137"/>
        <v>2.0833333333333335</v>
      </c>
      <c r="K1598" s="72" t="s">
        <v>567</v>
      </c>
      <c r="M1598" s="42">
        <v>480</v>
      </c>
    </row>
    <row r="1599" spans="1:13" s="135" customFormat="1" ht="12.75">
      <c r="A1599" s="35"/>
      <c r="B1599" s="426">
        <v>1400</v>
      </c>
      <c r="C1599" s="35" t="s">
        <v>34</v>
      </c>
      <c r="D1599" s="35" t="s">
        <v>462</v>
      </c>
      <c r="E1599" s="35" t="s">
        <v>35</v>
      </c>
      <c r="F1599" s="118" t="s">
        <v>570</v>
      </c>
      <c r="G1599" s="33" t="s">
        <v>148</v>
      </c>
      <c r="H1599" s="43">
        <f t="shared" si="138"/>
        <v>-23400</v>
      </c>
      <c r="I1599" s="133">
        <f t="shared" si="137"/>
        <v>2.9166666666666665</v>
      </c>
      <c r="K1599" s="72" t="s">
        <v>567</v>
      </c>
      <c r="M1599" s="42">
        <v>480</v>
      </c>
    </row>
    <row r="1600" spans="1:13" s="135" customFormat="1" ht="12.75">
      <c r="A1600" s="70"/>
      <c r="B1600" s="426">
        <v>1500</v>
      </c>
      <c r="C1600" s="35" t="s">
        <v>34</v>
      </c>
      <c r="D1600" s="35" t="s">
        <v>462</v>
      </c>
      <c r="E1600" s="35" t="s">
        <v>35</v>
      </c>
      <c r="F1600" s="118" t="s">
        <v>570</v>
      </c>
      <c r="G1600" s="33" t="s">
        <v>189</v>
      </c>
      <c r="H1600" s="43">
        <f t="shared" si="138"/>
        <v>-24900</v>
      </c>
      <c r="I1600" s="133">
        <f t="shared" si="137"/>
        <v>3.125</v>
      </c>
      <c r="J1600" s="72"/>
      <c r="K1600" s="72" t="s">
        <v>567</v>
      </c>
      <c r="L1600" s="72"/>
      <c r="M1600" s="42">
        <v>480</v>
      </c>
    </row>
    <row r="1601" spans="1:13" s="135" customFormat="1" ht="12.75">
      <c r="A1601" s="70"/>
      <c r="B1601" s="426">
        <v>1500</v>
      </c>
      <c r="C1601" s="35" t="s">
        <v>34</v>
      </c>
      <c r="D1601" s="35" t="s">
        <v>462</v>
      </c>
      <c r="E1601" s="35" t="s">
        <v>35</v>
      </c>
      <c r="F1601" s="118" t="s">
        <v>570</v>
      </c>
      <c r="G1601" s="33" t="s">
        <v>184</v>
      </c>
      <c r="H1601" s="43">
        <f t="shared" si="138"/>
        <v>-26400</v>
      </c>
      <c r="I1601" s="133">
        <f t="shared" si="137"/>
        <v>3.125</v>
      </c>
      <c r="J1601" s="72"/>
      <c r="K1601" s="72" t="s">
        <v>567</v>
      </c>
      <c r="L1601" s="72"/>
      <c r="M1601" s="42">
        <v>480</v>
      </c>
    </row>
    <row r="1602" spans="1:13" s="135" customFormat="1" ht="12.75">
      <c r="A1602" s="35"/>
      <c r="B1602" s="426">
        <v>1400</v>
      </c>
      <c r="C1602" s="35" t="s">
        <v>34</v>
      </c>
      <c r="D1602" s="35" t="s">
        <v>462</v>
      </c>
      <c r="E1602" s="35" t="s">
        <v>35</v>
      </c>
      <c r="F1602" s="118" t="s">
        <v>570</v>
      </c>
      <c r="G1602" s="33" t="s">
        <v>182</v>
      </c>
      <c r="H1602" s="43">
        <f t="shared" si="138"/>
        <v>-27800</v>
      </c>
      <c r="I1602" s="133">
        <f t="shared" si="137"/>
        <v>2.9166666666666665</v>
      </c>
      <c r="K1602" s="72" t="s">
        <v>567</v>
      </c>
      <c r="M1602" s="42">
        <v>480</v>
      </c>
    </row>
    <row r="1603" spans="1:13" s="135" customFormat="1" ht="12.75">
      <c r="A1603" s="35"/>
      <c r="B1603" s="426">
        <v>1000</v>
      </c>
      <c r="C1603" s="35" t="s">
        <v>34</v>
      </c>
      <c r="D1603" s="35" t="s">
        <v>462</v>
      </c>
      <c r="E1603" s="35" t="s">
        <v>35</v>
      </c>
      <c r="F1603" s="118" t="s">
        <v>570</v>
      </c>
      <c r="G1603" s="33" t="s">
        <v>274</v>
      </c>
      <c r="H1603" s="43">
        <f t="shared" si="138"/>
        <v>-28800</v>
      </c>
      <c r="I1603" s="133">
        <f t="shared" si="137"/>
        <v>2.0833333333333335</v>
      </c>
      <c r="K1603" s="72" t="s">
        <v>567</v>
      </c>
      <c r="M1603" s="42">
        <v>480</v>
      </c>
    </row>
    <row r="1604" spans="1:13" s="135" customFormat="1" ht="12.75">
      <c r="A1604" s="35"/>
      <c r="B1604" s="426">
        <v>1500</v>
      </c>
      <c r="C1604" s="35" t="s">
        <v>34</v>
      </c>
      <c r="D1604" s="35" t="s">
        <v>462</v>
      </c>
      <c r="E1604" s="35" t="s">
        <v>35</v>
      </c>
      <c r="F1604" s="118" t="s">
        <v>570</v>
      </c>
      <c r="G1604" s="33" t="s">
        <v>291</v>
      </c>
      <c r="H1604" s="43">
        <f t="shared" si="138"/>
        <v>-30300</v>
      </c>
      <c r="I1604" s="133">
        <f t="shared" si="137"/>
        <v>3.125</v>
      </c>
      <c r="K1604" s="72" t="s">
        <v>567</v>
      </c>
      <c r="M1604" s="42">
        <v>480</v>
      </c>
    </row>
    <row r="1605" spans="1:13" s="135" customFormat="1" ht="12.75">
      <c r="A1605" s="35"/>
      <c r="B1605" s="426">
        <v>1500</v>
      </c>
      <c r="C1605" s="35" t="s">
        <v>34</v>
      </c>
      <c r="D1605" s="35" t="s">
        <v>462</v>
      </c>
      <c r="E1605" s="35" t="s">
        <v>35</v>
      </c>
      <c r="F1605" s="118" t="s">
        <v>570</v>
      </c>
      <c r="G1605" s="33" t="s">
        <v>293</v>
      </c>
      <c r="H1605" s="43">
        <f t="shared" si="138"/>
        <v>-31800</v>
      </c>
      <c r="I1605" s="133">
        <f t="shared" si="137"/>
        <v>3.125</v>
      </c>
      <c r="K1605" s="72" t="s">
        <v>567</v>
      </c>
      <c r="M1605" s="42">
        <v>480</v>
      </c>
    </row>
    <row r="1606" spans="1:13" s="135" customFormat="1" ht="12.75">
      <c r="A1606" s="35"/>
      <c r="B1606" s="426">
        <v>1500</v>
      </c>
      <c r="C1606" s="35" t="s">
        <v>34</v>
      </c>
      <c r="D1606" s="35" t="s">
        <v>462</v>
      </c>
      <c r="E1606" s="35" t="s">
        <v>35</v>
      </c>
      <c r="F1606" s="118" t="s">
        <v>570</v>
      </c>
      <c r="G1606" s="33" t="s">
        <v>295</v>
      </c>
      <c r="H1606" s="43">
        <f t="shared" si="138"/>
        <v>-33300</v>
      </c>
      <c r="I1606" s="133">
        <f t="shared" si="137"/>
        <v>3.125</v>
      </c>
      <c r="K1606" s="72" t="s">
        <v>567</v>
      </c>
      <c r="M1606" s="42">
        <v>480</v>
      </c>
    </row>
    <row r="1607" spans="1:13" s="135" customFormat="1" ht="12.75">
      <c r="A1607" s="35"/>
      <c r="B1607" s="426">
        <v>1500</v>
      </c>
      <c r="C1607" s="35" t="s">
        <v>34</v>
      </c>
      <c r="D1607" s="35" t="s">
        <v>462</v>
      </c>
      <c r="E1607" s="35" t="s">
        <v>35</v>
      </c>
      <c r="F1607" s="118" t="s">
        <v>570</v>
      </c>
      <c r="G1607" s="33" t="s">
        <v>296</v>
      </c>
      <c r="H1607" s="43">
        <f t="shared" si="138"/>
        <v>-34800</v>
      </c>
      <c r="I1607" s="133">
        <f t="shared" si="137"/>
        <v>3.125</v>
      </c>
      <c r="K1607" s="72" t="s">
        <v>567</v>
      </c>
      <c r="M1607" s="42">
        <v>480</v>
      </c>
    </row>
    <row r="1608" spans="1:13" s="135" customFormat="1" ht="12.75">
      <c r="A1608" s="35"/>
      <c r="B1608" s="426">
        <v>1500</v>
      </c>
      <c r="C1608" s="35" t="s">
        <v>34</v>
      </c>
      <c r="D1608" s="35" t="s">
        <v>462</v>
      </c>
      <c r="E1608" s="35" t="s">
        <v>35</v>
      </c>
      <c r="F1608" s="118" t="s">
        <v>570</v>
      </c>
      <c r="G1608" s="33" t="s">
        <v>297</v>
      </c>
      <c r="H1608" s="43">
        <f t="shared" si="138"/>
        <v>-36300</v>
      </c>
      <c r="I1608" s="133">
        <f t="shared" si="137"/>
        <v>3.125</v>
      </c>
      <c r="K1608" s="72" t="s">
        <v>567</v>
      </c>
      <c r="M1608" s="42">
        <v>480</v>
      </c>
    </row>
    <row r="1609" spans="1:13" s="135" customFormat="1" ht="12.75">
      <c r="A1609" s="35"/>
      <c r="B1609" s="426">
        <v>1500</v>
      </c>
      <c r="C1609" s="35" t="s">
        <v>34</v>
      </c>
      <c r="D1609" s="35" t="s">
        <v>462</v>
      </c>
      <c r="E1609" s="35" t="s">
        <v>35</v>
      </c>
      <c r="F1609" s="118" t="s">
        <v>570</v>
      </c>
      <c r="G1609" s="33" t="s">
        <v>312</v>
      </c>
      <c r="H1609" s="43">
        <f t="shared" si="138"/>
        <v>-37800</v>
      </c>
      <c r="I1609" s="133">
        <f t="shared" si="137"/>
        <v>3.125</v>
      </c>
      <c r="K1609" s="72" t="s">
        <v>567</v>
      </c>
      <c r="M1609" s="42">
        <v>480</v>
      </c>
    </row>
    <row r="1610" spans="1:13" s="135" customFormat="1" ht="12.75">
      <c r="A1610" s="35"/>
      <c r="B1610" s="426">
        <v>1500</v>
      </c>
      <c r="C1610" s="35" t="s">
        <v>34</v>
      </c>
      <c r="D1610" s="35" t="s">
        <v>462</v>
      </c>
      <c r="E1610" s="35" t="s">
        <v>35</v>
      </c>
      <c r="F1610" s="118" t="s">
        <v>570</v>
      </c>
      <c r="G1610" s="33" t="s">
        <v>313</v>
      </c>
      <c r="H1610" s="43">
        <f t="shared" si="138"/>
        <v>-39300</v>
      </c>
      <c r="I1610" s="133">
        <f t="shared" si="137"/>
        <v>3.125</v>
      </c>
      <c r="K1610" s="72" t="s">
        <v>567</v>
      </c>
      <c r="M1610" s="42">
        <v>480</v>
      </c>
    </row>
    <row r="1611" spans="1:13" s="135" customFormat="1" ht="12.75">
      <c r="A1611" s="35"/>
      <c r="B1611" s="426">
        <v>1500</v>
      </c>
      <c r="C1611" s="35" t="s">
        <v>34</v>
      </c>
      <c r="D1611" s="35" t="s">
        <v>462</v>
      </c>
      <c r="E1611" s="35" t="s">
        <v>35</v>
      </c>
      <c r="F1611" s="118" t="s">
        <v>570</v>
      </c>
      <c r="G1611" s="33" t="s">
        <v>99</v>
      </c>
      <c r="H1611" s="43">
        <f t="shared" si="138"/>
        <v>-40800</v>
      </c>
      <c r="I1611" s="133">
        <f t="shared" si="137"/>
        <v>3.125</v>
      </c>
      <c r="K1611" s="72" t="s">
        <v>567</v>
      </c>
      <c r="M1611" s="42">
        <v>480</v>
      </c>
    </row>
    <row r="1612" spans="1:13" s="18" customFormat="1" ht="12.75">
      <c r="A1612" s="35"/>
      <c r="B1612" s="426">
        <v>2500</v>
      </c>
      <c r="C1612" s="35" t="s">
        <v>34</v>
      </c>
      <c r="D1612" s="35" t="s">
        <v>462</v>
      </c>
      <c r="E1612" s="35" t="s">
        <v>35</v>
      </c>
      <c r="F1612" s="118" t="s">
        <v>570</v>
      </c>
      <c r="G1612" s="33" t="s">
        <v>99</v>
      </c>
      <c r="H1612" s="43">
        <f t="shared" si="138"/>
        <v>-43300</v>
      </c>
      <c r="I1612" s="133">
        <f t="shared" si="137"/>
        <v>5.208333333333333</v>
      </c>
      <c r="J1612" s="135"/>
      <c r="K1612" s="135" t="s">
        <v>567</v>
      </c>
      <c r="L1612" s="135"/>
      <c r="M1612" s="42">
        <v>480</v>
      </c>
    </row>
    <row r="1613" spans="1:13" s="18" customFormat="1" ht="12.75">
      <c r="A1613" s="35"/>
      <c r="B1613" s="426">
        <v>1500</v>
      </c>
      <c r="C1613" s="35" t="s">
        <v>34</v>
      </c>
      <c r="D1613" s="35" t="s">
        <v>462</v>
      </c>
      <c r="E1613" s="35" t="s">
        <v>35</v>
      </c>
      <c r="F1613" s="118" t="s">
        <v>570</v>
      </c>
      <c r="G1613" s="33" t="s">
        <v>102</v>
      </c>
      <c r="H1613" s="43">
        <f t="shared" si="138"/>
        <v>-44800</v>
      </c>
      <c r="I1613" s="133">
        <f t="shared" si="137"/>
        <v>3.125</v>
      </c>
      <c r="J1613" s="135"/>
      <c r="K1613" s="72" t="s">
        <v>567</v>
      </c>
      <c r="L1613" s="135"/>
      <c r="M1613" s="42">
        <v>480</v>
      </c>
    </row>
    <row r="1614" spans="1:13" s="18" customFormat="1" ht="12.75">
      <c r="A1614" s="35"/>
      <c r="B1614" s="426">
        <v>1500</v>
      </c>
      <c r="C1614" s="35" t="s">
        <v>34</v>
      </c>
      <c r="D1614" s="35" t="s">
        <v>462</v>
      </c>
      <c r="E1614" s="35" t="s">
        <v>35</v>
      </c>
      <c r="F1614" s="118" t="s">
        <v>570</v>
      </c>
      <c r="G1614" s="33" t="s">
        <v>104</v>
      </c>
      <c r="H1614" s="43">
        <f t="shared" si="138"/>
        <v>-46300</v>
      </c>
      <c r="I1614" s="133">
        <f t="shared" si="137"/>
        <v>3.125</v>
      </c>
      <c r="J1614" s="135"/>
      <c r="K1614" s="72" t="s">
        <v>567</v>
      </c>
      <c r="L1614" s="135"/>
      <c r="M1614" s="42">
        <v>480</v>
      </c>
    </row>
    <row r="1615" spans="1:13" s="18" customFormat="1" ht="12.75">
      <c r="A1615" s="35"/>
      <c r="B1615" s="426">
        <v>2500</v>
      </c>
      <c r="C1615" s="35" t="s">
        <v>34</v>
      </c>
      <c r="D1615" s="35" t="s">
        <v>462</v>
      </c>
      <c r="E1615" s="35" t="s">
        <v>35</v>
      </c>
      <c r="F1615" s="118" t="s">
        <v>570</v>
      </c>
      <c r="G1615" s="33" t="s">
        <v>104</v>
      </c>
      <c r="H1615" s="43">
        <f aca="true" t="shared" si="139" ref="H1615:H1646">H1614-B1615</f>
        <v>-48800</v>
      </c>
      <c r="I1615" s="133">
        <f t="shared" si="137"/>
        <v>5.208333333333333</v>
      </c>
      <c r="J1615" s="135"/>
      <c r="K1615" s="135" t="s">
        <v>567</v>
      </c>
      <c r="L1615" s="135"/>
      <c r="M1615" s="42">
        <v>480</v>
      </c>
    </row>
    <row r="1616" spans="1:13" s="18" customFormat="1" ht="12.75">
      <c r="A1616" s="1"/>
      <c r="B1616" s="426">
        <v>1200</v>
      </c>
      <c r="C1616" s="15" t="s">
        <v>34</v>
      </c>
      <c r="D1616" s="15" t="s">
        <v>462</v>
      </c>
      <c r="E1616" s="15" t="s">
        <v>35</v>
      </c>
      <c r="F1616" s="173" t="s">
        <v>580</v>
      </c>
      <c r="G1616" s="30" t="s">
        <v>14</v>
      </c>
      <c r="H1616" s="43">
        <f t="shared" si="139"/>
        <v>-50000</v>
      </c>
      <c r="I1616" s="133">
        <f t="shared" si="137"/>
        <v>2.5</v>
      </c>
      <c r="J1616"/>
      <c r="K1616" t="s">
        <v>578</v>
      </c>
      <c r="L1616"/>
      <c r="M1616" s="42">
        <v>480</v>
      </c>
    </row>
    <row r="1617" spans="1:13" s="18" customFormat="1" ht="12.75">
      <c r="A1617" s="1"/>
      <c r="B1617" s="433">
        <v>1400</v>
      </c>
      <c r="C1617" s="1" t="s">
        <v>34</v>
      </c>
      <c r="D1617" s="15" t="s">
        <v>462</v>
      </c>
      <c r="E1617" s="1" t="s">
        <v>35</v>
      </c>
      <c r="F1617" s="183" t="s">
        <v>580</v>
      </c>
      <c r="G1617" s="30" t="s">
        <v>16</v>
      </c>
      <c r="H1617" s="43">
        <f t="shared" si="139"/>
        <v>-51400</v>
      </c>
      <c r="I1617" s="133">
        <f t="shared" si="137"/>
        <v>2.9166666666666665</v>
      </c>
      <c r="J1617"/>
      <c r="K1617" t="s">
        <v>578</v>
      </c>
      <c r="L1617"/>
      <c r="M1617" s="42">
        <v>480</v>
      </c>
    </row>
    <row r="1618" spans="1:13" s="18" customFormat="1" ht="12.75">
      <c r="A1618" s="70"/>
      <c r="B1618" s="426">
        <v>1400</v>
      </c>
      <c r="C1618" s="70" t="s">
        <v>34</v>
      </c>
      <c r="D1618" s="35" t="s">
        <v>462</v>
      </c>
      <c r="E1618" s="70" t="s">
        <v>35</v>
      </c>
      <c r="F1618" s="165" t="s">
        <v>580</v>
      </c>
      <c r="G1618" s="33" t="s">
        <v>18</v>
      </c>
      <c r="H1618" s="43">
        <f t="shared" si="139"/>
        <v>-52800</v>
      </c>
      <c r="I1618" s="133">
        <f t="shared" si="137"/>
        <v>2.9166666666666665</v>
      </c>
      <c r="J1618" s="72"/>
      <c r="K1618" t="s">
        <v>578</v>
      </c>
      <c r="L1618" s="72"/>
      <c r="M1618" s="42">
        <v>480</v>
      </c>
    </row>
    <row r="1619" spans="1:13" s="18" customFormat="1" ht="12.75">
      <c r="A1619" s="70"/>
      <c r="B1619" s="426">
        <v>1300</v>
      </c>
      <c r="C1619" s="70" t="s">
        <v>34</v>
      </c>
      <c r="D1619" s="35" t="s">
        <v>462</v>
      </c>
      <c r="E1619" s="70" t="s">
        <v>35</v>
      </c>
      <c r="F1619" s="165" t="s">
        <v>580</v>
      </c>
      <c r="G1619" s="33" t="s">
        <v>20</v>
      </c>
      <c r="H1619" s="43">
        <f t="shared" si="139"/>
        <v>-54100</v>
      </c>
      <c r="I1619" s="133">
        <f t="shared" si="137"/>
        <v>2.7083333333333335</v>
      </c>
      <c r="J1619" s="72"/>
      <c r="K1619" t="s">
        <v>578</v>
      </c>
      <c r="L1619" s="72"/>
      <c r="M1619" s="42">
        <v>480</v>
      </c>
    </row>
    <row r="1620" spans="1:13" s="18" customFormat="1" ht="12.75">
      <c r="A1620" s="70"/>
      <c r="B1620" s="426">
        <v>1200</v>
      </c>
      <c r="C1620" s="70" t="s">
        <v>34</v>
      </c>
      <c r="D1620" s="35" t="s">
        <v>462</v>
      </c>
      <c r="E1620" s="70" t="s">
        <v>35</v>
      </c>
      <c r="F1620" s="165" t="s">
        <v>580</v>
      </c>
      <c r="G1620" s="33" t="s">
        <v>52</v>
      </c>
      <c r="H1620" s="43">
        <f t="shared" si="139"/>
        <v>-55300</v>
      </c>
      <c r="I1620" s="133">
        <f t="shared" si="137"/>
        <v>2.5</v>
      </c>
      <c r="J1620" s="72"/>
      <c r="K1620" t="s">
        <v>578</v>
      </c>
      <c r="L1620" s="72"/>
      <c r="M1620" s="42">
        <v>480</v>
      </c>
    </row>
    <row r="1621" spans="1:13" s="18" customFormat="1" ht="12.75">
      <c r="A1621" s="70"/>
      <c r="B1621" s="426">
        <v>1500</v>
      </c>
      <c r="C1621" s="35" t="s">
        <v>34</v>
      </c>
      <c r="D1621" s="35" t="s">
        <v>462</v>
      </c>
      <c r="E1621" s="35" t="s">
        <v>35</v>
      </c>
      <c r="F1621" s="165" t="s">
        <v>580</v>
      </c>
      <c r="G1621" s="33" t="s">
        <v>53</v>
      </c>
      <c r="H1621" s="43">
        <f t="shared" si="139"/>
        <v>-56800</v>
      </c>
      <c r="I1621" s="133">
        <f t="shared" si="137"/>
        <v>3.125</v>
      </c>
      <c r="J1621" s="72"/>
      <c r="K1621" t="s">
        <v>578</v>
      </c>
      <c r="L1621" s="72"/>
      <c r="M1621" s="42">
        <v>480</v>
      </c>
    </row>
    <row r="1622" spans="1:13" s="18" customFormat="1" ht="12.75">
      <c r="A1622" s="35"/>
      <c r="B1622" s="426">
        <v>1500</v>
      </c>
      <c r="C1622" s="137" t="s">
        <v>34</v>
      </c>
      <c r="D1622" s="35" t="s">
        <v>462</v>
      </c>
      <c r="E1622" s="137" t="s">
        <v>35</v>
      </c>
      <c r="F1622" s="118" t="s">
        <v>580</v>
      </c>
      <c r="G1622" s="33" t="s">
        <v>54</v>
      </c>
      <c r="H1622" s="43">
        <f t="shared" si="139"/>
        <v>-58300</v>
      </c>
      <c r="I1622" s="133">
        <f t="shared" si="137"/>
        <v>3.125</v>
      </c>
      <c r="J1622" s="137"/>
      <c r="K1622" t="s">
        <v>578</v>
      </c>
      <c r="L1622" s="137"/>
      <c r="M1622" s="42">
        <v>480</v>
      </c>
    </row>
    <row r="1623" spans="1:13" s="18" customFormat="1" ht="12.75">
      <c r="A1623" s="35"/>
      <c r="B1623" s="426">
        <v>1500</v>
      </c>
      <c r="C1623" s="35" t="s">
        <v>34</v>
      </c>
      <c r="D1623" s="35" t="s">
        <v>462</v>
      </c>
      <c r="E1623" s="35" t="s">
        <v>35</v>
      </c>
      <c r="F1623" s="118" t="s">
        <v>580</v>
      </c>
      <c r="G1623" s="33" t="s">
        <v>55</v>
      </c>
      <c r="H1623" s="43">
        <f t="shared" si="139"/>
        <v>-59800</v>
      </c>
      <c r="I1623" s="133">
        <f t="shared" si="137"/>
        <v>3.125</v>
      </c>
      <c r="J1623" s="135"/>
      <c r="K1623" t="s">
        <v>578</v>
      </c>
      <c r="L1623" s="135"/>
      <c r="M1623" s="42">
        <v>480</v>
      </c>
    </row>
    <row r="1624" spans="1:13" s="18" customFormat="1" ht="12.75">
      <c r="A1624" s="35"/>
      <c r="B1624" s="426">
        <v>1500</v>
      </c>
      <c r="C1624" s="35" t="s">
        <v>34</v>
      </c>
      <c r="D1624" s="35" t="s">
        <v>462</v>
      </c>
      <c r="E1624" s="35" t="s">
        <v>35</v>
      </c>
      <c r="F1624" s="118" t="s">
        <v>580</v>
      </c>
      <c r="G1624" s="33" t="s">
        <v>56</v>
      </c>
      <c r="H1624" s="43">
        <f t="shared" si="139"/>
        <v>-61300</v>
      </c>
      <c r="I1624" s="133">
        <f t="shared" si="137"/>
        <v>3.125</v>
      </c>
      <c r="J1624" s="135"/>
      <c r="K1624" t="s">
        <v>578</v>
      </c>
      <c r="L1624" s="135"/>
      <c r="M1624" s="42">
        <v>480</v>
      </c>
    </row>
    <row r="1625" spans="1:13" s="18" customFormat="1" ht="12.75">
      <c r="A1625" s="35"/>
      <c r="B1625" s="426">
        <v>1500</v>
      </c>
      <c r="C1625" s="35" t="s">
        <v>34</v>
      </c>
      <c r="D1625" s="35" t="s">
        <v>462</v>
      </c>
      <c r="E1625" s="35" t="s">
        <v>35</v>
      </c>
      <c r="F1625" s="118" t="s">
        <v>580</v>
      </c>
      <c r="G1625" s="33" t="s">
        <v>56</v>
      </c>
      <c r="H1625" s="43">
        <f t="shared" si="139"/>
        <v>-62800</v>
      </c>
      <c r="I1625" s="133">
        <f t="shared" si="137"/>
        <v>3.125</v>
      </c>
      <c r="J1625" s="135"/>
      <c r="K1625" t="s">
        <v>578</v>
      </c>
      <c r="L1625" s="135"/>
      <c r="M1625" s="42">
        <v>480</v>
      </c>
    </row>
    <row r="1626" spans="1:13" s="18" customFormat="1" ht="12.75">
      <c r="A1626" s="35"/>
      <c r="B1626" s="426">
        <v>1400</v>
      </c>
      <c r="C1626" s="35" t="s">
        <v>34</v>
      </c>
      <c r="D1626" s="35" t="s">
        <v>462</v>
      </c>
      <c r="E1626" s="35" t="s">
        <v>35</v>
      </c>
      <c r="F1626" s="118" t="s">
        <v>580</v>
      </c>
      <c r="G1626" s="33" t="s">
        <v>148</v>
      </c>
      <c r="H1626" s="43">
        <f t="shared" si="139"/>
        <v>-64200</v>
      </c>
      <c r="I1626" s="133">
        <f t="shared" si="137"/>
        <v>2.9166666666666665</v>
      </c>
      <c r="J1626" s="135"/>
      <c r="K1626" t="s">
        <v>578</v>
      </c>
      <c r="L1626" s="135"/>
      <c r="M1626" s="42">
        <v>480</v>
      </c>
    </row>
    <row r="1627" spans="1:13" s="18" customFormat="1" ht="12.75">
      <c r="A1627" s="35"/>
      <c r="B1627" s="426">
        <v>1200</v>
      </c>
      <c r="C1627" s="35" t="s">
        <v>34</v>
      </c>
      <c r="D1627" s="35" t="s">
        <v>462</v>
      </c>
      <c r="E1627" s="35" t="s">
        <v>35</v>
      </c>
      <c r="F1627" s="118" t="s">
        <v>580</v>
      </c>
      <c r="G1627" s="33" t="s">
        <v>189</v>
      </c>
      <c r="H1627" s="43">
        <f t="shared" si="139"/>
        <v>-65400</v>
      </c>
      <c r="I1627" s="133">
        <f t="shared" si="137"/>
        <v>2.5</v>
      </c>
      <c r="J1627" s="135"/>
      <c r="K1627" t="s">
        <v>578</v>
      </c>
      <c r="L1627" s="135"/>
      <c r="M1627" s="42">
        <v>480</v>
      </c>
    </row>
    <row r="1628" spans="1:13" s="18" customFormat="1" ht="12.75">
      <c r="A1628" s="35"/>
      <c r="B1628" s="426">
        <v>1500</v>
      </c>
      <c r="C1628" s="35" t="s">
        <v>34</v>
      </c>
      <c r="D1628" s="35" t="s">
        <v>462</v>
      </c>
      <c r="E1628" s="35" t="s">
        <v>35</v>
      </c>
      <c r="F1628" s="118" t="s">
        <v>580</v>
      </c>
      <c r="G1628" s="33" t="s">
        <v>184</v>
      </c>
      <c r="H1628" s="43">
        <f t="shared" si="139"/>
        <v>-66900</v>
      </c>
      <c r="I1628" s="133">
        <f t="shared" si="137"/>
        <v>3.125</v>
      </c>
      <c r="J1628" s="135"/>
      <c r="K1628" t="s">
        <v>578</v>
      </c>
      <c r="L1628" s="135"/>
      <c r="M1628" s="42">
        <v>480</v>
      </c>
    </row>
    <row r="1629" spans="1:13" s="18" customFormat="1" ht="12.75">
      <c r="A1629" s="35"/>
      <c r="B1629" s="426">
        <v>1500</v>
      </c>
      <c r="C1629" s="35" t="s">
        <v>34</v>
      </c>
      <c r="D1629" s="35" t="s">
        <v>462</v>
      </c>
      <c r="E1629" s="35" t="s">
        <v>35</v>
      </c>
      <c r="F1629" s="118" t="s">
        <v>580</v>
      </c>
      <c r="G1629" s="33" t="s">
        <v>274</v>
      </c>
      <c r="H1629" s="43">
        <f t="shared" si="139"/>
        <v>-68400</v>
      </c>
      <c r="I1629" s="133">
        <f t="shared" si="137"/>
        <v>3.125</v>
      </c>
      <c r="J1629" s="135"/>
      <c r="K1629" t="s">
        <v>578</v>
      </c>
      <c r="L1629" s="135"/>
      <c r="M1629" s="42">
        <v>480</v>
      </c>
    </row>
    <row r="1630" spans="1:13" s="138" customFormat="1" ht="12.75">
      <c r="A1630" s="35"/>
      <c r="B1630" s="426">
        <v>1500</v>
      </c>
      <c r="C1630" s="35" t="s">
        <v>34</v>
      </c>
      <c r="D1630" s="35" t="s">
        <v>462</v>
      </c>
      <c r="E1630" s="35" t="s">
        <v>35</v>
      </c>
      <c r="F1630" s="118" t="s">
        <v>580</v>
      </c>
      <c r="G1630" s="33" t="s">
        <v>291</v>
      </c>
      <c r="H1630" s="43">
        <f t="shared" si="139"/>
        <v>-69900</v>
      </c>
      <c r="I1630" s="133">
        <f t="shared" si="137"/>
        <v>3.125</v>
      </c>
      <c r="J1630" s="135"/>
      <c r="K1630" t="s">
        <v>578</v>
      </c>
      <c r="L1630" s="135"/>
      <c r="M1630" s="42">
        <v>480</v>
      </c>
    </row>
    <row r="1631" spans="1:13" s="18" customFormat="1" ht="12.75">
      <c r="A1631" s="35"/>
      <c r="B1631" s="426">
        <v>1000</v>
      </c>
      <c r="C1631" s="35" t="s">
        <v>34</v>
      </c>
      <c r="D1631" s="35" t="s">
        <v>462</v>
      </c>
      <c r="E1631" s="35" t="s">
        <v>35</v>
      </c>
      <c r="F1631" s="118" t="s">
        <v>580</v>
      </c>
      <c r="G1631" s="33" t="s">
        <v>104</v>
      </c>
      <c r="H1631" s="43">
        <f t="shared" si="139"/>
        <v>-70900</v>
      </c>
      <c r="I1631" s="133">
        <f t="shared" si="137"/>
        <v>2.0833333333333335</v>
      </c>
      <c r="J1631" s="135"/>
      <c r="K1631" t="s">
        <v>578</v>
      </c>
      <c r="L1631" s="135"/>
      <c r="M1631" s="42">
        <v>480</v>
      </c>
    </row>
    <row r="1632" spans="1:13" s="18" customFormat="1" ht="12.75">
      <c r="A1632" s="1"/>
      <c r="B1632" s="433">
        <v>1300</v>
      </c>
      <c r="C1632" s="1" t="s">
        <v>34</v>
      </c>
      <c r="D1632" s="1" t="s">
        <v>462</v>
      </c>
      <c r="E1632" s="1" t="s">
        <v>35</v>
      </c>
      <c r="F1632" s="183" t="s">
        <v>607</v>
      </c>
      <c r="G1632" s="30" t="s">
        <v>14</v>
      </c>
      <c r="H1632" s="43">
        <f t="shared" si="139"/>
        <v>-72200</v>
      </c>
      <c r="I1632" s="133">
        <f aca="true" t="shared" si="140" ref="I1632:I1695">+B1632/M1632</f>
        <v>2.7083333333333335</v>
      </c>
      <c r="J1632"/>
      <c r="K1632" t="s">
        <v>591</v>
      </c>
      <c r="L1632"/>
      <c r="M1632" s="42">
        <v>480</v>
      </c>
    </row>
    <row r="1633" spans="1:13" s="18" customFormat="1" ht="12.75">
      <c r="A1633" s="1"/>
      <c r="B1633" s="433">
        <v>1250</v>
      </c>
      <c r="C1633" s="1" t="s">
        <v>34</v>
      </c>
      <c r="D1633" s="1" t="s">
        <v>462</v>
      </c>
      <c r="E1633" s="1" t="s">
        <v>35</v>
      </c>
      <c r="F1633" s="183" t="s">
        <v>607</v>
      </c>
      <c r="G1633" s="30" t="s">
        <v>16</v>
      </c>
      <c r="H1633" s="43">
        <f t="shared" si="139"/>
        <v>-73450</v>
      </c>
      <c r="I1633" s="133">
        <f t="shared" si="140"/>
        <v>2.6041666666666665</v>
      </c>
      <c r="J1633"/>
      <c r="K1633" t="s">
        <v>591</v>
      </c>
      <c r="L1633"/>
      <c r="M1633" s="42">
        <v>480</v>
      </c>
    </row>
    <row r="1634" spans="1:13" s="18" customFormat="1" ht="12.75">
      <c r="A1634" s="1"/>
      <c r="B1634" s="433">
        <v>1200</v>
      </c>
      <c r="C1634" s="1" t="s">
        <v>34</v>
      </c>
      <c r="D1634" s="1" t="s">
        <v>462</v>
      </c>
      <c r="E1634" s="1" t="s">
        <v>35</v>
      </c>
      <c r="F1634" s="183" t="s">
        <v>607</v>
      </c>
      <c r="G1634" s="30" t="s">
        <v>18</v>
      </c>
      <c r="H1634" s="43">
        <f t="shared" si="139"/>
        <v>-74650</v>
      </c>
      <c r="I1634" s="133">
        <f t="shared" si="140"/>
        <v>2.5</v>
      </c>
      <c r="J1634"/>
      <c r="K1634" t="s">
        <v>591</v>
      </c>
      <c r="L1634"/>
      <c r="M1634" s="42">
        <v>480</v>
      </c>
    </row>
    <row r="1635" spans="1:13" s="18" customFormat="1" ht="12.75">
      <c r="A1635" s="1"/>
      <c r="B1635" s="433">
        <v>1300</v>
      </c>
      <c r="C1635" s="1" t="s">
        <v>34</v>
      </c>
      <c r="D1635" s="1" t="s">
        <v>462</v>
      </c>
      <c r="E1635" s="1" t="s">
        <v>35</v>
      </c>
      <c r="F1635" s="183" t="s">
        <v>607</v>
      </c>
      <c r="G1635" s="30" t="s">
        <v>20</v>
      </c>
      <c r="H1635" s="43">
        <f t="shared" si="139"/>
        <v>-75950</v>
      </c>
      <c r="I1635" s="133">
        <f t="shared" si="140"/>
        <v>2.7083333333333335</v>
      </c>
      <c r="J1635"/>
      <c r="K1635" t="s">
        <v>591</v>
      </c>
      <c r="L1635"/>
      <c r="M1635" s="42">
        <v>480</v>
      </c>
    </row>
    <row r="1636" spans="1:13" s="135" customFormat="1" ht="12.75">
      <c r="A1636" s="1"/>
      <c r="B1636" s="433">
        <v>1500</v>
      </c>
      <c r="C1636" s="1" t="s">
        <v>34</v>
      </c>
      <c r="D1636" s="1" t="s">
        <v>462</v>
      </c>
      <c r="E1636" s="1" t="s">
        <v>35</v>
      </c>
      <c r="F1636" s="183" t="s">
        <v>607</v>
      </c>
      <c r="G1636" s="30" t="s">
        <v>52</v>
      </c>
      <c r="H1636" s="43">
        <f t="shared" si="139"/>
        <v>-77450</v>
      </c>
      <c r="I1636" s="133">
        <f t="shared" si="140"/>
        <v>3.125</v>
      </c>
      <c r="J1636"/>
      <c r="K1636" t="s">
        <v>591</v>
      </c>
      <c r="L1636"/>
      <c r="M1636" s="42">
        <v>480</v>
      </c>
    </row>
    <row r="1637" spans="1:13" s="135" customFormat="1" ht="12.75">
      <c r="A1637" s="1"/>
      <c r="B1637" s="433">
        <v>1500</v>
      </c>
      <c r="C1637" s="1" t="s">
        <v>34</v>
      </c>
      <c r="D1637" s="1" t="s">
        <v>462</v>
      </c>
      <c r="E1637" s="1" t="s">
        <v>35</v>
      </c>
      <c r="F1637" s="183" t="s">
        <v>607</v>
      </c>
      <c r="G1637" s="30" t="s">
        <v>53</v>
      </c>
      <c r="H1637" s="43">
        <f t="shared" si="139"/>
        <v>-78950</v>
      </c>
      <c r="I1637" s="133">
        <f t="shared" si="140"/>
        <v>3.125</v>
      </c>
      <c r="J1637"/>
      <c r="K1637" t="s">
        <v>591</v>
      </c>
      <c r="L1637"/>
      <c r="M1637" s="42">
        <v>480</v>
      </c>
    </row>
    <row r="1638" spans="1:13" s="18" customFormat="1" ht="12.75">
      <c r="A1638" s="1"/>
      <c r="B1638" s="433">
        <v>1500</v>
      </c>
      <c r="C1638" s="1" t="s">
        <v>34</v>
      </c>
      <c r="D1638" s="1" t="s">
        <v>462</v>
      </c>
      <c r="E1638" s="1" t="s">
        <v>35</v>
      </c>
      <c r="F1638" s="183" t="s">
        <v>607</v>
      </c>
      <c r="G1638" s="30" t="s">
        <v>54</v>
      </c>
      <c r="H1638" s="43">
        <f t="shared" si="139"/>
        <v>-80450</v>
      </c>
      <c r="I1638" s="133">
        <f t="shared" si="140"/>
        <v>3.125</v>
      </c>
      <c r="J1638"/>
      <c r="K1638" t="s">
        <v>591</v>
      </c>
      <c r="L1638"/>
      <c r="M1638" s="42">
        <v>480</v>
      </c>
    </row>
    <row r="1639" spans="1:13" s="18" customFormat="1" ht="12.75">
      <c r="A1639" s="1"/>
      <c r="B1639" s="433">
        <v>1500</v>
      </c>
      <c r="C1639" s="1" t="s">
        <v>34</v>
      </c>
      <c r="D1639" s="1" t="s">
        <v>462</v>
      </c>
      <c r="E1639" s="1" t="s">
        <v>35</v>
      </c>
      <c r="F1639" s="183" t="s">
        <v>607</v>
      </c>
      <c r="G1639" s="30" t="s">
        <v>55</v>
      </c>
      <c r="H1639" s="43">
        <f t="shared" si="139"/>
        <v>-81950</v>
      </c>
      <c r="I1639" s="133">
        <f t="shared" si="140"/>
        <v>3.125</v>
      </c>
      <c r="J1639"/>
      <c r="K1639" t="s">
        <v>591</v>
      </c>
      <c r="L1639"/>
      <c r="M1639" s="42">
        <v>480</v>
      </c>
    </row>
    <row r="1640" spans="1:13" s="18" customFormat="1" ht="12.75">
      <c r="A1640" s="1"/>
      <c r="B1640" s="433">
        <v>1250</v>
      </c>
      <c r="C1640" s="1" t="s">
        <v>34</v>
      </c>
      <c r="D1640" s="1" t="s">
        <v>462</v>
      </c>
      <c r="E1640" s="1" t="s">
        <v>35</v>
      </c>
      <c r="F1640" s="183" t="s">
        <v>607</v>
      </c>
      <c r="G1640" s="30" t="s">
        <v>56</v>
      </c>
      <c r="H1640" s="43">
        <f t="shared" si="139"/>
        <v>-83200</v>
      </c>
      <c r="I1640" s="133">
        <f t="shared" si="140"/>
        <v>2.6041666666666665</v>
      </c>
      <c r="J1640"/>
      <c r="K1640" t="s">
        <v>591</v>
      </c>
      <c r="L1640"/>
      <c r="M1640" s="42">
        <v>480</v>
      </c>
    </row>
    <row r="1641" spans="1:13" s="18" customFormat="1" ht="12.75">
      <c r="A1641" s="1"/>
      <c r="B1641" s="433">
        <v>1000</v>
      </c>
      <c r="C1641" s="1" t="s">
        <v>34</v>
      </c>
      <c r="D1641" s="1" t="s">
        <v>462</v>
      </c>
      <c r="E1641" s="1" t="s">
        <v>35</v>
      </c>
      <c r="F1641" s="183" t="s">
        <v>607</v>
      </c>
      <c r="G1641" s="30" t="s">
        <v>57</v>
      </c>
      <c r="H1641" s="43">
        <f t="shared" si="139"/>
        <v>-84200</v>
      </c>
      <c r="I1641" s="133">
        <f t="shared" si="140"/>
        <v>2.0833333333333335</v>
      </c>
      <c r="J1641"/>
      <c r="K1641" t="s">
        <v>591</v>
      </c>
      <c r="L1641"/>
      <c r="M1641" s="42">
        <v>480</v>
      </c>
    </row>
    <row r="1642" spans="1:13" s="18" customFormat="1" ht="12.75">
      <c r="A1642" s="1"/>
      <c r="B1642" s="433">
        <v>1300</v>
      </c>
      <c r="C1642" s="1" t="s">
        <v>34</v>
      </c>
      <c r="D1642" s="1" t="s">
        <v>462</v>
      </c>
      <c r="E1642" s="1" t="s">
        <v>35</v>
      </c>
      <c r="F1642" s="183" t="s">
        <v>607</v>
      </c>
      <c r="G1642" s="30" t="s">
        <v>148</v>
      </c>
      <c r="H1642" s="43">
        <f t="shared" si="139"/>
        <v>-85500</v>
      </c>
      <c r="I1642" s="133">
        <f t="shared" si="140"/>
        <v>2.7083333333333335</v>
      </c>
      <c r="J1642"/>
      <c r="K1642" t="s">
        <v>591</v>
      </c>
      <c r="L1642"/>
      <c r="M1642" s="42">
        <v>480</v>
      </c>
    </row>
    <row r="1643" spans="1:13" s="135" customFormat="1" ht="12.75">
      <c r="A1643" s="1"/>
      <c r="B1643" s="433">
        <v>1300</v>
      </c>
      <c r="C1643" s="1" t="s">
        <v>34</v>
      </c>
      <c r="D1643" s="1" t="s">
        <v>462</v>
      </c>
      <c r="E1643" s="1" t="s">
        <v>35</v>
      </c>
      <c r="F1643" s="183" t="s">
        <v>607</v>
      </c>
      <c r="G1643" s="30" t="s">
        <v>189</v>
      </c>
      <c r="H1643" s="43">
        <f t="shared" si="139"/>
        <v>-86800</v>
      </c>
      <c r="I1643" s="133">
        <f t="shared" si="140"/>
        <v>2.7083333333333335</v>
      </c>
      <c r="J1643"/>
      <c r="K1643" t="s">
        <v>591</v>
      </c>
      <c r="L1643"/>
      <c r="M1643" s="42">
        <v>480</v>
      </c>
    </row>
    <row r="1644" spans="1:13" s="135" customFormat="1" ht="12.75">
      <c r="A1644" s="1"/>
      <c r="B1644" s="433">
        <v>1300</v>
      </c>
      <c r="C1644" s="1" t="s">
        <v>34</v>
      </c>
      <c r="D1644" s="1" t="s">
        <v>462</v>
      </c>
      <c r="E1644" s="1" t="s">
        <v>35</v>
      </c>
      <c r="F1644" s="183" t="s">
        <v>607</v>
      </c>
      <c r="G1644" s="30" t="s">
        <v>184</v>
      </c>
      <c r="H1644" s="43">
        <f t="shared" si="139"/>
        <v>-88100</v>
      </c>
      <c r="I1644" s="133">
        <f t="shared" si="140"/>
        <v>2.7083333333333335</v>
      </c>
      <c r="J1644"/>
      <c r="K1644" t="s">
        <v>591</v>
      </c>
      <c r="L1644"/>
      <c r="M1644" s="42">
        <v>480</v>
      </c>
    </row>
    <row r="1645" spans="1:13" s="135" customFormat="1" ht="12.75">
      <c r="A1645" s="1"/>
      <c r="B1645" s="433">
        <v>900</v>
      </c>
      <c r="C1645" s="1" t="s">
        <v>34</v>
      </c>
      <c r="D1645" s="1" t="s">
        <v>462</v>
      </c>
      <c r="E1645" s="1" t="s">
        <v>35</v>
      </c>
      <c r="F1645" s="183" t="s">
        <v>607</v>
      </c>
      <c r="G1645" s="30" t="s">
        <v>182</v>
      </c>
      <c r="H1645" s="43">
        <f t="shared" si="139"/>
        <v>-89000</v>
      </c>
      <c r="I1645" s="133">
        <f t="shared" si="140"/>
        <v>1.875</v>
      </c>
      <c r="J1645"/>
      <c r="K1645" t="s">
        <v>591</v>
      </c>
      <c r="L1645"/>
      <c r="M1645" s="42">
        <v>480</v>
      </c>
    </row>
    <row r="1646" spans="1:13" s="135" customFormat="1" ht="12.75">
      <c r="A1646" s="1"/>
      <c r="B1646" s="433">
        <v>1250</v>
      </c>
      <c r="C1646" s="1" t="s">
        <v>34</v>
      </c>
      <c r="D1646" s="1" t="s">
        <v>462</v>
      </c>
      <c r="E1646" s="1" t="s">
        <v>35</v>
      </c>
      <c r="F1646" s="183" t="s">
        <v>607</v>
      </c>
      <c r="G1646" s="30" t="s">
        <v>274</v>
      </c>
      <c r="H1646" s="43">
        <f t="shared" si="139"/>
        <v>-90250</v>
      </c>
      <c r="I1646" s="133">
        <f t="shared" si="140"/>
        <v>2.6041666666666665</v>
      </c>
      <c r="J1646"/>
      <c r="K1646" t="s">
        <v>591</v>
      </c>
      <c r="L1646"/>
      <c r="M1646" s="42">
        <v>480</v>
      </c>
    </row>
    <row r="1647" spans="1:13" s="135" customFormat="1" ht="12.75">
      <c r="A1647" s="1"/>
      <c r="B1647" s="433">
        <v>1100</v>
      </c>
      <c r="C1647" s="1" t="s">
        <v>34</v>
      </c>
      <c r="D1647" s="1" t="s">
        <v>462</v>
      </c>
      <c r="E1647" s="1" t="s">
        <v>35</v>
      </c>
      <c r="F1647" s="183" t="s">
        <v>607</v>
      </c>
      <c r="G1647" s="30" t="s">
        <v>293</v>
      </c>
      <c r="H1647" s="43">
        <f aca="true" t="shared" si="141" ref="H1647:H1678">H1646-B1647</f>
        <v>-91350</v>
      </c>
      <c r="I1647" s="133">
        <f t="shared" si="140"/>
        <v>2.2916666666666665</v>
      </c>
      <c r="J1647"/>
      <c r="K1647" t="s">
        <v>591</v>
      </c>
      <c r="L1647"/>
      <c r="M1647" s="42">
        <v>480</v>
      </c>
    </row>
    <row r="1648" spans="1:13" s="135" customFormat="1" ht="12.75">
      <c r="A1648" s="1"/>
      <c r="B1648" s="433">
        <v>1500</v>
      </c>
      <c r="C1648" s="1" t="s">
        <v>34</v>
      </c>
      <c r="D1648" s="1" t="s">
        <v>462</v>
      </c>
      <c r="E1648" s="1" t="s">
        <v>35</v>
      </c>
      <c r="F1648" s="183" t="s">
        <v>607</v>
      </c>
      <c r="G1648" s="30" t="s">
        <v>295</v>
      </c>
      <c r="H1648" s="43">
        <f t="shared" si="141"/>
        <v>-92850</v>
      </c>
      <c r="I1648" s="133">
        <f t="shared" si="140"/>
        <v>3.125</v>
      </c>
      <c r="J1648"/>
      <c r="K1648" t="s">
        <v>591</v>
      </c>
      <c r="L1648"/>
      <c r="M1648" s="42">
        <v>480</v>
      </c>
    </row>
    <row r="1649" spans="1:13" s="135" customFormat="1" ht="12.75">
      <c r="A1649" s="1"/>
      <c r="B1649" s="433">
        <v>1500</v>
      </c>
      <c r="C1649" s="1" t="s">
        <v>34</v>
      </c>
      <c r="D1649" s="1" t="s">
        <v>462</v>
      </c>
      <c r="E1649" s="1" t="s">
        <v>35</v>
      </c>
      <c r="F1649" s="183" t="s">
        <v>607</v>
      </c>
      <c r="G1649" s="30" t="s">
        <v>296</v>
      </c>
      <c r="H1649" s="43">
        <f t="shared" si="141"/>
        <v>-94350</v>
      </c>
      <c r="I1649" s="133">
        <f t="shared" si="140"/>
        <v>3.125</v>
      </c>
      <c r="J1649"/>
      <c r="K1649" t="s">
        <v>591</v>
      </c>
      <c r="L1649"/>
      <c r="M1649" s="42">
        <v>480</v>
      </c>
    </row>
    <row r="1650" spans="1:13" s="135" customFormat="1" ht="12.75">
      <c r="A1650" s="1"/>
      <c r="B1650" s="435">
        <v>1500</v>
      </c>
      <c r="C1650" s="1" t="s">
        <v>34</v>
      </c>
      <c r="D1650" s="1" t="s">
        <v>462</v>
      </c>
      <c r="E1650" s="1" t="s">
        <v>35</v>
      </c>
      <c r="F1650" s="183" t="s">
        <v>607</v>
      </c>
      <c r="G1650" s="30" t="s">
        <v>297</v>
      </c>
      <c r="H1650" s="43">
        <f t="shared" si="141"/>
        <v>-95850</v>
      </c>
      <c r="I1650" s="133">
        <f t="shared" si="140"/>
        <v>3.125</v>
      </c>
      <c r="J1650"/>
      <c r="K1650" t="s">
        <v>591</v>
      </c>
      <c r="L1650"/>
      <c r="M1650" s="42">
        <v>480</v>
      </c>
    </row>
    <row r="1651" spans="1:13" s="135" customFormat="1" ht="12.75">
      <c r="A1651" s="1"/>
      <c r="B1651" s="433">
        <v>1500</v>
      </c>
      <c r="C1651" s="1" t="s">
        <v>34</v>
      </c>
      <c r="D1651" s="1" t="s">
        <v>462</v>
      </c>
      <c r="E1651" s="1" t="s">
        <v>35</v>
      </c>
      <c r="F1651" s="183" t="s">
        <v>607</v>
      </c>
      <c r="G1651" s="30" t="s">
        <v>312</v>
      </c>
      <c r="H1651" s="43">
        <f t="shared" si="141"/>
        <v>-97350</v>
      </c>
      <c r="I1651" s="133">
        <f t="shared" si="140"/>
        <v>3.125</v>
      </c>
      <c r="J1651"/>
      <c r="K1651" t="s">
        <v>591</v>
      </c>
      <c r="L1651"/>
      <c r="M1651" s="42">
        <v>480</v>
      </c>
    </row>
    <row r="1652" spans="1:13" s="135" customFormat="1" ht="12.75">
      <c r="A1652" s="1"/>
      <c r="B1652" s="433">
        <v>1400</v>
      </c>
      <c r="C1652" s="70" t="s">
        <v>34</v>
      </c>
      <c r="D1652" s="1" t="s">
        <v>462</v>
      </c>
      <c r="E1652" s="1" t="s">
        <v>35</v>
      </c>
      <c r="F1652" s="183" t="s">
        <v>607</v>
      </c>
      <c r="G1652" s="30" t="s">
        <v>313</v>
      </c>
      <c r="H1652" s="43">
        <f t="shared" si="141"/>
        <v>-98750</v>
      </c>
      <c r="I1652" s="133">
        <f t="shared" si="140"/>
        <v>2.9166666666666665</v>
      </c>
      <c r="J1652"/>
      <c r="K1652" t="s">
        <v>591</v>
      </c>
      <c r="L1652"/>
      <c r="M1652" s="42">
        <v>480</v>
      </c>
    </row>
    <row r="1653" spans="1:13" s="135" customFormat="1" ht="12.75">
      <c r="A1653" s="1"/>
      <c r="B1653" s="433">
        <v>1200</v>
      </c>
      <c r="C1653" s="70" t="s">
        <v>34</v>
      </c>
      <c r="D1653" s="70" t="s">
        <v>462</v>
      </c>
      <c r="E1653" s="70" t="s">
        <v>35</v>
      </c>
      <c r="F1653" s="165" t="s">
        <v>607</v>
      </c>
      <c r="G1653" s="71" t="s">
        <v>99</v>
      </c>
      <c r="H1653" s="43">
        <f t="shared" si="141"/>
        <v>-99950</v>
      </c>
      <c r="I1653" s="133">
        <f t="shared" si="140"/>
        <v>2.5</v>
      </c>
      <c r="J1653"/>
      <c r="K1653" t="s">
        <v>591</v>
      </c>
      <c r="L1653"/>
      <c r="M1653" s="42">
        <v>480</v>
      </c>
    </row>
    <row r="1654" spans="1:13" s="135" customFormat="1" ht="12.75">
      <c r="A1654" s="1"/>
      <c r="B1654" s="433">
        <v>800</v>
      </c>
      <c r="C1654" s="70" t="s">
        <v>34</v>
      </c>
      <c r="D1654" s="70" t="s">
        <v>462</v>
      </c>
      <c r="E1654" s="70" t="s">
        <v>35</v>
      </c>
      <c r="F1654" s="165" t="s">
        <v>607</v>
      </c>
      <c r="G1654" s="71" t="s">
        <v>99</v>
      </c>
      <c r="H1654" s="43">
        <f t="shared" si="141"/>
        <v>-100750</v>
      </c>
      <c r="I1654" s="133">
        <f t="shared" si="140"/>
        <v>1.6666666666666667</v>
      </c>
      <c r="J1654"/>
      <c r="K1654" t="s">
        <v>591</v>
      </c>
      <c r="L1654"/>
      <c r="M1654" s="42">
        <v>480</v>
      </c>
    </row>
    <row r="1655" spans="1:13" s="135" customFormat="1" ht="12.75">
      <c r="A1655" s="1"/>
      <c r="B1655" s="433">
        <v>1300</v>
      </c>
      <c r="C1655" s="70" t="s">
        <v>34</v>
      </c>
      <c r="D1655" s="70" t="s">
        <v>462</v>
      </c>
      <c r="E1655" s="70" t="s">
        <v>35</v>
      </c>
      <c r="F1655" s="165" t="s">
        <v>607</v>
      </c>
      <c r="G1655" s="71" t="s">
        <v>102</v>
      </c>
      <c r="H1655" s="43">
        <f t="shared" si="141"/>
        <v>-102050</v>
      </c>
      <c r="I1655" s="133">
        <f t="shared" si="140"/>
        <v>2.7083333333333335</v>
      </c>
      <c r="J1655"/>
      <c r="K1655" t="s">
        <v>591</v>
      </c>
      <c r="L1655"/>
      <c r="M1655" s="42">
        <v>480</v>
      </c>
    </row>
    <row r="1656" spans="1:13" s="135" customFormat="1" ht="12.75">
      <c r="A1656" s="1"/>
      <c r="B1656" s="433">
        <v>1100</v>
      </c>
      <c r="C1656" s="70" t="s">
        <v>34</v>
      </c>
      <c r="D1656" s="70" t="s">
        <v>462</v>
      </c>
      <c r="E1656" s="70" t="s">
        <v>35</v>
      </c>
      <c r="F1656" s="165" t="s">
        <v>607</v>
      </c>
      <c r="G1656" s="71" t="s">
        <v>104</v>
      </c>
      <c r="H1656" s="43">
        <f t="shared" si="141"/>
        <v>-103150</v>
      </c>
      <c r="I1656" s="133">
        <f t="shared" si="140"/>
        <v>2.2916666666666665</v>
      </c>
      <c r="J1656"/>
      <c r="K1656" t="s">
        <v>591</v>
      </c>
      <c r="L1656"/>
      <c r="M1656" s="42">
        <v>480</v>
      </c>
    </row>
    <row r="1657" spans="1:13" s="18" customFormat="1" ht="12.75">
      <c r="A1657" s="1"/>
      <c r="B1657" s="433">
        <v>2500</v>
      </c>
      <c r="C1657" s="1" t="s">
        <v>34</v>
      </c>
      <c r="D1657" s="1" t="s">
        <v>462</v>
      </c>
      <c r="E1657" s="1" t="s">
        <v>35</v>
      </c>
      <c r="F1657" s="183" t="s">
        <v>607</v>
      </c>
      <c r="G1657" s="30" t="s">
        <v>104</v>
      </c>
      <c r="H1657" s="43">
        <f t="shared" si="141"/>
        <v>-105650</v>
      </c>
      <c r="I1657" s="133">
        <f t="shared" si="140"/>
        <v>5.208333333333333</v>
      </c>
      <c r="J1657"/>
      <c r="K1657" t="s">
        <v>591</v>
      </c>
      <c r="L1657"/>
      <c r="M1657" s="42">
        <v>480</v>
      </c>
    </row>
    <row r="1658" spans="1:13" s="135" customFormat="1" ht="12.75">
      <c r="A1658" s="35"/>
      <c r="B1658" s="426">
        <v>800</v>
      </c>
      <c r="C1658" s="35" t="s">
        <v>34</v>
      </c>
      <c r="D1658" s="35" t="s">
        <v>462</v>
      </c>
      <c r="E1658" s="35" t="s">
        <v>35</v>
      </c>
      <c r="F1658" s="165" t="s">
        <v>598</v>
      </c>
      <c r="G1658" s="71" t="s">
        <v>14</v>
      </c>
      <c r="H1658" s="43">
        <f t="shared" si="141"/>
        <v>-106450</v>
      </c>
      <c r="I1658" s="133">
        <f t="shared" si="140"/>
        <v>1.6666666666666667</v>
      </c>
      <c r="K1658" s="135" t="s">
        <v>558</v>
      </c>
      <c r="M1658" s="42">
        <v>480</v>
      </c>
    </row>
    <row r="1659" spans="1:13" s="135" customFormat="1" ht="12.75">
      <c r="A1659" s="15"/>
      <c r="B1659" s="426">
        <v>800</v>
      </c>
      <c r="C1659" s="35" t="s">
        <v>34</v>
      </c>
      <c r="D1659" s="35" t="s">
        <v>462</v>
      </c>
      <c r="E1659" s="35" t="s">
        <v>35</v>
      </c>
      <c r="F1659" s="165" t="s">
        <v>598</v>
      </c>
      <c r="G1659" s="71" t="s">
        <v>16</v>
      </c>
      <c r="H1659" s="43">
        <f t="shared" si="141"/>
        <v>-107250</v>
      </c>
      <c r="I1659" s="133">
        <f t="shared" si="140"/>
        <v>1.6666666666666667</v>
      </c>
      <c r="J1659" s="18"/>
      <c r="K1659" s="135" t="s">
        <v>558</v>
      </c>
      <c r="L1659" s="18"/>
      <c r="M1659" s="42">
        <v>480</v>
      </c>
    </row>
    <row r="1660" spans="1:13" s="135" customFormat="1" ht="12.75">
      <c r="A1660" s="15"/>
      <c r="B1660" s="426">
        <v>800</v>
      </c>
      <c r="C1660" s="35" t="s">
        <v>34</v>
      </c>
      <c r="D1660" s="35" t="s">
        <v>462</v>
      </c>
      <c r="E1660" s="35" t="s">
        <v>35</v>
      </c>
      <c r="F1660" s="165" t="s">
        <v>598</v>
      </c>
      <c r="G1660" s="33" t="s">
        <v>18</v>
      </c>
      <c r="H1660" s="43">
        <f t="shared" si="141"/>
        <v>-108050</v>
      </c>
      <c r="I1660" s="133">
        <f t="shared" si="140"/>
        <v>1.6666666666666667</v>
      </c>
      <c r="J1660" s="40"/>
      <c r="K1660" s="135" t="s">
        <v>558</v>
      </c>
      <c r="L1660" s="40"/>
      <c r="M1660" s="42">
        <v>480</v>
      </c>
    </row>
    <row r="1661" spans="1:13" s="135" customFormat="1" ht="12.75">
      <c r="A1661" s="15"/>
      <c r="B1661" s="426">
        <v>800</v>
      </c>
      <c r="C1661" s="35" t="s">
        <v>34</v>
      </c>
      <c r="D1661" s="35" t="s">
        <v>462</v>
      </c>
      <c r="E1661" s="35" t="s">
        <v>35</v>
      </c>
      <c r="F1661" s="165" t="s">
        <v>598</v>
      </c>
      <c r="G1661" s="33" t="s">
        <v>20</v>
      </c>
      <c r="H1661" s="43">
        <f t="shared" si="141"/>
        <v>-108850</v>
      </c>
      <c r="I1661" s="133">
        <f t="shared" si="140"/>
        <v>1.6666666666666667</v>
      </c>
      <c r="J1661" s="18"/>
      <c r="K1661" s="135" t="s">
        <v>558</v>
      </c>
      <c r="L1661" s="18"/>
      <c r="M1661" s="42">
        <v>480</v>
      </c>
    </row>
    <row r="1662" spans="1:13" s="135" customFormat="1" ht="12.75">
      <c r="A1662" s="15"/>
      <c r="B1662" s="426">
        <v>400</v>
      </c>
      <c r="C1662" s="35" t="s">
        <v>34</v>
      </c>
      <c r="D1662" s="35" t="s">
        <v>462</v>
      </c>
      <c r="E1662" s="35" t="s">
        <v>35</v>
      </c>
      <c r="F1662" s="165" t="s">
        <v>598</v>
      </c>
      <c r="G1662" s="33" t="s">
        <v>52</v>
      </c>
      <c r="H1662" s="43">
        <f t="shared" si="141"/>
        <v>-109250</v>
      </c>
      <c r="I1662" s="133">
        <f t="shared" si="140"/>
        <v>0.8333333333333334</v>
      </c>
      <c r="J1662" s="18"/>
      <c r="K1662" s="135" t="s">
        <v>558</v>
      </c>
      <c r="L1662" s="18"/>
      <c r="M1662" s="42">
        <v>480</v>
      </c>
    </row>
    <row r="1663" spans="1:13" s="135" customFormat="1" ht="12.75">
      <c r="A1663" s="35"/>
      <c r="B1663" s="426">
        <v>1400</v>
      </c>
      <c r="C1663" s="35" t="s">
        <v>34</v>
      </c>
      <c r="D1663" s="35" t="s">
        <v>462</v>
      </c>
      <c r="E1663" s="35" t="s">
        <v>35</v>
      </c>
      <c r="F1663" s="165" t="s">
        <v>598</v>
      </c>
      <c r="G1663" s="33" t="s">
        <v>53</v>
      </c>
      <c r="H1663" s="43">
        <f t="shared" si="141"/>
        <v>-110650</v>
      </c>
      <c r="I1663" s="133">
        <f t="shared" si="140"/>
        <v>2.9166666666666665</v>
      </c>
      <c r="K1663" s="135" t="s">
        <v>558</v>
      </c>
      <c r="M1663" s="42">
        <v>480</v>
      </c>
    </row>
    <row r="1664" spans="1:13" s="18" customFormat="1" ht="12.75">
      <c r="A1664" s="35"/>
      <c r="B1664" s="426">
        <v>400</v>
      </c>
      <c r="C1664" s="35" t="s">
        <v>34</v>
      </c>
      <c r="D1664" s="35" t="s">
        <v>462</v>
      </c>
      <c r="E1664" s="35" t="s">
        <v>35</v>
      </c>
      <c r="F1664" s="165" t="s">
        <v>598</v>
      </c>
      <c r="G1664" s="33" t="s">
        <v>54</v>
      </c>
      <c r="H1664" s="43">
        <f t="shared" si="141"/>
        <v>-111050</v>
      </c>
      <c r="I1664" s="133">
        <f t="shared" si="140"/>
        <v>0.8333333333333334</v>
      </c>
      <c r="J1664" s="135"/>
      <c r="K1664" s="135" t="s">
        <v>558</v>
      </c>
      <c r="L1664" s="135"/>
      <c r="M1664" s="42">
        <v>480</v>
      </c>
    </row>
    <row r="1665" spans="1:13" s="18" customFormat="1" ht="12.75">
      <c r="A1665" s="35"/>
      <c r="B1665" s="426">
        <v>600</v>
      </c>
      <c r="C1665" s="35" t="s">
        <v>34</v>
      </c>
      <c r="D1665" s="35" t="s">
        <v>462</v>
      </c>
      <c r="E1665" s="35" t="s">
        <v>35</v>
      </c>
      <c r="F1665" s="165" t="s">
        <v>598</v>
      </c>
      <c r="G1665" s="33" t="s">
        <v>55</v>
      </c>
      <c r="H1665" s="43">
        <f t="shared" si="141"/>
        <v>-111650</v>
      </c>
      <c r="I1665" s="133">
        <f t="shared" si="140"/>
        <v>1.25</v>
      </c>
      <c r="J1665" s="135"/>
      <c r="K1665" s="135" t="s">
        <v>558</v>
      </c>
      <c r="L1665" s="135"/>
      <c r="M1665" s="42">
        <v>480</v>
      </c>
    </row>
    <row r="1666" spans="1:13" s="18" customFormat="1" ht="12.75">
      <c r="A1666" s="35"/>
      <c r="B1666" s="426">
        <v>1400</v>
      </c>
      <c r="C1666" s="35" t="s">
        <v>34</v>
      </c>
      <c r="D1666" s="35" t="s">
        <v>462</v>
      </c>
      <c r="E1666" s="35" t="s">
        <v>35</v>
      </c>
      <c r="F1666" s="165" t="s">
        <v>598</v>
      </c>
      <c r="G1666" s="33" t="s">
        <v>56</v>
      </c>
      <c r="H1666" s="43">
        <f t="shared" si="141"/>
        <v>-113050</v>
      </c>
      <c r="I1666" s="133">
        <f t="shared" si="140"/>
        <v>2.9166666666666665</v>
      </c>
      <c r="J1666" s="135"/>
      <c r="K1666" s="135" t="s">
        <v>558</v>
      </c>
      <c r="L1666" s="135"/>
      <c r="M1666" s="42">
        <v>480</v>
      </c>
    </row>
    <row r="1667" spans="1:13" s="18" customFormat="1" ht="12.75">
      <c r="A1667" s="35"/>
      <c r="B1667" s="426">
        <v>400</v>
      </c>
      <c r="C1667" s="35" t="s">
        <v>34</v>
      </c>
      <c r="D1667" s="35" t="s">
        <v>462</v>
      </c>
      <c r="E1667" s="35" t="s">
        <v>35</v>
      </c>
      <c r="F1667" s="165" t="s">
        <v>598</v>
      </c>
      <c r="G1667" s="33" t="s">
        <v>57</v>
      </c>
      <c r="H1667" s="43">
        <f t="shared" si="141"/>
        <v>-113450</v>
      </c>
      <c r="I1667" s="133">
        <f t="shared" si="140"/>
        <v>0.8333333333333334</v>
      </c>
      <c r="J1667" s="135"/>
      <c r="K1667" s="135" t="s">
        <v>558</v>
      </c>
      <c r="L1667" s="135"/>
      <c r="M1667" s="42">
        <v>480</v>
      </c>
    </row>
    <row r="1668" spans="1:13" s="135" customFormat="1" ht="12.75">
      <c r="A1668" s="35"/>
      <c r="B1668" s="426">
        <v>400</v>
      </c>
      <c r="C1668" s="35" t="s">
        <v>34</v>
      </c>
      <c r="D1668" s="35" t="s">
        <v>462</v>
      </c>
      <c r="E1668" s="35" t="s">
        <v>35</v>
      </c>
      <c r="F1668" s="165" t="s">
        <v>598</v>
      </c>
      <c r="G1668" s="33" t="s">
        <v>148</v>
      </c>
      <c r="H1668" s="43">
        <f t="shared" si="141"/>
        <v>-113850</v>
      </c>
      <c r="I1668" s="133">
        <f t="shared" si="140"/>
        <v>0.8333333333333334</v>
      </c>
      <c r="K1668" s="135" t="s">
        <v>558</v>
      </c>
      <c r="M1668" s="42">
        <v>480</v>
      </c>
    </row>
    <row r="1669" spans="1:13" s="135" customFormat="1" ht="12.75">
      <c r="A1669" s="35"/>
      <c r="B1669" s="426">
        <v>400</v>
      </c>
      <c r="C1669" s="35" t="s">
        <v>34</v>
      </c>
      <c r="D1669" s="35" t="s">
        <v>462</v>
      </c>
      <c r="E1669" s="35" t="s">
        <v>35</v>
      </c>
      <c r="F1669" s="165" t="s">
        <v>598</v>
      </c>
      <c r="G1669" s="33" t="s">
        <v>189</v>
      </c>
      <c r="H1669" s="43">
        <f t="shared" si="141"/>
        <v>-114250</v>
      </c>
      <c r="I1669" s="133">
        <f t="shared" si="140"/>
        <v>0.8333333333333334</v>
      </c>
      <c r="K1669" s="135" t="s">
        <v>558</v>
      </c>
      <c r="M1669" s="42">
        <v>480</v>
      </c>
    </row>
    <row r="1670" spans="1:13" s="135" customFormat="1" ht="12.75">
      <c r="A1670" s="35"/>
      <c r="B1670" s="426">
        <v>1500</v>
      </c>
      <c r="C1670" s="35" t="s">
        <v>34</v>
      </c>
      <c r="D1670" s="35" t="s">
        <v>462</v>
      </c>
      <c r="E1670" s="35" t="s">
        <v>35</v>
      </c>
      <c r="F1670" s="165" t="s">
        <v>598</v>
      </c>
      <c r="G1670" s="33" t="s">
        <v>184</v>
      </c>
      <c r="H1670" s="43">
        <f t="shared" si="141"/>
        <v>-115750</v>
      </c>
      <c r="I1670" s="133">
        <f t="shared" si="140"/>
        <v>3.125</v>
      </c>
      <c r="K1670" s="135" t="s">
        <v>558</v>
      </c>
      <c r="M1670" s="42">
        <v>480</v>
      </c>
    </row>
    <row r="1671" spans="1:13" s="18" customFormat="1" ht="12.75">
      <c r="A1671" s="35"/>
      <c r="B1671" s="426">
        <v>400</v>
      </c>
      <c r="C1671" s="35" t="s">
        <v>34</v>
      </c>
      <c r="D1671" s="35" t="s">
        <v>462</v>
      </c>
      <c r="E1671" s="35" t="s">
        <v>35</v>
      </c>
      <c r="F1671" s="165" t="s">
        <v>598</v>
      </c>
      <c r="G1671" s="33" t="s">
        <v>274</v>
      </c>
      <c r="H1671" s="43">
        <f t="shared" si="141"/>
        <v>-116150</v>
      </c>
      <c r="I1671" s="133">
        <f t="shared" si="140"/>
        <v>0.8333333333333334</v>
      </c>
      <c r="J1671" s="135"/>
      <c r="K1671" s="135" t="s">
        <v>558</v>
      </c>
      <c r="L1671" s="135"/>
      <c r="M1671" s="42">
        <v>480</v>
      </c>
    </row>
    <row r="1672" spans="1:13" s="18" customFormat="1" ht="12.75">
      <c r="A1672" s="35"/>
      <c r="B1672" s="426">
        <v>1400</v>
      </c>
      <c r="C1672" s="35" t="s">
        <v>34</v>
      </c>
      <c r="D1672" s="35" t="s">
        <v>462</v>
      </c>
      <c r="E1672" s="35" t="s">
        <v>35</v>
      </c>
      <c r="F1672" s="165" t="s">
        <v>598</v>
      </c>
      <c r="G1672" s="33" t="s">
        <v>291</v>
      </c>
      <c r="H1672" s="43">
        <f t="shared" si="141"/>
        <v>-117550</v>
      </c>
      <c r="I1672" s="133">
        <f t="shared" si="140"/>
        <v>2.9166666666666665</v>
      </c>
      <c r="J1672" s="135"/>
      <c r="K1672" s="135" t="s">
        <v>558</v>
      </c>
      <c r="L1672" s="135"/>
      <c r="M1672" s="42">
        <v>480</v>
      </c>
    </row>
    <row r="1673" spans="1:13" s="18" customFormat="1" ht="12.75">
      <c r="A1673" s="35"/>
      <c r="B1673" s="426">
        <v>400</v>
      </c>
      <c r="C1673" s="35" t="s">
        <v>34</v>
      </c>
      <c r="D1673" s="35" t="s">
        <v>462</v>
      </c>
      <c r="E1673" s="35" t="s">
        <v>35</v>
      </c>
      <c r="F1673" s="165" t="s">
        <v>598</v>
      </c>
      <c r="G1673" s="33" t="s">
        <v>293</v>
      </c>
      <c r="H1673" s="43">
        <f t="shared" si="141"/>
        <v>-117950</v>
      </c>
      <c r="I1673" s="133">
        <f t="shared" si="140"/>
        <v>0.8333333333333334</v>
      </c>
      <c r="J1673" s="135"/>
      <c r="K1673" s="135" t="s">
        <v>558</v>
      </c>
      <c r="L1673" s="135"/>
      <c r="M1673" s="42">
        <v>480</v>
      </c>
    </row>
    <row r="1674" spans="1:13" s="18" customFormat="1" ht="12.75">
      <c r="A1674" s="35"/>
      <c r="B1674" s="426">
        <v>800</v>
      </c>
      <c r="C1674" s="35" t="s">
        <v>34</v>
      </c>
      <c r="D1674" s="35" t="s">
        <v>462</v>
      </c>
      <c r="E1674" s="35" t="s">
        <v>35</v>
      </c>
      <c r="F1674" s="165" t="s">
        <v>598</v>
      </c>
      <c r="G1674" s="33" t="s">
        <v>295</v>
      </c>
      <c r="H1674" s="43">
        <f t="shared" si="141"/>
        <v>-118750</v>
      </c>
      <c r="I1674" s="133">
        <f t="shared" si="140"/>
        <v>1.6666666666666667</v>
      </c>
      <c r="J1674" s="135"/>
      <c r="K1674" s="135" t="s">
        <v>558</v>
      </c>
      <c r="L1674" s="135"/>
      <c r="M1674" s="42">
        <v>480</v>
      </c>
    </row>
    <row r="1675" spans="1:13" s="18" customFormat="1" ht="12.75">
      <c r="A1675" s="35"/>
      <c r="B1675" s="426">
        <v>800</v>
      </c>
      <c r="C1675" s="35" t="s">
        <v>34</v>
      </c>
      <c r="D1675" s="35" t="s">
        <v>462</v>
      </c>
      <c r="E1675" s="35" t="s">
        <v>35</v>
      </c>
      <c r="F1675" s="165" t="s">
        <v>598</v>
      </c>
      <c r="G1675" s="33" t="s">
        <v>296</v>
      </c>
      <c r="H1675" s="43">
        <f t="shared" si="141"/>
        <v>-119550</v>
      </c>
      <c r="I1675" s="133">
        <f t="shared" si="140"/>
        <v>1.6666666666666667</v>
      </c>
      <c r="J1675" s="135"/>
      <c r="K1675" s="135" t="s">
        <v>558</v>
      </c>
      <c r="L1675" s="135"/>
      <c r="M1675" s="42">
        <v>480</v>
      </c>
    </row>
    <row r="1676" spans="1:13" s="18" customFormat="1" ht="12.75">
      <c r="A1676" s="35"/>
      <c r="B1676" s="426">
        <v>1900</v>
      </c>
      <c r="C1676" s="35" t="s">
        <v>34</v>
      </c>
      <c r="D1676" s="35" t="s">
        <v>462</v>
      </c>
      <c r="E1676" s="35" t="s">
        <v>35</v>
      </c>
      <c r="F1676" s="165" t="s">
        <v>598</v>
      </c>
      <c r="G1676" s="33" t="s">
        <v>313</v>
      </c>
      <c r="H1676" s="43">
        <f t="shared" si="141"/>
        <v>-121450</v>
      </c>
      <c r="I1676" s="133">
        <f t="shared" si="140"/>
        <v>3.9583333333333335</v>
      </c>
      <c r="J1676" s="135"/>
      <c r="K1676" s="135" t="s">
        <v>558</v>
      </c>
      <c r="L1676" s="135"/>
      <c r="M1676" s="42">
        <v>480</v>
      </c>
    </row>
    <row r="1677" spans="1:13" s="18" customFormat="1" ht="12.75">
      <c r="A1677" s="35"/>
      <c r="B1677" s="426">
        <v>1200</v>
      </c>
      <c r="C1677" s="35" t="s">
        <v>34</v>
      </c>
      <c r="D1677" s="35" t="s">
        <v>462</v>
      </c>
      <c r="E1677" s="35" t="s">
        <v>35</v>
      </c>
      <c r="F1677" s="165" t="s">
        <v>598</v>
      </c>
      <c r="G1677" s="33" t="s">
        <v>99</v>
      </c>
      <c r="H1677" s="43">
        <f t="shared" si="141"/>
        <v>-122650</v>
      </c>
      <c r="I1677" s="133">
        <f t="shared" si="140"/>
        <v>2.5</v>
      </c>
      <c r="J1677" s="135"/>
      <c r="K1677" s="135" t="s">
        <v>558</v>
      </c>
      <c r="L1677" s="135"/>
      <c r="M1677" s="42">
        <v>480</v>
      </c>
    </row>
    <row r="1678" spans="1:13" s="18" customFormat="1" ht="12.75">
      <c r="A1678" s="35"/>
      <c r="B1678" s="426">
        <v>800</v>
      </c>
      <c r="C1678" s="35" t="s">
        <v>34</v>
      </c>
      <c r="D1678" s="35" t="s">
        <v>462</v>
      </c>
      <c r="E1678" s="35" t="s">
        <v>35</v>
      </c>
      <c r="F1678" s="165" t="s">
        <v>598</v>
      </c>
      <c r="G1678" s="33" t="s">
        <v>102</v>
      </c>
      <c r="H1678" s="43">
        <f t="shared" si="141"/>
        <v>-123450</v>
      </c>
      <c r="I1678" s="133">
        <f t="shared" si="140"/>
        <v>1.6666666666666667</v>
      </c>
      <c r="J1678" s="135"/>
      <c r="K1678" s="135" t="s">
        <v>558</v>
      </c>
      <c r="L1678" s="135"/>
      <c r="M1678" s="42">
        <v>480</v>
      </c>
    </row>
    <row r="1679" spans="1:13" s="135" customFormat="1" ht="12.75">
      <c r="A1679" s="35"/>
      <c r="B1679" s="426">
        <v>900</v>
      </c>
      <c r="C1679" s="35" t="s">
        <v>34</v>
      </c>
      <c r="D1679" s="35" t="s">
        <v>462</v>
      </c>
      <c r="E1679" s="35" t="s">
        <v>35</v>
      </c>
      <c r="F1679" s="165" t="s">
        <v>598</v>
      </c>
      <c r="G1679" s="33" t="s">
        <v>104</v>
      </c>
      <c r="H1679" s="43">
        <f aca="true" t="shared" si="142" ref="H1679:H1702">H1678-B1679</f>
        <v>-124350</v>
      </c>
      <c r="I1679" s="133">
        <f t="shared" si="140"/>
        <v>1.875</v>
      </c>
      <c r="K1679" s="135" t="s">
        <v>558</v>
      </c>
      <c r="M1679" s="42">
        <v>480</v>
      </c>
    </row>
    <row r="1680" spans="1:13" s="18" customFormat="1" ht="12.75">
      <c r="A1680" s="35"/>
      <c r="B1680" s="426">
        <v>400</v>
      </c>
      <c r="C1680" s="35" t="s">
        <v>34</v>
      </c>
      <c r="D1680" s="35" t="s">
        <v>462</v>
      </c>
      <c r="E1680" s="35" t="s">
        <v>35</v>
      </c>
      <c r="F1680" s="118" t="s">
        <v>601</v>
      </c>
      <c r="G1680" s="33" t="s">
        <v>14</v>
      </c>
      <c r="H1680" s="43">
        <f t="shared" si="142"/>
        <v>-124750</v>
      </c>
      <c r="I1680" s="133">
        <f t="shared" si="140"/>
        <v>0.8333333333333334</v>
      </c>
      <c r="J1680" s="135"/>
      <c r="K1680" s="135" t="s">
        <v>600</v>
      </c>
      <c r="L1680" s="135"/>
      <c r="M1680" s="42">
        <v>480</v>
      </c>
    </row>
    <row r="1681" spans="1:13" s="135" customFormat="1" ht="12.75">
      <c r="A1681" s="15"/>
      <c r="B1681" s="426">
        <v>400</v>
      </c>
      <c r="C1681" s="35" t="s">
        <v>34</v>
      </c>
      <c r="D1681" s="35" t="s">
        <v>462</v>
      </c>
      <c r="E1681" s="35" t="s">
        <v>35</v>
      </c>
      <c r="F1681" s="118" t="s">
        <v>601</v>
      </c>
      <c r="G1681" s="33" t="s">
        <v>16</v>
      </c>
      <c r="H1681" s="43">
        <f t="shared" si="142"/>
        <v>-125150</v>
      </c>
      <c r="I1681" s="133">
        <f t="shared" si="140"/>
        <v>0.8333333333333334</v>
      </c>
      <c r="J1681" s="18"/>
      <c r="K1681" s="135" t="s">
        <v>600</v>
      </c>
      <c r="L1681" s="18"/>
      <c r="M1681" s="42">
        <v>480</v>
      </c>
    </row>
    <row r="1682" spans="1:13" s="18" customFormat="1" ht="12.75">
      <c r="A1682" s="15"/>
      <c r="B1682" s="426">
        <v>600</v>
      </c>
      <c r="C1682" s="137" t="s">
        <v>34</v>
      </c>
      <c r="D1682" s="35" t="s">
        <v>462</v>
      </c>
      <c r="E1682" s="137" t="s">
        <v>35</v>
      </c>
      <c r="F1682" s="118" t="s">
        <v>601</v>
      </c>
      <c r="G1682" s="33" t="s">
        <v>18</v>
      </c>
      <c r="H1682" s="43">
        <f t="shared" si="142"/>
        <v>-125750</v>
      </c>
      <c r="I1682" s="133">
        <f t="shared" si="140"/>
        <v>1.25</v>
      </c>
      <c r="J1682" s="40"/>
      <c r="K1682" s="135" t="s">
        <v>600</v>
      </c>
      <c r="L1682" s="40"/>
      <c r="M1682" s="42">
        <v>480</v>
      </c>
    </row>
    <row r="1683" spans="1:13" s="18" customFormat="1" ht="12.75">
      <c r="A1683" s="15"/>
      <c r="B1683" s="426">
        <v>400</v>
      </c>
      <c r="C1683" s="35" t="s">
        <v>34</v>
      </c>
      <c r="D1683" s="35" t="s">
        <v>462</v>
      </c>
      <c r="E1683" s="35" t="s">
        <v>35</v>
      </c>
      <c r="F1683" s="118" t="s">
        <v>601</v>
      </c>
      <c r="G1683" s="33" t="s">
        <v>20</v>
      </c>
      <c r="H1683" s="43">
        <f t="shared" si="142"/>
        <v>-126150</v>
      </c>
      <c r="I1683" s="133">
        <f t="shared" si="140"/>
        <v>0.8333333333333334</v>
      </c>
      <c r="K1683" s="135" t="s">
        <v>600</v>
      </c>
      <c r="M1683" s="42">
        <v>480</v>
      </c>
    </row>
    <row r="1684" spans="1:13" s="135" customFormat="1" ht="12.75">
      <c r="A1684" s="15"/>
      <c r="B1684" s="426">
        <v>400</v>
      </c>
      <c r="C1684" s="35" t="s">
        <v>34</v>
      </c>
      <c r="D1684" s="35" t="s">
        <v>462</v>
      </c>
      <c r="E1684" s="35" t="s">
        <v>35</v>
      </c>
      <c r="F1684" s="118" t="s">
        <v>601</v>
      </c>
      <c r="G1684" s="33" t="s">
        <v>52</v>
      </c>
      <c r="H1684" s="43">
        <f t="shared" si="142"/>
        <v>-126550</v>
      </c>
      <c r="I1684" s="133">
        <f t="shared" si="140"/>
        <v>0.8333333333333334</v>
      </c>
      <c r="J1684" s="18"/>
      <c r="K1684" s="135" t="s">
        <v>600</v>
      </c>
      <c r="L1684" s="18"/>
      <c r="M1684" s="42">
        <v>480</v>
      </c>
    </row>
    <row r="1685" spans="1:13" s="135" customFormat="1" ht="12.75">
      <c r="A1685" s="35"/>
      <c r="B1685" s="426">
        <v>2000</v>
      </c>
      <c r="C1685" s="35" t="s">
        <v>34</v>
      </c>
      <c r="D1685" s="35" t="s">
        <v>462</v>
      </c>
      <c r="E1685" s="35" t="s">
        <v>35</v>
      </c>
      <c r="F1685" s="118" t="s">
        <v>601</v>
      </c>
      <c r="G1685" s="33" t="s">
        <v>53</v>
      </c>
      <c r="H1685" s="43">
        <f t="shared" si="142"/>
        <v>-128550</v>
      </c>
      <c r="I1685" s="133">
        <f t="shared" si="140"/>
        <v>4.166666666666667</v>
      </c>
      <c r="K1685" s="135" t="s">
        <v>600</v>
      </c>
      <c r="M1685" s="42">
        <v>480</v>
      </c>
    </row>
    <row r="1686" spans="1:13" s="135" customFormat="1" ht="12.75">
      <c r="A1686" s="35"/>
      <c r="B1686" s="426">
        <v>1500</v>
      </c>
      <c r="C1686" s="35" t="s">
        <v>34</v>
      </c>
      <c r="D1686" s="35" t="s">
        <v>462</v>
      </c>
      <c r="E1686" s="35" t="s">
        <v>35</v>
      </c>
      <c r="F1686" s="118" t="s">
        <v>601</v>
      </c>
      <c r="G1686" s="33" t="s">
        <v>53</v>
      </c>
      <c r="H1686" s="43">
        <f t="shared" si="142"/>
        <v>-130050</v>
      </c>
      <c r="I1686" s="133">
        <f t="shared" si="140"/>
        <v>3.125</v>
      </c>
      <c r="K1686" s="135" t="s">
        <v>600</v>
      </c>
      <c r="M1686" s="42">
        <v>480</v>
      </c>
    </row>
    <row r="1687" spans="1:13" s="135" customFormat="1" ht="12.75">
      <c r="A1687" s="35"/>
      <c r="B1687" s="426">
        <v>1500</v>
      </c>
      <c r="C1687" s="35" t="s">
        <v>34</v>
      </c>
      <c r="D1687" s="35" t="s">
        <v>462</v>
      </c>
      <c r="E1687" s="35" t="s">
        <v>35</v>
      </c>
      <c r="F1687" s="118" t="s">
        <v>601</v>
      </c>
      <c r="G1687" s="33" t="s">
        <v>55</v>
      </c>
      <c r="H1687" s="43">
        <f t="shared" si="142"/>
        <v>-131550</v>
      </c>
      <c r="I1687" s="133">
        <f t="shared" si="140"/>
        <v>3.125</v>
      </c>
      <c r="K1687" s="135" t="s">
        <v>600</v>
      </c>
      <c r="M1687" s="42">
        <v>480</v>
      </c>
    </row>
    <row r="1688" spans="1:13" s="135" customFormat="1" ht="12.75">
      <c r="A1688" s="35"/>
      <c r="B1688" s="426">
        <v>1500</v>
      </c>
      <c r="C1688" s="35" t="s">
        <v>34</v>
      </c>
      <c r="D1688" s="35" t="s">
        <v>462</v>
      </c>
      <c r="E1688" s="35" t="s">
        <v>35</v>
      </c>
      <c r="F1688" s="118" t="s">
        <v>601</v>
      </c>
      <c r="G1688" s="33" t="s">
        <v>56</v>
      </c>
      <c r="H1688" s="43">
        <f t="shared" si="142"/>
        <v>-133050</v>
      </c>
      <c r="I1688" s="133">
        <f t="shared" si="140"/>
        <v>3.125</v>
      </c>
      <c r="K1688" s="135" t="s">
        <v>600</v>
      </c>
      <c r="M1688" s="42">
        <v>480</v>
      </c>
    </row>
    <row r="1689" spans="1:13" s="135" customFormat="1" ht="12.75">
      <c r="A1689" s="35"/>
      <c r="B1689" s="433">
        <v>400</v>
      </c>
      <c r="C1689" s="35" t="s">
        <v>34</v>
      </c>
      <c r="D1689" s="35" t="s">
        <v>462</v>
      </c>
      <c r="E1689" s="35" t="s">
        <v>35</v>
      </c>
      <c r="F1689" s="118" t="s">
        <v>601</v>
      </c>
      <c r="G1689" s="33" t="s">
        <v>57</v>
      </c>
      <c r="H1689" s="43">
        <f t="shared" si="142"/>
        <v>-133450</v>
      </c>
      <c r="I1689" s="133">
        <f t="shared" si="140"/>
        <v>0.8333333333333334</v>
      </c>
      <c r="K1689" s="135" t="s">
        <v>600</v>
      </c>
      <c r="M1689" s="42">
        <v>480</v>
      </c>
    </row>
    <row r="1690" spans="1:13" s="135" customFormat="1" ht="12.75">
      <c r="A1690" s="35"/>
      <c r="B1690" s="433">
        <v>400</v>
      </c>
      <c r="C1690" s="35" t="s">
        <v>34</v>
      </c>
      <c r="D1690" s="35" t="s">
        <v>462</v>
      </c>
      <c r="E1690" s="35" t="s">
        <v>35</v>
      </c>
      <c r="F1690" s="118" t="s">
        <v>601</v>
      </c>
      <c r="G1690" s="33" t="s">
        <v>148</v>
      </c>
      <c r="H1690" s="43">
        <f t="shared" si="142"/>
        <v>-133850</v>
      </c>
      <c r="I1690" s="133">
        <f t="shared" si="140"/>
        <v>0.8333333333333334</v>
      </c>
      <c r="K1690" s="135" t="s">
        <v>600</v>
      </c>
      <c r="M1690" s="42">
        <v>480</v>
      </c>
    </row>
    <row r="1691" spans="1:13" s="135" customFormat="1" ht="12.75">
      <c r="A1691" s="35"/>
      <c r="B1691" s="433">
        <v>800</v>
      </c>
      <c r="C1691" s="35" t="s">
        <v>34</v>
      </c>
      <c r="D1691" s="35" t="s">
        <v>462</v>
      </c>
      <c r="E1691" s="35" t="s">
        <v>35</v>
      </c>
      <c r="F1691" s="118" t="s">
        <v>601</v>
      </c>
      <c r="G1691" s="33" t="s">
        <v>189</v>
      </c>
      <c r="H1691" s="43">
        <f t="shared" si="142"/>
        <v>-134650</v>
      </c>
      <c r="I1691" s="133">
        <f t="shared" si="140"/>
        <v>1.6666666666666667</v>
      </c>
      <c r="K1691" s="135" t="s">
        <v>600</v>
      </c>
      <c r="M1691" s="42">
        <v>480</v>
      </c>
    </row>
    <row r="1692" spans="1:13" s="135" customFormat="1" ht="12.75">
      <c r="A1692" s="35"/>
      <c r="B1692" s="426">
        <v>1500</v>
      </c>
      <c r="C1692" s="35" t="s">
        <v>34</v>
      </c>
      <c r="D1692" s="35" t="s">
        <v>462</v>
      </c>
      <c r="E1692" s="35" t="s">
        <v>35</v>
      </c>
      <c r="F1692" s="118" t="s">
        <v>601</v>
      </c>
      <c r="G1692" s="33" t="s">
        <v>189</v>
      </c>
      <c r="H1692" s="43">
        <f t="shared" si="142"/>
        <v>-136150</v>
      </c>
      <c r="I1692" s="133">
        <f t="shared" si="140"/>
        <v>3.125</v>
      </c>
      <c r="K1692" s="135" t="s">
        <v>600</v>
      </c>
      <c r="M1692" s="42">
        <v>480</v>
      </c>
    </row>
    <row r="1693" spans="1:13" s="18" customFormat="1" ht="12.75">
      <c r="A1693" s="70"/>
      <c r="B1693" s="426">
        <v>1500</v>
      </c>
      <c r="C1693" s="70" t="s">
        <v>34</v>
      </c>
      <c r="D1693" s="70" t="s">
        <v>462</v>
      </c>
      <c r="E1693" s="70" t="s">
        <v>35</v>
      </c>
      <c r="F1693" s="165" t="s">
        <v>601</v>
      </c>
      <c r="G1693" s="71" t="s">
        <v>184</v>
      </c>
      <c r="H1693" s="43">
        <f t="shared" si="142"/>
        <v>-137650</v>
      </c>
      <c r="I1693" s="133">
        <f t="shared" si="140"/>
        <v>3.125</v>
      </c>
      <c r="J1693" s="72"/>
      <c r="K1693" s="135" t="s">
        <v>600</v>
      </c>
      <c r="L1693" s="72"/>
      <c r="M1693" s="42">
        <v>480</v>
      </c>
    </row>
    <row r="1694" spans="1:13" s="135" customFormat="1" ht="12.75">
      <c r="A1694" s="70"/>
      <c r="B1694" s="426">
        <v>800</v>
      </c>
      <c r="C1694" s="70" t="s">
        <v>34</v>
      </c>
      <c r="D1694" s="70" t="s">
        <v>462</v>
      </c>
      <c r="E1694" s="70" t="s">
        <v>35</v>
      </c>
      <c r="F1694" s="165" t="s">
        <v>601</v>
      </c>
      <c r="G1694" s="71" t="s">
        <v>182</v>
      </c>
      <c r="H1694" s="43">
        <f t="shared" si="142"/>
        <v>-138450</v>
      </c>
      <c r="I1694" s="133">
        <f t="shared" si="140"/>
        <v>1.6666666666666667</v>
      </c>
      <c r="J1694" s="72"/>
      <c r="K1694" s="135" t="s">
        <v>600</v>
      </c>
      <c r="L1694" s="72"/>
      <c r="M1694" s="42">
        <v>480</v>
      </c>
    </row>
    <row r="1695" spans="1:13" s="135" customFormat="1" ht="12.75">
      <c r="A1695" s="70"/>
      <c r="B1695" s="426">
        <v>800</v>
      </c>
      <c r="C1695" s="70" t="s">
        <v>34</v>
      </c>
      <c r="D1695" s="70" t="s">
        <v>462</v>
      </c>
      <c r="E1695" s="70" t="s">
        <v>35</v>
      </c>
      <c r="F1695" s="165" t="s">
        <v>601</v>
      </c>
      <c r="G1695" s="71" t="s">
        <v>274</v>
      </c>
      <c r="H1695" s="43">
        <f t="shared" si="142"/>
        <v>-139250</v>
      </c>
      <c r="I1695" s="133">
        <f t="shared" si="140"/>
        <v>1.6666666666666667</v>
      </c>
      <c r="J1695" s="72"/>
      <c r="K1695" s="135" t="s">
        <v>600</v>
      </c>
      <c r="L1695" s="72"/>
      <c r="M1695" s="42">
        <v>480</v>
      </c>
    </row>
    <row r="1696" spans="1:13" s="135" customFormat="1" ht="12.75">
      <c r="A1696" s="70"/>
      <c r="B1696" s="426">
        <v>1600</v>
      </c>
      <c r="C1696" s="70" t="s">
        <v>34</v>
      </c>
      <c r="D1696" s="70" t="s">
        <v>462</v>
      </c>
      <c r="E1696" s="70" t="s">
        <v>35</v>
      </c>
      <c r="F1696" s="165" t="s">
        <v>601</v>
      </c>
      <c r="G1696" s="71" t="s">
        <v>291</v>
      </c>
      <c r="H1696" s="43">
        <f t="shared" si="142"/>
        <v>-140850</v>
      </c>
      <c r="I1696" s="133">
        <f aca="true" t="shared" si="143" ref="I1696:I1759">+B1696/M1696</f>
        <v>3.3333333333333335</v>
      </c>
      <c r="J1696" s="72"/>
      <c r="K1696" s="135" t="s">
        <v>600</v>
      </c>
      <c r="L1696" s="72"/>
      <c r="M1696" s="42">
        <v>480</v>
      </c>
    </row>
    <row r="1697" spans="1:13" s="135" customFormat="1" ht="12.75">
      <c r="A1697" s="70"/>
      <c r="B1697" s="426">
        <v>400</v>
      </c>
      <c r="C1697" s="70" t="s">
        <v>34</v>
      </c>
      <c r="D1697" s="70" t="s">
        <v>462</v>
      </c>
      <c r="E1697" s="70" t="s">
        <v>35</v>
      </c>
      <c r="F1697" s="165" t="s">
        <v>601</v>
      </c>
      <c r="G1697" s="71" t="s">
        <v>293</v>
      </c>
      <c r="H1697" s="43">
        <f t="shared" si="142"/>
        <v>-141250</v>
      </c>
      <c r="I1697" s="133">
        <f t="shared" si="143"/>
        <v>0.8333333333333334</v>
      </c>
      <c r="J1697" s="72"/>
      <c r="K1697" s="135" t="s">
        <v>600</v>
      </c>
      <c r="L1697" s="72"/>
      <c r="M1697" s="42">
        <v>480</v>
      </c>
    </row>
    <row r="1698" spans="1:13" s="135" customFormat="1" ht="12.75">
      <c r="A1698" s="70"/>
      <c r="B1698" s="426">
        <v>400</v>
      </c>
      <c r="C1698" s="70" t="s">
        <v>34</v>
      </c>
      <c r="D1698" s="70" t="s">
        <v>462</v>
      </c>
      <c r="E1698" s="70" t="s">
        <v>35</v>
      </c>
      <c r="F1698" s="165" t="s">
        <v>601</v>
      </c>
      <c r="G1698" s="71" t="s">
        <v>295</v>
      </c>
      <c r="H1698" s="43">
        <f t="shared" si="142"/>
        <v>-141650</v>
      </c>
      <c r="I1698" s="133">
        <f t="shared" si="143"/>
        <v>0.8333333333333334</v>
      </c>
      <c r="J1698" s="72"/>
      <c r="K1698" s="135" t="s">
        <v>600</v>
      </c>
      <c r="L1698" s="72"/>
      <c r="M1698" s="42">
        <v>480</v>
      </c>
    </row>
    <row r="1699" spans="1:13" s="135" customFormat="1" ht="12.75">
      <c r="A1699" s="70"/>
      <c r="B1699" s="426">
        <v>400</v>
      </c>
      <c r="C1699" s="70" t="s">
        <v>34</v>
      </c>
      <c r="D1699" s="70" t="s">
        <v>462</v>
      </c>
      <c r="E1699" s="70" t="s">
        <v>35</v>
      </c>
      <c r="F1699" s="165" t="s">
        <v>601</v>
      </c>
      <c r="G1699" s="71" t="s">
        <v>296</v>
      </c>
      <c r="H1699" s="43">
        <f t="shared" si="142"/>
        <v>-142050</v>
      </c>
      <c r="I1699" s="133">
        <f t="shared" si="143"/>
        <v>0.8333333333333334</v>
      </c>
      <c r="J1699" s="72"/>
      <c r="K1699" s="135" t="s">
        <v>600</v>
      </c>
      <c r="L1699" s="72"/>
      <c r="M1699" s="42">
        <v>480</v>
      </c>
    </row>
    <row r="1700" spans="1:13" s="135" customFormat="1" ht="12.75">
      <c r="A1700" s="70"/>
      <c r="B1700" s="426">
        <v>600</v>
      </c>
      <c r="C1700" s="70" t="s">
        <v>34</v>
      </c>
      <c r="D1700" s="70" t="s">
        <v>462</v>
      </c>
      <c r="E1700" s="70" t="s">
        <v>35</v>
      </c>
      <c r="F1700" s="165" t="s">
        <v>601</v>
      </c>
      <c r="G1700" s="71" t="s">
        <v>313</v>
      </c>
      <c r="H1700" s="43">
        <f t="shared" si="142"/>
        <v>-142650</v>
      </c>
      <c r="I1700" s="133">
        <f t="shared" si="143"/>
        <v>1.25</v>
      </c>
      <c r="J1700" s="72"/>
      <c r="K1700" s="135" t="s">
        <v>600</v>
      </c>
      <c r="L1700" s="72"/>
      <c r="M1700" s="42">
        <v>480</v>
      </c>
    </row>
    <row r="1701" spans="1:13" s="135" customFormat="1" ht="12.75">
      <c r="A1701" s="70"/>
      <c r="B1701" s="426">
        <v>1900</v>
      </c>
      <c r="C1701" s="70" t="s">
        <v>34</v>
      </c>
      <c r="D1701" s="70" t="s">
        <v>462</v>
      </c>
      <c r="E1701" s="70" t="s">
        <v>35</v>
      </c>
      <c r="F1701" s="165" t="s">
        <v>601</v>
      </c>
      <c r="G1701" s="71" t="s">
        <v>99</v>
      </c>
      <c r="H1701" s="43">
        <f t="shared" si="142"/>
        <v>-144550</v>
      </c>
      <c r="I1701" s="133">
        <f t="shared" si="143"/>
        <v>3.9583333333333335</v>
      </c>
      <c r="J1701" s="72"/>
      <c r="K1701" s="135" t="s">
        <v>600</v>
      </c>
      <c r="L1701" s="72"/>
      <c r="M1701" s="42">
        <v>480</v>
      </c>
    </row>
    <row r="1702" spans="1:13" s="135" customFormat="1" ht="12.75">
      <c r="A1702" s="70"/>
      <c r="B1702" s="426">
        <v>800</v>
      </c>
      <c r="C1702" s="70" t="s">
        <v>34</v>
      </c>
      <c r="D1702" s="70" t="s">
        <v>462</v>
      </c>
      <c r="E1702" s="70" t="s">
        <v>35</v>
      </c>
      <c r="F1702" s="165" t="s">
        <v>601</v>
      </c>
      <c r="G1702" s="71" t="s">
        <v>102</v>
      </c>
      <c r="H1702" s="43">
        <f t="shared" si="142"/>
        <v>-145350</v>
      </c>
      <c r="I1702" s="133">
        <f t="shared" si="143"/>
        <v>1.6666666666666667</v>
      </c>
      <c r="J1702" s="72"/>
      <c r="K1702" s="135" t="s">
        <v>600</v>
      </c>
      <c r="L1702" s="72"/>
      <c r="M1702" s="42">
        <v>480</v>
      </c>
    </row>
    <row r="1703" spans="1:13" s="77" customFormat="1" ht="12.75">
      <c r="A1703" s="14"/>
      <c r="B1703" s="434">
        <f>SUM(B1585:B1702)</f>
        <v>145350</v>
      </c>
      <c r="C1703" s="60"/>
      <c r="D1703" s="60"/>
      <c r="E1703" s="60" t="s">
        <v>35</v>
      </c>
      <c r="F1703" s="140"/>
      <c r="G1703" s="73"/>
      <c r="H1703" s="76">
        <v>0</v>
      </c>
      <c r="I1703" s="141">
        <f t="shared" si="143"/>
        <v>302.8125</v>
      </c>
      <c r="J1703" s="62"/>
      <c r="L1703" s="62"/>
      <c r="M1703" s="42">
        <v>480</v>
      </c>
    </row>
    <row r="1704" spans="1:13" s="135" customFormat="1" ht="12.75">
      <c r="A1704" s="35"/>
      <c r="B1704" s="426"/>
      <c r="C1704" s="35"/>
      <c r="D1704" s="35"/>
      <c r="E1704" s="35"/>
      <c r="F1704" s="118"/>
      <c r="G1704" s="33"/>
      <c r="H1704" s="43">
        <f aca="true" t="shared" si="144" ref="H1704:H1729">H1703-B1704</f>
        <v>0</v>
      </c>
      <c r="I1704" s="133">
        <f t="shared" si="143"/>
        <v>0</v>
      </c>
      <c r="M1704" s="42">
        <v>480</v>
      </c>
    </row>
    <row r="1705" spans="1:13" s="135" customFormat="1" ht="12.75">
      <c r="A1705" s="35"/>
      <c r="B1705" s="426"/>
      <c r="C1705" s="35"/>
      <c r="D1705" s="35"/>
      <c r="E1705" s="35"/>
      <c r="F1705" s="118"/>
      <c r="G1705" s="33"/>
      <c r="H1705" s="43">
        <f t="shared" si="144"/>
        <v>0</v>
      </c>
      <c r="I1705" s="133">
        <f t="shared" si="143"/>
        <v>0</v>
      </c>
      <c r="M1705" s="42">
        <v>480</v>
      </c>
    </row>
    <row r="1706" spans="1:13" s="135" customFormat="1" ht="12.75">
      <c r="A1706" s="70"/>
      <c r="B1706" s="426">
        <v>7000</v>
      </c>
      <c r="C1706" s="35" t="s">
        <v>36</v>
      </c>
      <c r="D1706" s="35" t="s">
        <v>462</v>
      </c>
      <c r="E1706" s="35" t="s">
        <v>473</v>
      </c>
      <c r="F1706" s="118" t="s">
        <v>608</v>
      </c>
      <c r="G1706" s="71" t="s">
        <v>16</v>
      </c>
      <c r="H1706" s="43">
        <f t="shared" si="144"/>
        <v>-7000</v>
      </c>
      <c r="I1706" s="133">
        <f t="shared" si="143"/>
        <v>14.583333333333334</v>
      </c>
      <c r="J1706" s="72"/>
      <c r="K1706" s="72" t="s">
        <v>567</v>
      </c>
      <c r="L1706" s="72"/>
      <c r="M1706" s="42">
        <v>480</v>
      </c>
    </row>
    <row r="1707" spans="1:13" s="18" customFormat="1" ht="12.75">
      <c r="A1707" s="70"/>
      <c r="B1707" s="426">
        <v>7000</v>
      </c>
      <c r="C1707" s="35" t="s">
        <v>36</v>
      </c>
      <c r="D1707" s="35" t="s">
        <v>462</v>
      </c>
      <c r="E1707" s="35" t="s">
        <v>473</v>
      </c>
      <c r="F1707" s="118" t="s">
        <v>608</v>
      </c>
      <c r="G1707" s="71" t="s">
        <v>18</v>
      </c>
      <c r="H1707" s="43">
        <f t="shared" si="144"/>
        <v>-14000</v>
      </c>
      <c r="I1707" s="133">
        <f t="shared" si="143"/>
        <v>14.583333333333334</v>
      </c>
      <c r="J1707" s="72"/>
      <c r="K1707" s="72" t="s">
        <v>567</v>
      </c>
      <c r="L1707" s="72"/>
      <c r="M1707" s="42">
        <v>480</v>
      </c>
    </row>
    <row r="1708" spans="1:13" s="18" customFormat="1" ht="12.75">
      <c r="A1708" s="70"/>
      <c r="B1708" s="426">
        <v>7000</v>
      </c>
      <c r="C1708" s="35" t="s">
        <v>36</v>
      </c>
      <c r="D1708" s="35" t="s">
        <v>462</v>
      </c>
      <c r="E1708" s="35" t="s">
        <v>473</v>
      </c>
      <c r="F1708" s="118" t="s">
        <v>608</v>
      </c>
      <c r="G1708" s="71" t="s">
        <v>20</v>
      </c>
      <c r="H1708" s="43">
        <f t="shared" si="144"/>
        <v>-21000</v>
      </c>
      <c r="I1708" s="133">
        <f t="shared" si="143"/>
        <v>14.583333333333334</v>
      </c>
      <c r="J1708" s="72"/>
      <c r="K1708" s="72" t="s">
        <v>567</v>
      </c>
      <c r="L1708" s="72"/>
      <c r="M1708" s="42">
        <v>480</v>
      </c>
    </row>
    <row r="1709" spans="1:13" s="135" customFormat="1" ht="12.75">
      <c r="A1709" s="70"/>
      <c r="B1709" s="426">
        <v>7000</v>
      </c>
      <c r="C1709" s="35" t="s">
        <v>36</v>
      </c>
      <c r="D1709" s="35" t="s">
        <v>462</v>
      </c>
      <c r="E1709" s="35" t="s">
        <v>473</v>
      </c>
      <c r="F1709" s="118" t="s">
        <v>608</v>
      </c>
      <c r="G1709" s="71" t="s">
        <v>22</v>
      </c>
      <c r="H1709" s="43">
        <f t="shared" si="144"/>
        <v>-28000</v>
      </c>
      <c r="I1709" s="133">
        <f t="shared" si="143"/>
        <v>14.583333333333334</v>
      </c>
      <c r="J1709" s="72"/>
      <c r="K1709" s="72" t="s">
        <v>567</v>
      </c>
      <c r="L1709" s="72"/>
      <c r="M1709" s="42">
        <v>480</v>
      </c>
    </row>
    <row r="1710" spans="1:13" s="135" customFormat="1" ht="12.75">
      <c r="A1710" s="70"/>
      <c r="B1710" s="426">
        <v>7000</v>
      </c>
      <c r="C1710" s="35" t="s">
        <v>36</v>
      </c>
      <c r="D1710" s="35" t="s">
        <v>462</v>
      </c>
      <c r="E1710" s="35" t="s">
        <v>473</v>
      </c>
      <c r="F1710" s="118" t="s">
        <v>608</v>
      </c>
      <c r="G1710" s="71" t="s">
        <v>540</v>
      </c>
      <c r="H1710" s="43">
        <f t="shared" si="144"/>
        <v>-35000</v>
      </c>
      <c r="I1710" s="133">
        <f t="shared" si="143"/>
        <v>14.583333333333334</v>
      </c>
      <c r="J1710" s="72"/>
      <c r="K1710" s="72" t="s">
        <v>567</v>
      </c>
      <c r="L1710" s="72"/>
      <c r="M1710" s="42">
        <v>480</v>
      </c>
    </row>
    <row r="1711" spans="1:13" s="135" customFormat="1" ht="12.75">
      <c r="A1711" s="70"/>
      <c r="B1711" s="426">
        <v>7000</v>
      </c>
      <c r="C1711" s="35" t="s">
        <v>36</v>
      </c>
      <c r="D1711" s="35" t="s">
        <v>462</v>
      </c>
      <c r="E1711" s="35" t="s">
        <v>473</v>
      </c>
      <c r="F1711" s="118" t="s">
        <v>608</v>
      </c>
      <c r="G1711" s="71" t="s">
        <v>52</v>
      </c>
      <c r="H1711" s="43">
        <f t="shared" si="144"/>
        <v>-42000</v>
      </c>
      <c r="I1711" s="133">
        <f t="shared" si="143"/>
        <v>14.583333333333334</v>
      </c>
      <c r="J1711" s="72"/>
      <c r="K1711" s="72" t="s">
        <v>567</v>
      </c>
      <c r="L1711" s="72"/>
      <c r="M1711" s="42">
        <v>480</v>
      </c>
    </row>
    <row r="1712" spans="1:13" s="135" customFormat="1" ht="12.75">
      <c r="A1712" s="70"/>
      <c r="B1712" s="426">
        <v>5000</v>
      </c>
      <c r="C1712" s="35" t="s">
        <v>36</v>
      </c>
      <c r="D1712" s="35" t="s">
        <v>462</v>
      </c>
      <c r="E1712" s="35" t="s">
        <v>473</v>
      </c>
      <c r="F1712" s="118" t="s">
        <v>609</v>
      </c>
      <c r="G1712" s="33" t="s">
        <v>189</v>
      </c>
      <c r="H1712" s="43">
        <f t="shared" si="144"/>
        <v>-47000</v>
      </c>
      <c r="I1712" s="133">
        <f t="shared" si="143"/>
        <v>10.416666666666666</v>
      </c>
      <c r="J1712" s="72"/>
      <c r="K1712" s="72" t="s">
        <v>567</v>
      </c>
      <c r="L1712" s="72"/>
      <c r="M1712" s="42">
        <v>480</v>
      </c>
    </row>
    <row r="1713" spans="1:13" s="135" customFormat="1" ht="12.75">
      <c r="A1713" s="35"/>
      <c r="B1713" s="426">
        <v>7000</v>
      </c>
      <c r="C1713" s="35" t="s">
        <v>36</v>
      </c>
      <c r="D1713" s="35" t="s">
        <v>462</v>
      </c>
      <c r="E1713" s="35" t="s">
        <v>473</v>
      </c>
      <c r="F1713" s="118" t="s">
        <v>610</v>
      </c>
      <c r="G1713" s="33" t="s">
        <v>291</v>
      </c>
      <c r="H1713" s="43">
        <f t="shared" si="144"/>
        <v>-54000</v>
      </c>
      <c r="I1713" s="133">
        <f t="shared" si="143"/>
        <v>14.583333333333334</v>
      </c>
      <c r="K1713" s="72" t="s">
        <v>567</v>
      </c>
      <c r="M1713" s="42">
        <v>480</v>
      </c>
    </row>
    <row r="1714" spans="1:13" s="135" customFormat="1" ht="12.75">
      <c r="A1714" s="35"/>
      <c r="B1714" s="426">
        <v>6000</v>
      </c>
      <c r="C1714" s="35" t="s">
        <v>36</v>
      </c>
      <c r="D1714" s="35" t="s">
        <v>462</v>
      </c>
      <c r="E1714" s="35" t="s">
        <v>473</v>
      </c>
      <c r="F1714" s="118" t="s">
        <v>611</v>
      </c>
      <c r="G1714" s="33" t="s">
        <v>312</v>
      </c>
      <c r="H1714" s="43">
        <f t="shared" si="144"/>
        <v>-60000</v>
      </c>
      <c r="I1714" s="133">
        <f t="shared" si="143"/>
        <v>12.5</v>
      </c>
      <c r="K1714" s="72" t="s">
        <v>567</v>
      </c>
      <c r="M1714" s="42">
        <v>480</v>
      </c>
    </row>
    <row r="1715" spans="1:13" s="135" customFormat="1" ht="12.75">
      <c r="A1715" s="35"/>
      <c r="B1715" s="426">
        <v>6000</v>
      </c>
      <c r="C1715" s="35" t="s">
        <v>36</v>
      </c>
      <c r="D1715" s="35" t="s">
        <v>462</v>
      </c>
      <c r="E1715" s="35" t="s">
        <v>473</v>
      </c>
      <c r="F1715" s="118" t="s">
        <v>611</v>
      </c>
      <c r="G1715" s="33" t="s">
        <v>313</v>
      </c>
      <c r="H1715" s="43">
        <f t="shared" si="144"/>
        <v>-66000</v>
      </c>
      <c r="I1715" s="133">
        <f t="shared" si="143"/>
        <v>12.5</v>
      </c>
      <c r="K1715" s="72" t="s">
        <v>567</v>
      </c>
      <c r="M1715" s="42">
        <v>480</v>
      </c>
    </row>
    <row r="1716" spans="1:13" s="135" customFormat="1" ht="12.75">
      <c r="A1716" s="35"/>
      <c r="B1716" s="426">
        <v>6000</v>
      </c>
      <c r="C1716" s="35" t="s">
        <v>36</v>
      </c>
      <c r="D1716" s="35" t="s">
        <v>462</v>
      </c>
      <c r="E1716" s="35" t="s">
        <v>473</v>
      </c>
      <c r="F1716" s="118" t="s">
        <v>611</v>
      </c>
      <c r="G1716" s="33" t="s">
        <v>99</v>
      </c>
      <c r="H1716" s="43">
        <f t="shared" si="144"/>
        <v>-72000</v>
      </c>
      <c r="I1716" s="133">
        <f t="shared" si="143"/>
        <v>12.5</v>
      </c>
      <c r="K1716" s="72" t="s">
        <v>567</v>
      </c>
      <c r="M1716" s="42">
        <v>480</v>
      </c>
    </row>
    <row r="1717" spans="1:13" s="135" customFormat="1" ht="12.75">
      <c r="A1717" s="35"/>
      <c r="B1717" s="426">
        <v>6000</v>
      </c>
      <c r="C1717" s="35" t="s">
        <v>36</v>
      </c>
      <c r="D1717" s="35" t="s">
        <v>462</v>
      </c>
      <c r="E1717" s="35" t="s">
        <v>473</v>
      </c>
      <c r="F1717" s="118" t="s">
        <v>611</v>
      </c>
      <c r="G1717" s="33" t="s">
        <v>102</v>
      </c>
      <c r="H1717" s="43">
        <f t="shared" si="144"/>
        <v>-78000</v>
      </c>
      <c r="I1717" s="133">
        <f t="shared" si="143"/>
        <v>12.5</v>
      </c>
      <c r="K1717" s="72" t="s">
        <v>567</v>
      </c>
      <c r="M1717" s="42">
        <v>480</v>
      </c>
    </row>
    <row r="1718" spans="1:13" s="135" customFormat="1" ht="12.75">
      <c r="A1718" s="35"/>
      <c r="B1718" s="426">
        <v>5000</v>
      </c>
      <c r="C1718" s="35" t="s">
        <v>36</v>
      </c>
      <c r="D1718" s="35" t="s">
        <v>462</v>
      </c>
      <c r="E1718" s="35" t="s">
        <v>473</v>
      </c>
      <c r="F1718" s="118" t="s">
        <v>612</v>
      </c>
      <c r="G1718" s="33" t="s">
        <v>53</v>
      </c>
      <c r="H1718" s="43">
        <f t="shared" si="144"/>
        <v>-83000</v>
      </c>
      <c r="I1718" s="133">
        <f t="shared" si="143"/>
        <v>10.416666666666666</v>
      </c>
      <c r="K1718" t="s">
        <v>578</v>
      </c>
      <c r="M1718" s="42">
        <v>480</v>
      </c>
    </row>
    <row r="1719" spans="1:13" s="135" customFormat="1" ht="12.75">
      <c r="A1719" s="35"/>
      <c r="B1719" s="426">
        <v>5000</v>
      </c>
      <c r="C1719" s="35" t="s">
        <v>36</v>
      </c>
      <c r="D1719" s="35" t="s">
        <v>462</v>
      </c>
      <c r="E1719" s="35" t="s">
        <v>473</v>
      </c>
      <c r="F1719" s="118" t="s">
        <v>613</v>
      </c>
      <c r="G1719" s="33" t="s">
        <v>54</v>
      </c>
      <c r="H1719" s="43">
        <f t="shared" si="144"/>
        <v>-88000</v>
      </c>
      <c r="I1719" s="133">
        <f t="shared" si="143"/>
        <v>10.416666666666666</v>
      </c>
      <c r="K1719" t="s">
        <v>578</v>
      </c>
      <c r="M1719" s="42">
        <v>480</v>
      </c>
    </row>
    <row r="1720" spans="1:13" s="135" customFormat="1" ht="12.75">
      <c r="A1720" s="35"/>
      <c r="B1720" s="426">
        <v>5000</v>
      </c>
      <c r="C1720" s="35" t="s">
        <v>36</v>
      </c>
      <c r="D1720" s="35" t="s">
        <v>462</v>
      </c>
      <c r="E1720" s="35" t="s">
        <v>473</v>
      </c>
      <c r="F1720" s="118" t="s">
        <v>614</v>
      </c>
      <c r="G1720" s="33" t="s">
        <v>55</v>
      </c>
      <c r="H1720" s="43">
        <f t="shared" si="144"/>
        <v>-93000</v>
      </c>
      <c r="I1720" s="133">
        <f t="shared" si="143"/>
        <v>10.416666666666666</v>
      </c>
      <c r="K1720" t="s">
        <v>578</v>
      </c>
      <c r="M1720" s="42">
        <v>480</v>
      </c>
    </row>
    <row r="1721" spans="1:13" s="135" customFormat="1" ht="12.75">
      <c r="A1721" s="35"/>
      <c r="B1721" s="426">
        <v>4000</v>
      </c>
      <c r="C1721" s="35" t="s">
        <v>36</v>
      </c>
      <c r="D1721" s="35" t="s">
        <v>462</v>
      </c>
      <c r="E1721" s="35" t="s">
        <v>473</v>
      </c>
      <c r="F1721" s="118" t="s">
        <v>615</v>
      </c>
      <c r="G1721" s="33" t="s">
        <v>55</v>
      </c>
      <c r="H1721" s="43">
        <f t="shared" si="144"/>
        <v>-97000</v>
      </c>
      <c r="I1721" s="133">
        <f t="shared" si="143"/>
        <v>8.333333333333334</v>
      </c>
      <c r="K1721" t="s">
        <v>578</v>
      </c>
      <c r="M1721" s="42">
        <v>480</v>
      </c>
    </row>
    <row r="1722" spans="1:13" s="135" customFormat="1" ht="12.75">
      <c r="A1722" s="35"/>
      <c r="B1722" s="426">
        <v>5000</v>
      </c>
      <c r="C1722" s="35" t="s">
        <v>36</v>
      </c>
      <c r="D1722" s="35" t="s">
        <v>462</v>
      </c>
      <c r="E1722" s="35" t="s">
        <v>473</v>
      </c>
      <c r="F1722" s="118" t="s">
        <v>616</v>
      </c>
      <c r="G1722" s="33" t="s">
        <v>274</v>
      </c>
      <c r="H1722" s="43">
        <f t="shared" si="144"/>
        <v>-102000</v>
      </c>
      <c r="I1722" s="133">
        <f t="shared" si="143"/>
        <v>10.416666666666666</v>
      </c>
      <c r="K1722" t="s">
        <v>578</v>
      </c>
      <c r="M1722" s="42">
        <v>480</v>
      </c>
    </row>
    <row r="1723" spans="1:13" s="135" customFormat="1" ht="12.75">
      <c r="A1723" s="1"/>
      <c r="B1723" s="433">
        <v>5000</v>
      </c>
      <c r="C1723" s="1" t="s">
        <v>36</v>
      </c>
      <c r="D1723" s="1" t="s">
        <v>462</v>
      </c>
      <c r="E1723" s="1" t="s">
        <v>473</v>
      </c>
      <c r="F1723" s="183" t="s">
        <v>617</v>
      </c>
      <c r="G1723" s="30" t="s">
        <v>52</v>
      </c>
      <c r="H1723" s="43">
        <f t="shared" si="144"/>
        <v>-107000</v>
      </c>
      <c r="I1723" s="133">
        <f t="shared" si="143"/>
        <v>10.416666666666666</v>
      </c>
      <c r="J1723"/>
      <c r="K1723" t="s">
        <v>591</v>
      </c>
      <c r="L1723"/>
      <c r="M1723" s="42">
        <v>480</v>
      </c>
    </row>
    <row r="1724" spans="1:13" s="135" customFormat="1" ht="12.75">
      <c r="A1724" s="1"/>
      <c r="B1724" s="433">
        <v>5000</v>
      </c>
      <c r="C1724" s="1" t="s">
        <v>36</v>
      </c>
      <c r="D1724" s="1" t="s">
        <v>462</v>
      </c>
      <c r="E1724" s="1" t="s">
        <v>473</v>
      </c>
      <c r="F1724" s="183" t="s">
        <v>618</v>
      </c>
      <c r="G1724" s="30" t="s">
        <v>53</v>
      </c>
      <c r="H1724" s="43">
        <f t="shared" si="144"/>
        <v>-112000</v>
      </c>
      <c r="I1724" s="133">
        <f t="shared" si="143"/>
        <v>10.416666666666666</v>
      </c>
      <c r="J1724"/>
      <c r="K1724" t="s">
        <v>591</v>
      </c>
      <c r="L1724"/>
      <c r="M1724" s="42">
        <v>480</v>
      </c>
    </row>
    <row r="1725" spans="1:13" s="135" customFormat="1" ht="12.75">
      <c r="A1725" s="1"/>
      <c r="B1725" s="433">
        <v>5000</v>
      </c>
      <c r="C1725" s="1" t="s">
        <v>36</v>
      </c>
      <c r="D1725" s="1" t="s">
        <v>462</v>
      </c>
      <c r="E1725" s="1" t="s">
        <v>473</v>
      </c>
      <c r="F1725" s="183" t="s">
        <v>619</v>
      </c>
      <c r="G1725" s="30" t="s">
        <v>54</v>
      </c>
      <c r="H1725" s="43">
        <f t="shared" si="144"/>
        <v>-117000</v>
      </c>
      <c r="I1725" s="133">
        <f t="shared" si="143"/>
        <v>10.416666666666666</v>
      </c>
      <c r="J1725"/>
      <c r="K1725" t="s">
        <v>591</v>
      </c>
      <c r="L1725"/>
      <c r="M1725" s="42">
        <v>480</v>
      </c>
    </row>
    <row r="1726" spans="1:13" s="135" customFormat="1" ht="12.75">
      <c r="A1726" s="35"/>
      <c r="B1726" s="426">
        <v>5000</v>
      </c>
      <c r="C1726" s="35" t="s">
        <v>36</v>
      </c>
      <c r="D1726" s="35" t="s">
        <v>462</v>
      </c>
      <c r="E1726" s="35" t="s">
        <v>473</v>
      </c>
      <c r="F1726" s="118" t="s">
        <v>620</v>
      </c>
      <c r="G1726" s="33" t="s">
        <v>53</v>
      </c>
      <c r="H1726" s="43">
        <f t="shared" si="144"/>
        <v>-122000</v>
      </c>
      <c r="I1726" s="133">
        <f t="shared" si="143"/>
        <v>10.416666666666666</v>
      </c>
      <c r="K1726" s="135" t="s">
        <v>600</v>
      </c>
      <c r="M1726" s="42">
        <v>480</v>
      </c>
    </row>
    <row r="1727" spans="1:13" s="135" customFormat="1" ht="12.75">
      <c r="A1727" s="35"/>
      <c r="B1727" s="426">
        <v>5000</v>
      </c>
      <c r="C1727" s="35" t="s">
        <v>36</v>
      </c>
      <c r="D1727" s="35" t="s">
        <v>462</v>
      </c>
      <c r="E1727" s="35" t="s">
        <v>473</v>
      </c>
      <c r="F1727" s="118" t="s">
        <v>621</v>
      </c>
      <c r="G1727" s="33" t="s">
        <v>54</v>
      </c>
      <c r="H1727" s="43">
        <f t="shared" si="144"/>
        <v>-127000</v>
      </c>
      <c r="I1727" s="133">
        <f t="shared" si="143"/>
        <v>10.416666666666666</v>
      </c>
      <c r="K1727" s="135" t="s">
        <v>600</v>
      </c>
      <c r="M1727" s="42">
        <v>480</v>
      </c>
    </row>
    <row r="1728" spans="1:13" s="135" customFormat="1" ht="12.75">
      <c r="A1728" s="35"/>
      <c r="B1728" s="426">
        <v>5000</v>
      </c>
      <c r="C1728" s="35" t="s">
        <v>36</v>
      </c>
      <c r="D1728" s="35" t="s">
        <v>462</v>
      </c>
      <c r="E1728" s="35" t="s">
        <v>473</v>
      </c>
      <c r="F1728" s="118" t="s">
        <v>622</v>
      </c>
      <c r="G1728" s="33" t="s">
        <v>55</v>
      </c>
      <c r="H1728" s="43">
        <f t="shared" si="144"/>
        <v>-132000</v>
      </c>
      <c r="I1728" s="133">
        <f t="shared" si="143"/>
        <v>10.416666666666666</v>
      </c>
      <c r="K1728" s="135" t="s">
        <v>600</v>
      </c>
      <c r="M1728" s="42">
        <v>480</v>
      </c>
    </row>
    <row r="1729" spans="1:13" s="135" customFormat="1" ht="12.75">
      <c r="A1729" s="70"/>
      <c r="B1729" s="426">
        <v>5000</v>
      </c>
      <c r="C1729" s="70" t="s">
        <v>36</v>
      </c>
      <c r="D1729" s="70" t="s">
        <v>462</v>
      </c>
      <c r="E1729" s="70" t="s">
        <v>473</v>
      </c>
      <c r="F1729" s="165" t="s">
        <v>623</v>
      </c>
      <c r="G1729" s="71" t="s">
        <v>189</v>
      </c>
      <c r="H1729" s="43">
        <f t="shared" si="144"/>
        <v>-137000</v>
      </c>
      <c r="I1729" s="133">
        <f t="shared" si="143"/>
        <v>10.416666666666666</v>
      </c>
      <c r="J1729" s="72"/>
      <c r="K1729" s="135" t="s">
        <v>600</v>
      </c>
      <c r="L1729" s="72"/>
      <c r="M1729" s="42">
        <v>480</v>
      </c>
    </row>
    <row r="1730" spans="1:13" s="77" customFormat="1" ht="12.75">
      <c r="A1730" s="60"/>
      <c r="B1730" s="434">
        <f>SUM(B1706:B1729)</f>
        <v>137000</v>
      </c>
      <c r="C1730" s="60" t="s">
        <v>36</v>
      </c>
      <c r="D1730" s="60"/>
      <c r="E1730" s="60"/>
      <c r="F1730" s="140"/>
      <c r="G1730" s="73"/>
      <c r="H1730" s="76">
        <v>0</v>
      </c>
      <c r="I1730" s="141">
        <f t="shared" si="143"/>
        <v>285.4166666666667</v>
      </c>
      <c r="M1730" s="42">
        <v>480</v>
      </c>
    </row>
    <row r="1731" spans="1:13" s="135" customFormat="1" ht="12.75">
      <c r="A1731" s="35"/>
      <c r="B1731" s="426"/>
      <c r="C1731" s="35"/>
      <c r="D1731" s="35"/>
      <c r="E1731" s="35"/>
      <c r="F1731" s="118"/>
      <c r="G1731" s="33"/>
      <c r="H1731" s="43">
        <f aca="true" t="shared" si="145" ref="H1731:H1762">H1730-B1731</f>
        <v>0</v>
      </c>
      <c r="I1731" s="133">
        <f t="shared" si="143"/>
        <v>0</v>
      </c>
      <c r="M1731" s="42">
        <v>480</v>
      </c>
    </row>
    <row r="1732" spans="1:13" s="135" customFormat="1" ht="12.75">
      <c r="A1732" s="35"/>
      <c r="B1732" s="426"/>
      <c r="C1732" s="35"/>
      <c r="D1732" s="35"/>
      <c r="E1732" s="35"/>
      <c r="F1732" s="118"/>
      <c r="G1732" s="33"/>
      <c r="H1732" s="43">
        <f t="shared" si="145"/>
        <v>0</v>
      </c>
      <c r="I1732" s="133">
        <f t="shared" si="143"/>
        <v>0</v>
      </c>
      <c r="M1732" s="42">
        <v>480</v>
      </c>
    </row>
    <row r="1733" spans="1:13" s="135" customFormat="1" ht="12.75">
      <c r="A1733" s="70"/>
      <c r="B1733" s="426">
        <v>2000</v>
      </c>
      <c r="C1733" s="35" t="s">
        <v>37</v>
      </c>
      <c r="D1733" s="35" t="s">
        <v>462</v>
      </c>
      <c r="E1733" s="35" t="s">
        <v>473</v>
      </c>
      <c r="F1733" s="118" t="s">
        <v>570</v>
      </c>
      <c r="G1733" s="71" t="s">
        <v>16</v>
      </c>
      <c r="H1733" s="43">
        <f t="shared" si="145"/>
        <v>-2000</v>
      </c>
      <c r="I1733" s="133">
        <f t="shared" si="143"/>
        <v>4.166666666666667</v>
      </c>
      <c r="J1733" s="72"/>
      <c r="K1733" s="72" t="s">
        <v>567</v>
      </c>
      <c r="L1733" s="72"/>
      <c r="M1733" s="42">
        <v>480</v>
      </c>
    </row>
    <row r="1734" spans="1:13" s="135" customFormat="1" ht="12.75">
      <c r="A1734" s="70"/>
      <c r="B1734" s="426">
        <v>2000</v>
      </c>
      <c r="C1734" s="35" t="s">
        <v>37</v>
      </c>
      <c r="D1734" s="35" t="s">
        <v>462</v>
      </c>
      <c r="E1734" s="35" t="s">
        <v>473</v>
      </c>
      <c r="F1734" s="118" t="s">
        <v>570</v>
      </c>
      <c r="G1734" s="71" t="s">
        <v>18</v>
      </c>
      <c r="H1734" s="43">
        <f t="shared" si="145"/>
        <v>-4000</v>
      </c>
      <c r="I1734" s="133">
        <f t="shared" si="143"/>
        <v>4.166666666666667</v>
      </c>
      <c r="J1734" s="72"/>
      <c r="K1734" s="72" t="s">
        <v>567</v>
      </c>
      <c r="L1734" s="72"/>
      <c r="M1734" s="42">
        <v>480</v>
      </c>
    </row>
    <row r="1735" spans="1:13" s="135" customFormat="1" ht="12.75">
      <c r="A1735" s="70"/>
      <c r="B1735" s="426">
        <v>2000</v>
      </c>
      <c r="C1735" s="35" t="s">
        <v>37</v>
      </c>
      <c r="D1735" s="35" t="s">
        <v>462</v>
      </c>
      <c r="E1735" s="35" t="s">
        <v>473</v>
      </c>
      <c r="F1735" s="118" t="s">
        <v>570</v>
      </c>
      <c r="G1735" s="71" t="s">
        <v>20</v>
      </c>
      <c r="H1735" s="43">
        <f t="shared" si="145"/>
        <v>-6000</v>
      </c>
      <c r="I1735" s="133">
        <f t="shared" si="143"/>
        <v>4.166666666666667</v>
      </c>
      <c r="J1735" s="72"/>
      <c r="K1735" s="72" t="s">
        <v>567</v>
      </c>
      <c r="L1735" s="72"/>
      <c r="M1735" s="42">
        <v>480</v>
      </c>
    </row>
    <row r="1736" spans="1:13" s="135" customFormat="1" ht="12.75">
      <c r="A1736" s="70"/>
      <c r="B1736" s="426">
        <v>2000</v>
      </c>
      <c r="C1736" s="35" t="s">
        <v>37</v>
      </c>
      <c r="D1736" s="35" t="s">
        <v>462</v>
      </c>
      <c r="E1736" s="35" t="s">
        <v>473</v>
      </c>
      <c r="F1736" s="118" t="s">
        <v>570</v>
      </c>
      <c r="G1736" s="71" t="s">
        <v>22</v>
      </c>
      <c r="H1736" s="43">
        <f t="shared" si="145"/>
        <v>-8000</v>
      </c>
      <c r="I1736" s="133">
        <f t="shared" si="143"/>
        <v>4.166666666666667</v>
      </c>
      <c r="J1736" s="72"/>
      <c r="K1736" s="72" t="s">
        <v>567</v>
      </c>
      <c r="L1736" s="72"/>
      <c r="M1736" s="42">
        <v>480</v>
      </c>
    </row>
    <row r="1737" spans="1:13" s="135" customFormat="1" ht="12.75">
      <c r="A1737" s="70"/>
      <c r="B1737" s="426">
        <v>2000</v>
      </c>
      <c r="C1737" s="35" t="s">
        <v>37</v>
      </c>
      <c r="D1737" s="35" t="s">
        <v>462</v>
      </c>
      <c r="E1737" s="35" t="s">
        <v>473</v>
      </c>
      <c r="F1737" s="118" t="s">
        <v>570</v>
      </c>
      <c r="G1737" s="71" t="s">
        <v>540</v>
      </c>
      <c r="H1737" s="43">
        <f t="shared" si="145"/>
        <v>-10000</v>
      </c>
      <c r="I1737" s="133">
        <f t="shared" si="143"/>
        <v>4.166666666666667</v>
      </c>
      <c r="J1737" s="72"/>
      <c r="K1737" s="72" t="s">
        <v>567</v>
      </c>
      <c r="L1737" s="72"/>
      <c r="M1737" s="42">
        <v>480</v>
      </c>
    </row>
    <row r="1738" spans="1:13" s="135" customFormat="1" ht="12.75">
      <c r="A1738" s="70"/>
      <c r="B1738" s="426">
        <v>2000</v>
      </c>
      <c r="C1738" s="35" t="s">
        <v>37</v>
      </c>
      <c r="D1738" s="35" t="s">
        <v>462</v>
      </c>
      <c r="E1738" s="35" t="s">
        <v>473</v>
      </c>
      <c r="F1738" s="118" t="s">
        <v>570</v>
      </c>
      <c r="G1738" s="71" t="s">
        <v>52</v>
      </c>
      <c r="H1738" s="43">
        <f t="shared" si="145"/>
        <v>-12000</v>
      </c>
      <c r="I1738" s="133">
        <f t="shared" si="143"/>
        <v>4.166666666666667</v>
      </c>
      <c r="J1738" s="72"/>
      <c r="K1738" s="72" t="s">
        <v>567</v>
      </c>
      <c r="L1738" s="72"/>
      <c r="M1738" s="42">
        <v>480</v>
      </c>
    </row>
    <row r="1739" spans="1:13" s="135" customFormat="1" ht="12.75">
      <c r="A1739" s="70"/>
      <c r="B1739" s="426">
        <v>2000</v>
      </c>
      <c r="C1739" s="35" t="s">
        <v>37</v>
      </c>
      <c r="D1739" s="35" t="s">
        <v>462</v>
      </c>
      <c r="E1739" s="35" t="s">
        <v>473</v>
      </c>
      <c r="F1739" s="118" t="s">
        <v>570</v>
      </c>
      <c r="G1739" s="71" t="s">
        <v>53</v>
      </c>
      <c r="H1739" s="43">
        <f t="shared" si="145"/>
        <v>-14000</v>
      </c>
      <c r="I1739" s="133">
        <f t="shared" si="143"/>
        <v>4.166666666666667</v>
      </c>
      <c r="J1739" s="72"/>
      <c r="K1739" s="72" t="s">
        <v>567</v>
      </c>
      <c r="L1739" s="72"/>
      <c r="M1739" s="42">
        <v>480</v>
      </c>
    </row>
    <row r="1740" spans="1:13" s="135" customFormat="1" ht="12.75">
      <c r="A1740" s="70"/>
      <c r="B1740" s="426">
        <v>2000</v>
      </c>
      <c r="C1740" s="35" t="s">
        <v>37</v>
      </c>
      <c r="D1740" s="35" t="s">
        <v>462</v>
      </c>
      <c r="E1740" s="35" t="s">
        <v>473</v>
      </c>
      <c r="F1740" s="118" t="s">
        <v>570</v>
      </c>
      <c r="G1740" s="33" t="s">
        <v>189</v>
      </c>
      <c r="H1740" s="43">
        <f t="shared" si="145"/>
        <v>-16000</v>
      </c>
      <c r="I1740" s="133">
        <f t="shared" si="143"/>
        <v>4.166666666666667</v>
      </c>
      <c r="J1740" s="72"/>
      <c r="K1740" s="72" t="s">
        <v>567</v>
      </c>
      <c r="L1740" s="72"/>
      <c r="M1740" s="42">
        <v>480</v>
      </c>
    </row>
    <row r="1741" spans="1:13" s="135" customFormat="1" ht="12.75">
      <c r="A1741" s="70"/>
      <c r="B1741" s="426">
        <v>2000</v>
      </c>
      <c r="C1741" s="35" t="s">
        <v>37</v>
      </c>
      <c r="D1741" s="35" t="s">
        <v>462</v>
      </c>
      <c r="E1741" s="35" t="s">
        <v>473</v>
      </c>
      <c r="F1741" s="118" t="s">
        <v>570</v>
      </c>
      <c r="G1741" s="33" t="s">
        <v>184</v>
      </c>
      <c r="H1741" s="43">
        <f t="shared" si="145"/>
        <v>-18000</v>
      </c>
      <c r="I1741" s="133">
        <f t="shared" si="143"/>
        <v>4.166666666666667</v>
      </c>
      <c r="J1741" s="72"/>
      <c r="K1741" s="72" t="s">
        <v>567</v>
      </c>
      <c r="L1741" s="72"/>
      <c r="M1741" s="42">
        <v>480</v>
      </c>
    </row>
    <row r="1742" spans="1:13" s="135" customFormat="1" ht="12.75">
      <c r="A1742" s="35"/>
      <c r="B1742" s="426">
        <v>2000</v>
      </c>
      <c r="C1742" s="35" t="s">
        <v>37</v>
      </c>
      <c r="D1742" s="35" t="s">
        <v>462</v>
      </c>
      <c r="E1742" s="35" t="s">
        <v>473</v>
      </c>
      <c r="F1742" s="118" t="s">
        <v>570</v>
      </c>
      <c r="G1742" s="33" t="s">
        <v>291</v>
      </c>
      <c r="H1742" s="43">
        <f t="shared" si="145"/>
        <v>-20000</v>
      </c>
      <c r="I1742" s="133">
        <f t="shared" si="143"/>
        <v>4.166666666666667</v>
      </c>
      <c r="K1742" s="72" t="s">
        <v>567</v>
      </c>
      <c r="M1742" s="42">
        <v>480</v>
      </c>
    </row>
    <row r="1743" spans="1:13" s="135" customFormat="1" ht="12.75">
      <c r="A1743" s="35"/>
      <c r="B1743" s="426">
        <v>2000</v>
      </c>
      <c r="C1743" s="35" t="s">
        <v>37</v>
      </c>
      <c r="D1743" s="35" t="s">
        <v>462</v>
      </c>
      <c r="E1743" s="35" t="s">
        <v>473</v>
      </c>
      <c r="F1743" s="118" t="s">
        <v>570</v>
      </c>
      <c r="G1743" s="33" t="s">
        <v>293</v>
      </c>
      <c r="H1743" s="43">
        <f t="shared" si="145"/>
        <v>-22000</v>
      </c>
      <c r="I1743" s="133">
        <f t="shared" si="143"/>
        <v>4.166666666666667</v>
      </c>
      <c r="K1743" s="72" t="s">
        <v>567</v>
      </c>
      <c r="M1743" s="42">
        <v>480</v>
      </c>
    </row>
    <row r="1744" spans="1:13" s="135" customFormat="1" ht="12.75">
      <c r="A1744" s="35"/>
      <c r="B1744" s="426">
        <v>2000</v>
      </c>
      <c r="C1744" s="35" t="s">
        <v>37</v>
      </c>
      <c r="D1744" s="35" t="s">
        <v>462</v>
      </c>
      <c r="E1744" s="35" t="s">
        <v>473</v>
      </c>
      <c r="F1744" s="118" t="s">
        <v>570</v>
      </c>
      <c r="G1744" s="33" t="s">
        <v>313</v>
      </c>
      <c r="H1744" s="43">
        <f t="shared" si="145"/>
        <v>-24000</v>
      </c>
      <c r="I1744" s="133">
        <f t="shared" si="143"/>
        <v>4.166666666666667</v>
      </c>
      <c r="K1744" s="72" t="s">
        <v>567</v>
      </c>
      <c r="M1744" s="42">
        <v>480</v>
      </c>
    </row>
    <row r="1745" spans="1:13" s="135" customFormat="1" ht="12.75">
      <c r="A1745" s="35"/>
      <c r="B1745" s="426">
        <v>500</v>
      </c>
      <c r="C1745" s="35" t="s">
        <v>37</v>
      </c>
      <c r="D1745" s="35" t="s">
        <v>462</v>
      </c>
      <c r="E1745" s="35" t="s">
        <v>473</v>
      </c>
      <c r="F1745" s="118" t="s">
        <v>570</v>
      </c>
      <c r="G1745" s="33" t="s">
        <v>313</v>
      </c>
      <c r="H1745" s="43">
        <f t="shared" si="145"/>
        <v>-24500</v>
      </c>
      <c r="I1745" s="133">
        <f t="shared" si="143"/>
        <v>1.0416666666666667</v>
      </c>
      <c r="K1745" s="72" t="s">
        <v>567</v>
      </c>
      <c r="M1745" s="42">
        <v>480</v>
      </c>
    </row>
    <row r="1746" spans="1:13" s="135" customFormat="1" ht="12.75">
      <c r="A1746" s="35"/>
      <c r="B1746" s="426">
        <v>2000</v>
      </c>
      <c r="C1746" s="35" t="s">
        <v>37</v>
      </c>
      <c r="D1746" s="35" t="s">
        <v>462</v>
      </c>
      <c r="E1746" s="35" t="s">
        <v>473</v>
      </c>
      <c r="F1746" s="118" t="s">
        <v>570</v>
      </c>
      <c r="G1746" s="33" t="s">
        <v>99</v>
      </c>
      <c r="H1746" s="43">
        <f t="shared" si="145"/>
        <v>-26500</v>
      </c>
      <c r="I1746" s="133">
        <f t="shared" si="143"/>
        <v>4.166666666666667</v>
      </c>
      <c r="K1746" s="72" t="s">
        <v>567</v>
      </c>
      <c r="M1746" s="42">
        <v>480</v>
      </c>
    </row>
    <row r="1747" spans="1:13" s="135" customFormat="1" ht="12.75">
      <c r="A1747" s="35"/>
      <c r="B1747" s="426">
        <v>500</v>
      </c>
      <c r="C1747" s="35" t="s">
        <v>37</v>
      </c>
      <c r="D1747" s="35" t="s">
        <v>462</v>
      </c>
      <c r="E1747" s="35" t="s">
        <v>473</v>
      </c>
      <c r="F1747" s="118" t="s">
        <v>570</v>
      </c>
      <c r="G1747" s="33" t="s">
        <v>99</v>
      </c>
      <c r="H1747" s="43">
        <f t="shared" si="145"/>
        <v>-27000</v>
      </c>
      <c r="I1747" s="133">
        <f t="shared" si="143"/>
        <v>1.0416666666666667</v>
      </c>
      <c r="K1747" s="72" t="s">
        <v>567</v>
      </c>
      <c r="M1747" s="42">
        <v>480</v>
      </c>
    </row>
    <row r="1748" spans="1:13" s="135" customFormat="1" ht="12.75">
      <c r="A1748" s="35"/>
      <c r="B1748" s="426">
        <v>2000</v>
      </c>
      <c r="C1748" s="35" t="s">
        <v>37</v>
      </c>
      <c r="D1748" s="35" t="s">
        <v>462</v>
      </c>
      <c r="E1748" s="35" t="s">
        <v>473</v>
      </c>
      <c r="F1748" s="118" t="s">
        <v>570</v>
      </c>
      <c r="G1748" s="33" t="s">
        <v>102</v>
      </c>
      <c r="H1748" s="43">
        <f t="shared" si="145"/>
        <v>-29000</v>
      </c>
      <c r="I1748" s="133">
        <f t="shared" si="143"/>
        <v>4.166666666666667</v>
      </c>
      <c r="K1748" s="72" t="s">
        <v>567</v>
      </c>
      <c r="M1748" s="42">
        <v>480</v>
      </c>
    </row>
    <row r="1749" spans="1:13" s="135" customFormat="1" ht="12.75">
      <c r="A1749" s="35"/>
      <c r="B1749" s="426">
        <v>500</v>
      </c>
      <c r="C1749" s="35" t="s">
        <v>37</v>
      </c>
      <c r="D1749" s="35" t="s">
        <v>462</v>
      </c>
      <c r="E1749" s="35" t="s">
        <v>473</v>
      </c>
      <c r="F1749" s="118" t="s">
        <v>570</v>
      </c>
      <c r="G1749" s="33" t="s">
        <v>102</v>
      </c>
      <c r="H1749" s="43">
        <f t="shared" si="145"/>
        <v>-29500</v>
      </c>
      <c r="I1749" s="133">
        <f t="shared" si="143"/>
        <v>1.0416666666666667</v>
      </c>
      <c r="K1749" s="72" t="s">
        <v>567</v>
      </c>
      <c r="M1749" s="42">
        <v>480</v>
      </c>
    </row>
    <row r="1750" spans="1:13" s="135" customFormat="1" ht="12.75">
      <c r="A1750" s="35"/>
      <c r="B1750" s="426">
        <v>2000</v>
      </c>
      <c r="C1750" s="35" t="s">
        <v>37</v>
      </c>
      <c r="D1750" s="35" t="s">
        <v>462</v>
      </c>
      <c r="E1750" s="35" t="s">
        <v>473</v>
      </c>
      <c r="F1750" s="118" t="s">
        <v>570</v>
      </c>
      <c r="G1750" s="33" t="s">
        <v>104</v>
      </c>
      <c r="H1750" s="43">
        <f t="shared" si="145"/>
        <v>-31500</v>
      </c>
      <c r="I1750" s="133">
        <f t="shared" si="143"/>
        <v>4.166666666666667</v>
      </c>
      <c r="K1750" s="72" t="s">
        <v>567</v>
      </c>
      <c r="M1750" s="42">
        <v>480</v>
      </c>
    </row>
    <row r="1751" spans="1:13" s="135" customFormat="1" ht="12.75">
      <c r="A1751" s="35"/>
      <c r="B1751" s="426">
        <v>500</v>
      </c>
      <c r="C1751" s="35" t="s">
        <v>37</v>
      </c>
      <c r="D1751" s="35" t="s">
        <v>462</v>
      </c>
      <c r="E1751" s="35" t="s">
        <v>473</v>
      </c>
      <c r="F1751" s="118" t="s">
        <v>570</v>
      </c>
      <c r="G1751" s="33" t="s">
        <v>104</v>
      </c>
      <c r="H1751" s="43">
        <f t="shared" si="145"/>
        <v>-32000</v>
      </c>
      <c r="I1751" s="133">
        <f t="shared" si="143"/>
        <v>1.0416666666666667</v>
      </c>
      <c r="K1751" s="72" t="s">
        <v>567</v>
      </c>
      <c r="M1751" s="42">
        <v>480</v>
      </c>
    </row>
    <row r="1752" spans="1:13" s="135" customFormat="1" ht="12.75">
      <c r="A1752" s="35"/>
      <c r="B1752" s="426">
        <v>2000</v>
      </c>
      <c r="C1752" s="35" t="s">
        <v>37</v>
      </c>
      <c r="D1752" s="35" t="s">
        <v>462</v>
      </c>
      <c r="E1752" s="35" t="s">
        <v>473</v>
      </c>
      <c r="F1752" s="165" t="s">
        <v>580</v>
      </c>
      <c r="G1752" s="33" t="s">
        <v>53</v>
      </c>
      <c r="H1752" s="43">
        <f t="shared" si="145"/>
        <v>-34000</v>
      </c>
      <c r="I1752" s="133">
        <f t="shared" si="143"/>
        <v>4.166666666666667</v>
      </c>
      <c r="K1752" t="s">
        <v>578</v>
      </c>
      <c r="M1752" s="42">
        <v>480</v>
      </c>
    </row>
    <row r="1753" spans="1:13" s="135" customFormat="1" ht="12.75">
      <c r="A1753" s="70"/>
      <c r="B1753" s="433">
        <v>500</v>
      </c>
      <c r="C1753" s="35" t="s">
        <v>37</v>
      </c>
      <c r="D1753" s="35" t="s">
        <v>462</v>
      </c>
      <c r="E1753" s="70" t="s">
        <v>473</v>
      </c>
      <c r="F1753" s="165" t="s">
        <v>580</v>
      </c>
      <c r="G1753" s="71" t="s">
        <v>53</v>
      </c>
      <c r="H1753" s="43">
        <f t="shared" si="145"/>
        <v>-34500</v>
      </c>
      <c r="I1753" s="133">
        <f t="shared" si="143"/>
        <v>1.0416666666666667</v>
      </c>
      <c r="J1753" s="72"/>
      <c r="K1753" t="s">
        <v>578</v>
      </c>
      <c r="L1753" s="72"/>
      <c r="M1753" s="42">
        <v>480</v>
      </c>
    </row>
    <row r="1754" spans="1:13" s="135" customFormat="1" ht="12.75">
      <c r="A1754" s="35"/>
      <c r="B1754" s="426">
        <v>2000</v>
      </c>
      <c r="C1754" s="35" t="s">
        <v>37</v>
      </c>
      <c r="D1754" s="35" t="s">
        <v>462</v>
      </c>
      <c r="E1754" s="35" t="s">
        <v>473</v>
      </c>
      <c r="F1754" s="118" t="s">
        <v>580</v>
      </c>
      <c r="G1754" s="33" t="s">
        <v>54</v>
      </c>
      <c r="H1754" s="43">
        <f t="shared" si="145"/>
        <v>-36500</v>
      </c>
      <c r="I1754" s="133">
        <f t="shared" si="143"/>
        <v>4.166666666666667</v>
      </c>
      <c r="K1754" t="s">
        <v>578</v>
      </c>
      <c r="M1754" s="42">
        <v>480</v>
      </c>
    </row>
    <row r="1755" spans="1:13" s="135" customFormat="1" ht="12.75">
      <c r="A1755" s="35"/>
      <c r="B1755" s="426">
        <v>500</v>
      </c>
      <c r="C1755" s="35" t="s">
        <v>37</v>
      </c>
      <c r="D1755" s="35" t="s">
        <v>462</v>
      </c>
      <c r="E1755" s="35" t="s">
        <v>473</v>
      </c>
      <c r="F1755" s="118" t="s">
        <v>580</v>
      </c>
      <c r="G1755" s="33" t="s">
        <v>54</v>
      </c>
      <c r="H1755" s="43">
        <f t="shared" si="145"/>
        <v>-37000</v>
      </c>
      <c r="I1755" s="133">
        <f t="shared" si="143"/>
        <v>1.0416666666666667</v>
      </c>
      <c r="K1755" t="s">
        <v>578</v>
      </c>
      <c r="M1755" s="42">
        <v>480</v>
      </c>
    </row>
    <row r="1756" spans="1:13" s="135" customFormat="1" ht="12.75">
      <c r="A1756" s="35"/>
      <c r="B1756" s="426">
        <v>2000</v>
      </c>
      <c r="C1756" s="35" t="s">
        <v>37</v>
      </c>
      <c r="D1756" s="35" t="s">
        <v>462</v>
      </c>
      <c r="E1756" s="35" t="s">
        <v>473</v>
      </c>
      <c r="F1756" s="118" t="s">
        <v>580</v>
      </c>
      <c r="G1756" s="33" t="s">
        <v>55</v>
      </c>
      <c r="H1756" s="43">
        <f t="shared" si="145"/>
        <v>-39000</v>
      </c>
      <c r="I1756" s="133">
        <f t="shared" si="143"/>
        <v>4.166666666666667</v>
      </c>
      <c r="K1756" t="s">
        <v>578</v>
      </c>
      <c r="M1756" s="42">
        <v>480</v>
      </c>
    </row>
    <row r="1757" spans="1:13" s="135" customFormat="1" ht="12.75">
      <c r="A1757" s="35"/>
      <c r="B1757" s="426">
        <v>500</v>
      </c>
      <c r="C1757" s="35" t="s">
        <v>37</v>
      </c>
      <c r="D1757" s="35" t="s">
        <v>462</v>
      </c>
      <c r="E1757" s="35" t="s">
        <v>473</v>
      </c>
      <c r="F1757" s="118" t="s">
        <v>580</v>
      </c>
      <c r="G1757" s="33" t="s">
        <v>55</v>
      </c>
      <c r="H1757" s="43">
        <f t="shared" si="145"/>
        <v>-39500</v>
      </c>
      <c r="I1757" s="133">
        <f t="shared" si="143"/>
        <v>1.0416666666666667</v>
      </c>
      <c r="K1757" t="s">
        <v>578</v>
      </c>
      <c r="M1757" s="42">
        <v>480</v>
      </c>
    </row>
    <row r="1758" spans="1:13" s="135" customFormat="1" ht="12.75">
      <c r="A1758" s="35"/>
      <c r="B1758" s="426">
        <v>2000</v>
      </c>
      <c r="C1758" s="35" t="s">
        <v>37</v>
      </c>
      <c r="D1758" s="35" t="s">
        <v>462</v>
      </c>
      <c r="E1758" s="35" t="s">
        <v>473</v>
      </c>
      <c r="F1758" s="118" t="s">
        <v>580</v>
      </c>
      <c r="G1758" s="33" t="s">
        <v>56</v>
      </c>
      <c r="H1758" s="43">
        <f t="shared" si="145"/>
        <v>-41500</v>
      </c>
      <c r="I1758" s="133">
        <f t="shared" si="143"/>
        <v>4.166666666666667</v>
      </c>
      <c r="K1758" t="s">
        <v>578</v>
      </c>
      <c r="M1758" s="42">
        <v>480</v>
      </c>
    </row>
    <row r="1759" spans="1:13" s="135" customFormat="1" ht="12.75">
      <c r="A1759" s="35"/>
      <c r="B1759" s="426">
        <v>2000</v>
      </c>
      <c r="C1759" s="35" t="s">
        <v>37</v>
      </c>
      <c r="D1759" s="35" t="s">
        <v>462</v>
      </c>
      <c r="E1759" s="35" t="s">
        <v>473</v>
      </c>
      <c r="F1759" s="118" t="s">
        <v>580</v>
      </c>
      <c r="G1759" s="33" t="s">
        <v>56</v>
      </c>
      <c r="H1759" s="43">
        <f t="shared" si="145"/>
        <v>-43500</v>
      </c>
      <c r="I1759" s="133">
        <f t="shared" si="143"/>
        <v>4.166666666666667</v>
      </c>
      <c r="K1759" t="s">
        <v>578</v>
      </c>
      <c r="M1759" s="42">
        <v>480</v>
      </c>
    </row>
    <row r="1760" spans="1:13" s="135" customFormat="1" ht="12.75">
      <c r="A1760" s="35"/>
      <c r="B1760" s="426">
        <v>500</v>
      </c>
      <c r="C1760" s="35" t="s">
        <v>37</v>
      </c>
      <c r="D1760" s="35" t="s">
        <v>462</v>
      </c>
      <c r="E1760" s="35" t="s">
        <v>473</v>
      </c>
      <c r="F1760" s="118" t="s">
        <v>580</v>
      </c>
      <c r="G1760" s="33" t="s">
        <v>56</v>
      </c>
      <c r="H1760" s="43">
        <f t="shared" si="145"/>
        <v>-44000</v>
      </c>
      <c r="I1760" s="133">
        <f aca="true" t="shared" si="146" ref="I1760:I1823">+B1760/M1760</f>
        <v>1.0416666666666667</v>
      </c>
      <c r="K1760" t="s">
        <v>578</v>
      </c>
      <c r="M1760" s="42">
        <v>480</v>
      </c>
    </row>
    <row r="1761" spans="1:13" s="135" customFormat="1" ht="12.75">
      <c r="A1761" s="35"/>
      <c r="B1761" s="426">
        <v>2000</v>
      </c>
      <c r="C1761" s="35" t="s">
        <v>37</v>
      </c>
      <c r="D1761" s="35" t="s">
        <v>462</v>
      </c>
      <c r="E1761" s="35" t="s">
        <v>473</v>
      </c>
      <c r="F1761" s="118" t="s">
        <v>580</v>
      </c>
      <c r="G1761" s="33" t="s">
        <v>184</v>
      </c>
      <c r="H1761" s="43">
        <f t="shared" si="145"/>
        <v>-46000</v>
      </c>
      <c r="I1761" s="133">
        <f t="shared" si="146"/>
        <v>4.166666666666667</v>
      </c>
      <c r="K1761" t="s">
        <v>578</v>
      </c>
      <c r="M1761" s="42">
        <v>480</v>
      </c>
    </row>
    <row r="1762" spans="1:13" s="135" customFormat="1" ht="12.75">
      <c r="A1762" s="35"/>
      <c r="B1762" s="426">
        <v>500</v>
      </c>
      <c r="C1762" s="35" t="s">
        <v>37</v>
      </c>
      <c r="D1762" s="35" t="s">
        <v>462</v>
      </c>
      <c r="E1762" s="35" t="s">
        <v>473</v>
      </c>
      <c r="F1762" s="118" t="s">
        <v>580</v>
      </c>
      <c r="G1762" s="33" t="s">
        <v>274</v>
      </c>
      <c r="H1762" s="43">
        <f t="shared" si="145"/>
        <v>-46500</v>
      </c>
      <c r="I1762" s="133">
        <f t="shared" si="146"/>
        <v>1.0416666666666667</v>
      </c>
      <c r="K1762" t="s">
        <v>578</v>
      </c>
      <c r="M1762" s="42">
        <v>480</v>
      </c>
    </row>
    <row r="1763" spans="1:13" s="135" customFormat="1" ht="12.75">
      <c r="A1763" s="35"/>
      <c r="B1763" s="426">
        <v>2000</v>
      </c>
      <c r="C1763" s="35" t="s">
        <v>37</v>
      </c>
      <c r="D1763" s="35" t="s">
        <v>462</v>
      </c>
      <c r="E1763" s="35" t="s">
        <v>473</v>
      </c>
      <c r="F1763" s="118" t="s">
        <v>580</v>
      </c>
      <c r="G1763" s="33" t="s">
        <v>274</v>
      </c>
      <c r="H1763" s="43">
        <f aca="true" t="shared" si="147" ref="H1763:H1784">H1762-B1763</f>
        <v>-48500</v>
      </c>
      <c r="I1763" s="133">
        <f t="shared" si="146"/>
        <v>4.166666666666667</v>
      </c>
      <c r="K1763" t="s">
        <v>578</v>
      </c>
      <c r="M1763" s="42">
        <v>480</v>
      </c>
    </row>
    <row r="1764" spans="1:13" s="135" customFormat="1" ht="12.75">
      <c r="A1764" s="35"/>
      <c r="B1764" s="426">
        <v>2000</v>
      </c>
      <c r="C1764" s="35" t="s">
        <v>37</v>
      </c>
      <c r="D1764" s="35" t="s">
        <v>462</v>
      </c>
      <c r="E1764" s="35" t="s">
        <v>473</v>
      </c>
      <c r="F1764" s="118" t="s">
        <v>580</v>
      </c>
      <c r="G1764" s="33" t="s">
        <v>291</v>
      </c>
      <c r="H1764" s="43">
        <f t="shared" si="147"/>
        <v>-50500</v>
      </c>
      <c r="I1764" s="133">
        <f t="shared" si="146"/>
        <v>4.166666666666667</v>
      </c>
      <c r="K1764" t="s">
        <v>578</v>
      </c>
      <c r="M1764" s="42">
        <v>480</v>
      </c>
    </row>
    <row r="1765" spans="1:13" s="135" customFormat="1" ht="12.75">
      <c r="A1765" s="35"/>
      <c r="B1765" s="426">
        <v>500</v>
      </c>
      <c r="C1765" s="35" t="s">
        <v>37</v>
      </c>
      <c r="D1765" s="35" t="s">
        <v>462</v>
      </c>
      <c r="E1765" s="35" t="s">
        <v>473</v>
      </c>
      <c r="F1765" s="118" t="s">
        <v>580</v>
      </c>
      <c r="G1765" s="33" t="s">
        <v>291</v>
      </c>
      <c r="H1765" s="43">
        <f t="shared" si="147"/>
        <v>-51000</v>
      </c>
      <c r="I1765" s="133">
        <f t="shared" si="146"/>
        <v>1.0416666666666667</v>
      </c>
      <c r="K1765" t="s">
        <v>578</v>
      </c>
      <c r="M1765" s="42">
        <v>480</v>
      </c>
    </row>
    <row r="1766" spans="1:13" s="135" customFormat="1" ht="12.75">
      <c r="A1766" s="1"/>
      <c r="B1766" s="433">
        <v>2000</v>
      </c>
      <c r="C1766" s="1" t="s">
        <v>37</v>
      </c>
      <c r="D1766" s="1" t="s">
        <v>462</v>
      </c>
      <c r="E1766" s="1" t="s">
        <v>473</v>
      </c>
      <c r="F1766" s="183" t="s">
        <v>607</v>
      </c>
      <c r="G1766" s="30" t="s">
        <v>52</v>
      </c>
      <c r="H1766" s="43">
        <f t="shared" si="147"/>
        <v>-53000</v>
      </c>
      <c r="I1766" s="133">
        <f t="shared" si="146"/>
        <v>4.166666666666667</v>
      </c>
      <c r="J1766"/>
      <c r="K1766" t="s">
        <v>591</v>
      </c>
      <c r="L1766"/>
      <c r="M1766" s="42">
        <v>480</v>
      </c>
    </row>
    <row r="1767" spans="1:13" s="135" customFormat="1" ht="12.75">
      <c r="A1767" s="1"/>
      <c r="B1767" s="433">
        <v>2000</v>
      </c>
      <c r="C1767" s="1" t="s">
        <v>37</v>
      </c>
      <c r="D1767" s="1" t="s">
        <v>462</v>
      </c>
      <c r="E1767" s="1" t="s">
        <v>473</v>
      </c>
      <c r="F1767" s="183" t="s">
        <v>607</v>
      </c>
      <c r="G1767" s="30" t="s">
        <v>53</v>
      </c>
      <c r="H1767" s="43">
        <f t="shared" si="147"/>
        <v>-55000</v>
      </c>
      <c r="I1767" s="133">
        <f t="shared" si="146"/>
        <v>4.166666666666667</v>
      </c>
      <c r="J1767"/>
      <c r="K1767" t="s">
        <v>591</v>
      </c>
      <c r="L1767"/>
      <c r="M1767" s="42">
        <v>480</v>
      </c>
    </row>
    <row r="1768" spans="1:13" s="135" customFormat="1" ht="12.75">
      <c r="A1768" s="1"/>
      <c r="B1768" s="433">
        <v>500</v>
      </c>
      <c r="C1768" s="1" t="s">
        <v>37</v>
      </c>
      <c r="D1768" s="1" t="s">
        <v>462</v>
      </c>
      <c r="E1768" s="1" t="s">
        <v>473</v>
      </c>
      <c r="F1768" s="183" t="s">
        <v>607</v>
      </c>
      <c r="G1768" s="30" t="s">
        <v>53</v>
      </c>
      <c r="H1768" s="43">
        <f t="shared" si="147"/>
        <v>-55500</v>
      </c>
      <c r="I1768" s="133">
        <f t="shared" si="146"/>
        <v>1.0416666666666667</v>
      </c>
      <c r="J1768"/>
      <c r="K1768" t="s">
        <v>591</v>
      </c>
      <c r="L1768"/>
      <c r="M1768" s="42">
        <v>480</v>
      </c>
    </row>
    <row r="1769" spans="1:13" s="135" customFormat="1" ht="12.75">
      <c r="A1769" s="1"/>
      <c r="B1769" s="433">
        <v>2000</v>
      </c>
      <c r="C1769" s="1" t="s">
        <v>37</v>
      </c>
      <c r="D1769" s="1" t="s">
        <v>462</v>
      </c>
      <c r="E1769" s="1" t="s">
        <v>473</v>
      </c>
      <c r="F1769" s="183" t="s">
        <v>607</v>
      </c>
      <c r="G1769" s="30" t="s">
        <v>54</v>
      </c>
      <c r="H1769" s="43">
        <f t="shared" si="147"/>
        <v>-57500</v>
      </c>
      <c r="I1769" s="133">
        <f t="shared" si="146"/>
        <v>4.166666666666667</v>
      </c>
      <c r="J1769"/>
      <c r="K1769" t="s">
        <v>591</v>
      </c>
      <c r="L1769"/>
      <c r="M1769" s="42">
        <v>480</v>
      </c>
    </row>
    <row r="1770" spans="1:13" s="135" customFormat="1" ht="12.75">
      <c r="A1770" s="1"/>
      <c r="B1770" s="433">
        <v>500</v>
      </c>
      <c r="C1770" s="1" t="s">
        <v>37</v>
      </c>
      <c r="D1770" s="1" t="s">
        <v>462</v>
      </c>
      <c r="E1770" s="1" t="s">
        <v>473</v>
      </c>
      <c r="F1770" s="183" t="s">
        <v>607</v>
      </c>
      <c r="G1770" s="30" t="s">
        <v>54</v>
      </c>
      <c r="H1770" s="43">
        <f t="shared" si="147"/>
        <v>-58000</v>
      </c>
      <c r="I1770" s="133">
        <f t="shared" si="146"/>
        <v>1.0416666666666667</v>
      </c>
      <c r="J1770"/>
      <c r="K1770" t="s">
        <v>591</v>
      </c>
      <c r="L1770"/>
      <c r="M1770" s="42">
        <v>480</v>
      </c>
    </row>
    <row r="1771" spans="1:13" s="135" customFormat="1" ht="12.75">
      <c r="A1771" s="1"/>
      <c r="B1771" s="433">
        <v>2000</v>
      </c>
      <c r="C1771" s="1" t="s">
        <v>37</v>
      </c>
      <c r="D1771" s="1" t="s">
        <v>462</v>
      </c>
      <c r="E1771" s="1" t="s">
        <v>473</v>
      </c>
      <c r="F1771" s="183" t="s">
        <v>607</v>
      </c>
      <c r="G1771" s="30" t="s">
        <v>55</v>
      </c>
      <c r="H1771" s="43">
        <f t="shared" si="147"/>
        <v>-60000</v>
      </c>
      <c r="I1771" s="133">
        <f t="shared" si="146"/>
        <v>4.166666666666667</v>
      </c>
      <c r="J1771"/>
      <c r="K1771" t="s">
        <v>591</v>
      </c>
      <c r="L1771"/>
      <c r="M1771" s="42">
        <v>480</v>
      </c>
    </row>
    <row r="1772" spans="1:13" s="18" customFormat="1" ht="12.75">
      <c r="A1772" s="1"/>
      <c r="B1772" s="433">
        <v>1000</v>
      </c>
      <c r="C1772" s="70" t="s">
        <v>37</v>
      </c>
      <c r="D1772" s="70" t="s">
        <v>462</v>
      </c>
      <c r="E1772" s="70" t="s">
        <v>473</v>
      </c>
      <c r="F1772" s="165" t="s">
        <v>607</v>
      </c>
      <c r="G1772" s="71" t="s">
        <v>99</v>
      </c>
      <c r="H1772" s="43">
        <f t="shared" si="147"/>
        <v>-61000</v>
      </c>
      <c r="I1772" s="133">
        <f t="shared" si="146"/>
        <v>2.0833333333333335</v>
      </c>
      <c r="J1772"/>
      <c r="K1772" t="s">
        <v>591</v>
      </c>
      <c r="L1772"/>
      <c r="M1772" s="42">
        <v>480</v>
      </c>
    </row>
    <row r="1773" spans="1:13" s="18" customFormat="1" ht="12.75">
      <c r="A1773" s="1"/>
      <c r="B1773" s="433">
        <v>400</v>
      </c>
      <c r="C1773" s="70" t="s">
        <v>37</v>
      </c>
      <c r="D1773" s="70" t="s">
        <v>462</v>
      </c>
      <c r="E1773" s="70" t="s">
        <v>473</v>
      </c>
      <c r="F1773" s="165" t="s">
        <v>607</v>
      </c>
      <c r="G1773" s="71" t="s">
        <v>99</v>
      </c>
      <c r="H1773" s="43">
        <f t="shared" si="147"/>
        <v>-61400</v>
      </c>
      <c r="I1773" s="133">
        <f t="shared" si="146"/>
        <v>0.8333333333333334</v>
      </c>
      <c r="J1773"/>
      <c r="K1773" t="s">
        <v>591</v>
      </c>
      <c r="L1773"/>
      <c r="M1773" s="42">
        <v>480</v>
      </c>
    </row>
    <row r="1774" spans="1:13" s="135" customFormat="1" ht="12.75">
      <c r="A1774" s="1"/>
      <c r="B1774" s="433">
        <v>1700</v>
      </c>
      <c r="C1774" s="70" t="s">
        <v>37</v>
      </c>
      <c r="D1774" s="70" t="s">
        <v>462</v>
      </c>
      <c r="E1774" s="70" t="s">
        <v>473</v>
      </c>
      <c r="F1774" s="165" t="s">
        <v>607</v>
      </c>
      <c r="G1774" s="71" t="s">
        <v>99</v>
      </c>
      <c r="H1774" s="43">
        <f t="shared" si="147"/>
        <v>-63100</v>
      </c>
      <c r="I1774" s="133">
        <f t="shared" si="146"/>
        <v>3.5416666666666665</v>
      </c>
      <c r="J1774"/>
      <c r="K1774" t="s">
        <v>591</v>
      </c>
      <c r="L1774"/>
      <c r="M1774" s="42">
        <v>480</v>
      </c>
    </row>
    <row r="1775" spans="1:13" s="135" customFormat="1" ht="12.75">
      <c r="A1775" s="35"/>
      <c r="B1775" s="426">
        <v>2000</v>
      </c>
      <c r="C1775" s="35" t="s">
        <v>37</v>
      </c>
      <c r="D1775" s="35" t="s">
        <v>462</v>
      </c>
      <c r="E1775" s="35" t="s">
        <v>473</v>
      </c>
      <c r="F1775" s="165" t="s">
        <v>598</v>
      </c>
      <c r="G1775" s="33" t="s">
        <v>184</v>
      </c>
      <c r="H1775" s="43">
        <f t="shared" si="147"/>
        <v>-65100</v>
      </c>
      <c r="I1775" s="133">
        <f t="shared" si="146"/>
        <v>4.166666666666667</v>
      </c>
      <c r="K1775" s="135" t="s">
        <v>558</v>
      </c>
      <c r="M1775" s="42">
        <v>480</v>
      </c>
    </row>
    <row r="1776" spans="1:13" s="18" customFormat="1" ht="12.75">
      <c r="A1776" s="35"/>
      <c r="B1776" s="426">
        <v>2000</v>
      </c>
      <c r="C1776" s="35" t="s">
        <v>37</v>
      </c>
      <c r="D1776" s="35" t="s">
        <v>462</v>
      </c>
      <c r="E1776" s="35" t="s">
        <v>473</v>
      </c>
      <c r="F1776" s="118" t="s">
        <v>601</v>
      </c>
      <c r="G1776" s="33" t="s">
        <v>53</v>
      </c>
      <c r="H1776" s="43">
        <f t="shared" si="147"/>
        <v>-67100</v>
      </c>
      <c r="I1776" s="133">
        <f t="shared" si="146"/>
        <v>4.166666666666667</v>
      </c>
      <c r="J1776" s="135"/>
      <c r="K1776" s="135" t="s">
        <v>600</v>
      </c>
      <c r="L1776" s="135"/>
      <c r="M1776" s="42">
        <v>480</v>
      </c>
    </row>
    <row r="1777" spans="1:13" s="18" customFormat="1" ht="12.75">
      <c r="A1777" s="35"/>
      <c r="B1777" s="426">
        <v>500</v>
      </c>
      <c r="C1777" s="35" t="s">
        <v>37</v>
      </c>
      <c r="D1777" s="35" t="s">
        <v>462</v>
      </c>
      <c r="E1777" s="35" t="s">
        <v>473</v>
      </c>
      <c r="F1777" s="118" t="s">
        <v>601</v>
      </c>
      <c r="G1777" s="33" t="s">
        <v>53</v>
      </c>
      <c r="H1777" s="43">
        <f t="shared" si="147"/>
        <v>-67600</v>
      </c>
      <c r="I1777" s="133">
        <f t="shared" si="146"/>
        <v>1.0416666666666667</v>
      </c>
      <c r="J1777" s="135"/>
      <c r="K1777" s="135" t="s">
        <v>600</v>
      </c>
      <c r="L1777" s="135"/>
      <c r="M1777" s="42">
        <v>480</v>
      </c>
    </row>
    <row r="1778" spans="1:13" s="135" customFormat="1" ht="12.75">
      <c r="A1778" s="35"/>
      <c r="B1778" s="426">
        <v>2000</v>
      </c>
      <c r="C1778" s="35" t="s">
        <v>37</v>
      </c>
      <c r="D1778" s="35" t="s">
        <v>462</v>
      </c>
      <c r="E1778" s="35" t="s">
        <v>473</v>
      </c>
      <c r="F1778" s="118" t="s">
        <v>601</v>
      </c>
      <c r="G1778" s="33" t="s">
        <v>54</v>
      </c>
      <c r="H1778" s="43">
        <f t="shared" si="147"/>
        <v>-69600</v>
      </c>
      <c r="I1778" s="133">
        <f t="shared" si="146"/>
        <v>4.166666666666667</v>
      </c>
      <c r="K1778" s="135" t="s">
        <v>600</v>
      </c>
      <c r="M1778" s="42">
        <v>480</v>
      </c>
    </row>
    <row r="1779" spans="1:13" s="135" customFormat="1" ht="12.75">
      <c r="A1779" s="35"/>
      <c r="B1779" s="426">
        <v>500</v>
      </c>
      <c r="C1779" s="35" t="s">
        <v>37</v>
      </c>
      <c r="D1779" s="35" t="s">
        <v>462</v>
      </c>
      <c r="E1779" s="35" t="s">
        <v>473</v>
      </c>
      <c r="F1779" s="118" t="s">
        <v>601</v>
      </c>
      <c r="G1779" s="33" t="s">
        <v>54</v>
      </c>
      <c r="H1779" s="43">
        <f t="shared" si="147"/>
        <v>-70100</v>
      </c>
      <c r="I1779" s="133">
        <f t="shared" si="146"/>
        <v>1.0416666666666667</v>
      </c>
      <c r="K1779" s="135" t="s">
        <v>600</v>
      </c>
      <c r="M1779" s="42">
        <v>480</v>
      </c>
    </row>
    <row r="1780" spans="1:13" s="135" customFormat="1" ht="12.75">
      <c r="A1780" s="35"/>
      <c r="B1780" s="426">
        <v>2000</v>
      </c>
      <c r="C1780" s="35" t="s">
        <v>37</v>
      </c>
      <c r="D1780" s="35" t="s">
        <v>462</v>
      </c>
      <c r="E1780" s="35" t="s">
        <v>473</v>
      </c>
      <c r="F1780" s="118" t="s">
        <v>601</v>
      </c>
      <c r="G1780" s="33" t="s">
        <v>55</v>
      </c>
      <c r="H1780" s="43">
        <f t="shared" si="147"/>
        <v>-72100</v>
      </c>
      <c r="I1780" s="133">
        <f t="shared" si="146"/>
        <v>4.166666666666667</v>
      </c>
      <c r="K1780" s="135" t="s">
        <v>600</v>
      </c>
      <c r="M1780" s="42">
        <v>480</v>
      </c>
    </row>
    <row r="1781" spans="1:13" s="18" customFormat="1" ht="12.75">
      <c r="A1781" s="35"/>
      <c r="B1781" s="426">
        <v>500</v>
      </c>
      <c r="C1781" s="35" t="s">
        <v>37</v>
      </c>
      <c r="D1781" s="35" t="s">
        <v>462</v>
      </c>
      <c r="E1781" s="35" t="s">
        <v>473</v>
      </c>
      <c r="F1781" s="118" t="s">
        <v>601</v>
      </c>
      <c r="G1781" s="33" t="s">
        <v>55</v>
      </c>
      <c r="H1781" s="43">
        <f t="shared" si="147"/>
        <v>-72600</v>
      </c>
      <c r="I1781" s="133">
        <f t="shared" si="146"/>
        <v>1.0416666666666667</v>
      </c>
      <c r="J1781" s="135"/>
      <c r="K1781" s="135" t="s">
        <v>600</v>
      </c>
      <c r="L1781" s="135"/>
      <c r="M1781" s="42">
        <v>480</v>
      </c>
    </row>
    <row r="1782" spans="1:13" s="18" customFormat="1" ht="12.75">
      <c r="A1782" s="35"/>
      <c r="B1782" s="426">
        <v>2000</v>
      </c>
      <c r="C1782" s="35" t="s">
        <v>37</v>
      </c>
      <c r="D1782" s="35" t="s">
        <v>462</v>
      </c>
      <c r="E1782" s="35" t="s">
        <v>473</v>
      </c>
      <c r="F1782" s="118" t="s">
        <v>601</v>
      </c>
      <c r="G1782" s="33" t="s">
        <v>56</v>
      </c>
      <c r="H1782" s="43">
        <f t="shared" si="147"/>
        <v>-74600</v>
      </c>
      <c r="I1782" s="133">
        <f t="shared" si="146"/>
        <v>4.166666666666667</v>
      </c>
      <c r="J1782" s="135"/>
      <c r="K1782" s="135" t="s">
        <v>600</v>
      </c>
      <c r="L1782" s="135"/>
      <c r="M1782" s="42">
        <v>480</v>
      </c>
    </row>
    <row r="1783" spans="1:13" s="18" customFormat="1" ht="12.75">
      <c r="A1783" s="35"/>
      <c r="B1783" s="426">
        <v>2000</v>
      </c>
      <c r="C1783" s="35" t="s">
        <v>37</v>
      </c>
      <c r="D1783" s="35" t="s">
        <v>462</v>
      </c>
      <c r="E1783" s="35" t="s">
        <v>473</v>
      </c>
      <c r="F1783" s="118" t="s">
        <v>601</v>
      </c>
      <c r="G1783" s="33" t="s">
        <v>189</v>
      </c>
      <c r="H1783" s="43">
        <f t="shared" si="147"/>
        <v>-76600</v>
      </c>
      <c r="I1783" s="133">
        <f t="shared" si="146"/>
        <v>4.166666666666667</v>
      </c>
      <c r="J1783" s="135"/>
      <c r="K1783" s="135" t="s">
        <v>600</v>
      </c>
      <c r="L1783" s="135"/>
      <c r="M1783" s="42">
        <v>480</v>
      </c>
    </row>
    <row r="1784" spans="1:13" s="18" customFormat="1" ht="12.75">
      <c r="A1784" s="70"/>
      <c r="B1784" s="426">
        <v>2000</v>
      </c>
      <c r="C1784" s="70" t="s">
        <v>37</v>
      </c>
      <c r="D1784" s="70" t="s">
        <v>462</v>
      </c>
      <c r="E1784" s="70" t="s">
        <v>473</v>
      </c>
      <c r="F1784" s="165" t="s">
        <v>601</v>
      </c>
      <c r="G1784" s="71" t="s">
        <v>184</v>
      </c>
      <c r="H1784" s="43">
        <f t="shared" si="147"/>
        <v>-78600</v>
      </c>
      <c r="I1784" s="133">
        <f t="shared" si="146"/>
        <v>4.166666666666667</v>
      </c>
      <c r="J1784" s="72"/>
      <c r="K1784" s="135" t="s">
        <v>600</v>
      </c>
      <c r="L1784" s="72"/>
      <c r="M1784" s="42">
        <v>480</v>
      </c>
    </row>
    <row r="1785" spans="1:13" s="77" customFormat="1" ht="12.75">
      <c r="A1785" s="14"/>
      <c r="B1785" s="434">
        <f>SUM(B1733:B1784)</f>
        <v>78600</v>
      </c>
      <c r="C1785" s="60" t="s">
        <v>37</v>
      </c>
      <c r="D1785" s="14"/>
      <c r="E1785" s="60"/>
      <c r="F1785" s="174"/>
      <c r="G1785" s="21"/>
      <c r="H1785" s="76">
        <v>0</v>
      </c>
      <c r="I1785" s="141">
        <f t="shared" si="146"/>
        <v>163.75</v>
      </c>
      <c r="J1785" s="62"/>
      <c r="K1785" s="62"/>
      <c r="L1785" s="62"/>
      <c r="M1785" s="42">
        <v>480</v>
      </c>
    </row>
    <row r="1786" spans="1:13" s="135" customFormat="1" ht="12.75">
      <c r="A1786" s="15"/>
      <c r="B1786" s="426"/>
      <c r="C1786" s="15"/>
      <c r="D1786" s="15"/>
      <c r="E1786" s="35"/>
      <c r="F1786" s="173"/>
      <c r="G1786" s="32"/>
      <c r="H1786" s="43">
        <f aca="true" t="shared" si="148" ref="H1786:H1793">H1785-B1786</f>
        <v>0</v>
      </c>
      <c r="I1786" s="133">
        <f t="shared" si="146"/>
        <v>0</v>
      </c>
      <c r="J1786" s="18"/>
      <c r="K1786" s="18"/>
      <c r="L1786" s="18"/>
      <c r="M1786" s="42">
        <v>480</v>
      </c>
    </row>
    <row r="1787" spans="1:13" s="135" customFormat="1" ht="12.75">
      <c r="A1787" s="15"/>
      <c r="B1787" s="426"/>
      <c r="C1787" s="15"/>
      <c r="D1787" s="15"/>
      <c r="E1787" s="35"/>
      <c r="F1787" s="173"/>
      <c r="G1787" s="32"/>
      <c r="H1787" s="43">
        <f t="shared" si="148"/>
        <v>0</v>
      </c>
      <c r="I1787" s="133">
        <f t="shared" si="146"/>
        <v>0</v>
      </c>
      <c r="J1787" s="18"/>
      <c r="K1787" s="18"/>
      <c r="L1787" s="18"/>
      <c r="M1787" s="42">
        <v>480</v>
      </c>
    </row>
    <row r="1788" spans="1:13" s="135" customFormat="1" ht="12.75">
      <c r="A1788" s="35"/>
      <c r="B1788" s="426">
        <v>1125</v>
      </c>
      <c r="C1788" s="35" t="s">
        <v>625</v>
      </c>
      <c r="D1788" s="35" t="s">
        <v>462</v>
      </c>
      <c r="E1788" s="35" t="s">
        <v>302</v>
      </c>
      <c r="F1788" s="118" t="s">
        <v>626</v>
      </c>
      <c r="G1788" s="33" t="s">
        <v>102</v>
      </c>
      <c r="H1788" s="43">
        <f t="shared" si="148"/>
        <v>-1125</v>
      </c>
      <c r="I1788" s="133">
        <f t="shared" si="146"/>
        <v>2.34375</v>
      </c>
      <c r="K1788" s="72" t="s">
        <v>567</v>
      </c>
      <c r="M1788" s="42">
        <v>480</v>
      </c>
    </row>
    <row r="1789" spans="1:13" s="135" customFormat="1" ht="12.75">
      <c r="A1789" s="35"/>
      <c r="B1789" s="426">
        <v>3600</v>
      </c>
      <c r="C1789" s="35" t="s">
        <v>627</v>
      </c>
      <c r="D1789" s="35" t="s">
        <v>462</v>
      </c>
      <c r="E1789" s="35" t="s">
        <v>302</v>
      </c>
      <c r="F1789" s="118" t="s">
        <v>628</v>
      </c>
      <c r="G1789" s="33" t="s">
        <v>55</v>
      </c>
      <c r="H1789" s="43">
        <f t="shared" si="148"/>
        <v>-4725</v>
      </c>
      <c r="I1789" s="133">
        <f t="shared" si="146"/>
        <v>7.5</v>
      </c>
      <c r="K1789" t="s">
        <v>578</v>
      </c>
      <c r="M1789" s="42">
        <v>480</v>
      </c>
    </row>
    <row r="1790" spans="1:13" s="135" customFormat="1" ht="12.75">
      <c r="A1790" s="35"/>
      <c r="B1790" s="426">
        <v>5400</v>
      </c>
      <c r="C1790" s="35" t="s">
        <v>629</v>
      </c>
      <c r="D1790" s="35" t="s">
        <v>462</v>
      </c>
      <c r="E1790" s="35" t="s">
        <v>302</v>
      </c>
      <c r="F1790" s="118" t="s">
        <v>628</v>
      </c>
      <c r="G1790" s="33" t="s">
        <v>55</v>
      </c>
      <c r="H1790" s="43">
        <f t="shared" si="148"/>
        <v>-10125</v>
      </c>
      <c r="I1790" s="133">
        <f t="shared" si="146"/>
        <v>11.25</v>
      </c>
      <c r="K1790" t="s">
        <v>578</v>
      </c>
      <c r="M1790" s="42">
        <v>480</v>
      </c>
    </row>
    <row r="1791" spans="1:13" s="135" customFormat="1" ht="12.75">
      <c r="A1791" s="1"/>
      <c r="B1791" s="433">
        <v>1125</v>
      </c>
      <c r="C1791" s="1" t="s">
        <v>625</v>
      </c>
      <c r="D1791" s="1" t="s">
        <v>462</v>
      </c>
      <c r="E1791" s="1" t="s">
        <v>302</v>
      </c>
      <c r="F1791" s="183" t="s">
        <v>630</v>
      </c>
      <c r="G1791" s="30" t="s">
        <v>14</v>
      </c>
      <c r="H1791" s="43">
        <f t="shared" si="148"/>
        <v>-11250</v>
      </c>
      <c r="I1791" s="133">
        <f t="shared" si="146"/>
        <v>2.34375</v>
      </c>
      <c r="J1791"/>
      <c r="K1791" t="s">
        <v>591</v>
      </c>
      <c r="L1791"/>
      <c r="M1791" s="42">
        <v>480</v>
      </c>
    </row>
    <row r="1792" spans="1:13" s="18" customFormat="1" ht="12.75">
      <c r="A1792" s="1"/>
      <c r="B1792" s="433">
        <v>5050</v>
      </c>
      <c r="C1792" s="70" t="s">
        <v>634</v>
      </c>
      <c r="D1792" s="70" t="s">
        <v>462</v>
      </c>
      <c r="E1792" s="70" t="s">
        <v>302</v>
      </c>
      <c r="F1792" s="165" t="s">
        <v>635</v>
      </c>
      <c r="G1792" s="71" t="s">
        <v>99</v>
      </c>
      <c r="H1792" s="43">
        <f t="shared" si="148"/>
        <v>-16300</v>
      </c>
      <c r="I1792" s="133">
        <f t="shared" si="146"/>
        <v>10.520833333333334</v>
      </c>
      <c r="J1792"/>
      <c r="K1792" t="s">
        <v>591</v>
      </c>
      <c r="L1792"/>
      <c r="M1792" s="42">
        <v>480</v>
      </c>
    </row>
    <row r="1793" spans="1:13" s="18" customFormat="1" ht="12.75">
      <c r="A1793" s="1"/>
      <c r="B1793" s="433">
        <v>1000</v>
      </c>
      <c r="C1793" s="70" t="s">
        <v>636</v>
      </c>
      <c r="D1793" s="70" t="s">
        <v>462</v>
      </c>
      <c r="E1793" s="70" t="s">
        <v>302</v>
      </c>
      <c r="F1793" s="165" t="s">
        <v>637</v>
      </c>
      <c r="G1793" s="71" t="s">
        <v>102</v>
      </c>
      <c r="H1793" s="43">
        <f t="shared" si="148"/>
        <v>-17300</v>
      </c>
      <c r="I1793" s="133">
        <f t="shared" si="146"/>
        <v>2.0833333333333335</v>
      </c>
      <c r="J1793"/>
      <c r="K1793" t="s">
        <v>591</v>
      </c>
      <c r="L1793"/>
      <c r="M1793" s="42">
        <v>480</v>
      </c>
    </row>
    <row r="1794" spans="1:13" s="62" customFormat="1" ht="12.75">
      <c r="A1794" s="14"/>
      <c r="B1794" s="434">
        <f>SUM(B1788:B1793)</f>
        <v>17300</v>
      </c>
      <c r="C1794" s="60"/>
      <c r="D1794" s="14"/>
      <c r="E1794" s="60" t="s">
        <v>302</v>
      </c>
      <c r="F1794" s="174"/>
      <c r="G1794" s="21"/>
      <c r="H1794" s="76">
        <v>0</v>
      </c>
      <c r="I1794" s="141">
        <f t="shared" si="146"/>
        <v>36.041666666666664</v>
      </c>
      <c r="M1794" s="42">
        <v>480</v>
      </c>
    </row>
    <row r="1795" spans="1:13" s="135" customFormat="1" ht="12.75">
      <c r="A1795" s="35"/>
      <c r="B1795" s="34"/>
      <c r="C1795" s="35"/>
      <c r="D1795" s="35"/>
      <c r="E1795" s="35"/>
      <c r="F1795" s="195"/>
      <c r="G1795" s="33"/>
      <c r="H1795" s="43">
        <f>H1794-B1795</f>
        <v>0</v>
      </c>
      <c r="I1795" s="133">
        <f t="shared" si="146"/>
        <v>0</v>
      </c>
      <c r="M1795" s="42">
        <v>480</v>
      </c>
    </row>
    <row r="1796" spans="1:13" s="135" customFormat="1" ht="12.75">
      <c r="A1796" s="35"/>
      <c r="B1796" s="34"/>
      <c r="C1796" s="35"/>
      <c r="D1796" s="35"/>
      <c r="E1796" s="35"/>
      <c r="F1796" s="195"/>
      <c r="G1796" s="33"/>
      <c r="H1796" s="43">
        <f>H1795-B1796</f>
        <v>0</v>
      </c>
      <c r="I1796" s="133">
        <f t="shared" si="146"/>
        <v>0</v>
      </c>
      <c r="M1796" s="42">
        <v>480</v>
      </c>
    </row>
    <row r="1797" spans="1:14" s="135" customFormat="1" ht="12.75">
      <c r="A1797" s="1"/>
      <c r="B1797" s="449">
        <v>54000</v>
      </c>
      <c r="C1797" s="1" t="s">
        <v>638</v>
      </c>
      <c r="D1797" s="1" t="s">
        <v>462</v>
      </c>
      <c r="E1797" s="1" t="s">
        <v>639</v>
      </c>
      <c r="F1797" s="165" t="s">
        <v>640</v>
      </c>
      <c r="G1797" s="30" t="s">
        <v>296</v>
      </c>
      <c r="H1797" s="43">
        <f>H1796-B1797</f>
        <v>-54000</v>
      </c>
      <c r="I1797" s="133">
        <f t="shared" si="146"/>
        <v>112.5</v>
      </c>
      <c r="J1797"/>
      <c r="K1797" t="s">
        <v>591</v>
      </c>
      <c r="L1797"/>
      <c r="M1797" s="42">
        <v>480</v>
      </c>
      <c r="N1797"/>
    </row>
    <row r="1798" spans="1:14" s="77" customFormat="1" ht="12.75">
      <c r="A1798" s="14"/>
      <c r="B1798" s="448">
        <f>SUM(B1797)</f>
        <v>54000</v>
      </c>
      <c r="C1798" s="14"/>
      <c r="D1798" s="14"/>
      <c r="E1798" s="14" t="s">
        <v>639</v>
      </c>
      <c r="F1798" s="140"/>
      <c r="G1798" s="21"/>
      <c r="H1798" s="76">
        <v>0</v>
      </c>
      <c r="I1798" s="141">
        <f t="shared" si="146"/>
        <v>112.5</v>
      </c>
      <c r="J1798" s="62"/>
      <c r="K1798" s="62"/>
      <c r="L1798" s="62"/>
      <c r="M1798" s="42">
        <v>480</v>
      </c>
      <c r="N1798" s="62"/>
    </row>
    <row r="1799" spans="1:14" s="135" customFormat="1" ht="12.75">
      <c r="A1799" s="1"/>
      <c r="B1799" s="6"/>
      <c r="C1799" s="1"/>
      <c r="D1799" s="1"/>
      <c r="E1799" s="1"/>
      <c r="F1799" s="165"/>
      <c r="G1799" s="30"/>
      <c r="H1799" s="43">
        <f>H1798-B1799</f>
        <v>0</v>
      </c>
      <c r="I1799" s="133">
        <f t="shared" si="146"/>
        <v>0</v>
      </c>
      <c r="J1799"/>
      <c r="K1799"/>
      <c r="L1799"/>
      <c r="M1799" s="42">
        <v>480</v>
      </c>
      <c r="N1799"/>
    </row>
    <row r="1800" spans="1:13" s="135" customFormat="1" ht="12.75">
      <c r="A1800" s="15"/>
      <c r="B1800" s="31"/>
      <c r="C1800" s="15"/>
      <c r="D1800" s="15"/>
      <c r="E1800" s="15"/>
      <c r="F1800" s="173"/>
      <c r="G1800" s="32"/>
      <c r="H1800" s="43">
        <f>H1799-B1800</f>
        <v>0</v>
      </c>
      <c r="I1800" s="133">
        <f t="shared" si="146"/>
        <v>0</v>
      </c>
      <c r="J1800" s="18"/>
      <c r="L1800" s="18"/>
      <c r="M1800" s="42">
        <v>480</v>
      </c>
    </row>
    <row r="1801" spans="1:13" s="62" customFormat="1" ht="12.75">
      <c r="A1801" s="60"/>
      <c r="B1801" s="423">
        <f>+B1820+B1835+B1844+B1860+B1864+B1868</f>
        <v>335500</v>
      </c>
      <c r="C1801" s="65" t="s">
        <v>641</v>
      </c>
      <c r="D1801" s="185"/>
      <c r="E1801" s="185"/>
      <c r="F1801" s="140"/>
      <c r="G1801" s="73"/>
      <c r="H1801" s="76"/>
      <c r="I1801" s="141">
        <f t="shared" si="146"/>
        <v>698.9583333333334</v>
      </c>
      <c r="J1801" s="77"/>
      <c r="K1801" s="77"/>
      <c r="L1801" s="77"/>
      <c r="M1801" s="42">
        <v>480</v>
      </c>
    </row>
    <row r="1802" spans="1:13" s="18" customFormat="1" ht="12.75">
      <c r="A1802" s="15"/>
      <c r="B1802" s="258"/>
      <c r="C1802" s="15"/>
      <c r="D1802" s="15"/>
      <c r="E1802" s="15"/>
      <c r="F1802" s="173"/>
      <c r="G1802" s="32"/>
      <c r="H1802" s="43">
        <f aca="true" t="shared" si="149" ref="H1802:H1819">H1801-B1802</f>
        <v>0</v>
      </c>
      <c r="I1802" s="133">
        <f t="shared" si="146"/>
        <v>0</v>
      </c>
      <c r="K1802" s="135"/>
      <c r="M1802" s="42">
        <v>480</v>
      </c>
    </row>
    <row r="1803" spans="1:13" s="18" customFormat="1" ht="12.75">
      <c r="A1803" s="15"/>
      <c r="B1803" s="258"/>
      <c r="C1803" s="15"/>
      <c r="D1803" s="15"/>
      <c r="E1803" s="15"/>
      <c r="F1803" s="173"/>
      <c r="G1803" s="32"/>
      <c r="H1803" s="43">
        <f t="shared" si="149"/>
        <v>0</v>
      </c>
      <c r="I1803" s="133">
        <f t="shared" si="146"/>
        <v>0</v>
      </c>
      <c r="K1803" s="135"/>
      <c r="M1803" s="42">
        <v>480</v>
      </c>
    </row>
    <row r="1804" spans="1:13" s="135" customFormat="1" ht="12.75">
      <c r="A1804" s="35"/>
      <c r="B1804" s="258">
        <v>2000</v>
      </c>
      <c r="C1804" s="35" t="s">
        <v>642</v>
      </c>
      <c r="D1804" s="35" t="s">
        <v>462</v>
      </c>
      <c r="E1804" s="35" t="s">
        <v>473</v>
      </c>
      <c r="F1804" s="118" t="s">
        <v>643</v>
      </c>
      <c r="G1804" s="33" t="s">
        <v>53</v>
      </c>
      <c r="H1804" s="43">
        <f t="shared" si="149"/>
        <v>-2000</v>
      </c>
      <c r="I1804" s="133">
        <f t="shared" si="146"/>
        <v>4.166666666666667</v>
      </c>
      <c r="K1804" s="72" t="s">
        <v>578</v>
      </c>
      <c r="M1804" s="42">
        <v>480</v>
      </c>
    </row>
    <row r="1805" spans="1:13" s="135" customFormat="1" ht="12.75">
      <c r="A1805" s="35"/>
      <c r="B1805" s="258">
        <v>2000</v>
      </c>
      <c r="C1805" s="35" t="s">
        <v>644</v>
      </c>
      <c r="D1805" s="35" t="s">
        <v>462</v>
      </c>
      <c r="E1805" s="35" t="s">
        <v>473</v>
      </c>
      <c r="F1805" s="118" t="s">
        <v>643</v>
      </c>
      <c r="G1805" s="33" t="s">
        <v>53</v>
      </c>
      <c r="H1805" s="43">
        <f t="shared" si="149"/>
        <v>-4000</v>
      </c>
      <c r="I1805" s="133">
        <f t="shared" si="146"/>
        <v>4.166666666666667</v>
      </c>
      <c r="K1805" s="72" t="s">
        <v>578</v>
      </c>
      <c r="M1805" s="42">
        <v>480</v>
      </c>
    </row>
    <row r="1806" spans="1:13" s="135" customFormat="1" ht="12.75">
      <c r="A1806" s="35"/>
      <c r="B1806" s="258">
        <v>2000</v>
      </c>
      <c r="C1806" s="35" t="s">
        <v>642</v>
      </c>
      <c r="D1806" s="35" t="s">
        <v>462</v>
      </c>
      <c r="E1806" s="35" t="s">
        <v>473</v>
      </c>
      <c r="F1806" s="118" t="s">
        <v>645</v>
      </c>
      <c r="G1806" s="33" t="s">
        <v>291</v>
      </c>
      <c r="H1806" s="43">
        <f t="shared" si="149"/>
        <v>-6000</v>
      </c>
      <c r="I1806" s="133">
        <f t="shared" si="146"/>
        <v>4.166666666666667</v>
      </c>
      <c r="K1806" s="72" t="s">
        <v>567</v>
      </c>
      <c r="M1806" s="42">
        <v>480</v>
      </c>
    </row>
    <row r="1807" spans="1:13" s="135" customFormat="1" ht="12.75">
      <c r="A1807" s="35"/>
      <c r="B1807" s="258">
        <v>2000</v>
      </c>
      <c r="C1807" s="35" t="s">
        <v>644</v>
      </c>
      <c r="D1807" s="35" t="s">
        <v>462</v>
      </c>
      <c r="E1807" s="35" t="s">
        <v>473</v>
      </c>
      <c r="F1807" s="118" t="s">
        <v>645</v>
      </c>
      <c r="G1807" s="33" t="s">
        <v>291</v>
      </c>
      <c r="H1807" s="43">
        <f t="shared" si="149"/>
        <v>-8000</v>
      </c>
      <c r="I1807" s="133">
        <f t="shared" si="146"/>
        <v>4.166666666666667</v>
      </c>
      <c r="K1807" s="72" t="s">
        <v>567</v>
      </c>
      <c r="M1807" s="42">
        <v>480</v>
      </c>
    </row>
    <row r="1808" spans="1:13" s="135" customFormat="1" ht="12.75">
      <c r="A1808" s="35"/>
      <c r="B1808" s="258">
        <v>4000</v>
      </c>
      <c r="C1808" s="35" t="s">
        <v>178</v>
      </c>
      <c r="D1808" s="35" t="s">
        <v>462</v>
      </c>
      <c r="E1808" s="35" t="s">
        <v>473</v>
      </c>
      <c r="F1808" s="118" t="s">
        <v>646</v>
      </c>
      <c r="G1808" s="33" t="s">
        <v>291</v>
      </c>
      <c r="H1808" s="43">
        <f t="shared" si="149"/>
        <v>-12000</v>
      </c>
      <c r="I1808" s="133">
        <f t="shared" si="146"/>
        <v>8.333333333333334</v>
      </c>
      <c r="K1808" s="72" t="s">
        <v>567</v>
      </c>
      <c r="M1808" s="42">
        <v>480</v>
      </c>
    </row>
    <row r="1809" spans="1:13" s="135" customFormat="1" ht="12.75">
      <c r="A1809" s="35"/>
      <c r="B1809" s="258">
        <v>4000</v>
      </c>
      <c r="C1809" s="35" t="s">
        <v>180</v>
      </c>
      <c r="D1809" s="35" t="s">
        <v>462</v>
      </c>
      <c r="E1809" s="35" t="s">
        <v>473</v>
      </c>
      <c r="F1809" s="118" t="s">
        <v>646</v>
      </c>
      <c r="G1809" s="33" t="s">
        <v>293</v>
      </c>
      <c r="H1809" s="43">
        <f t="shared" si="149"/>
        <v>-16000</v>
      </c>
      <c r="I1809" s="133">
        <f t="shared" si="146"/>
        <v>8.333333333333334</v>
      </c>
      <c r="K1809" s="72" t="s">
        <v>567</v>
      </c>
      <c r="M1809" s="42">
        <v>480</v>
      </c>
    </row>
    <row r="1810" spans="2:13" ht="12.75">
      <c r="B1810" s="10">
        <v>2000</v>
      </c>
      <c r="C1810" s="70" t="s">
        <v>647</v>
      </c>
      <c r="D1810" s="15" t="s">
        <v>462</v>
      </c>
      <c r="E1810" s="1" t="s">
        <v>473</v>
      </c>
      <c r="F1810" s="165" t="s">
        <v>648</v>
      </c>
      <c r="G1810" s="71" t="s">
        <v>16</v>
      </c>
      <c r="H1810" s="43">
        <f t="shared" si="149"/>
        <v>-18000</v>
      </c>
      <c r="I1810" s="133">
        <f t="shared" si="146"/>
        <v>4.166666666666667</v>
      </c>
      <c r="K1810" t="s">
        <v>591</v>
      </c>
      <c r="M1810" s="42">
        <v>480</v>
      </c>
    </row>
    <row r="1811" spans="1:13" s="72" customFormat="1" ht="12.75">
      <c r="A1811" s="70"/>
      <c r="B1811" s="258">
        <v>2000</v>
      </c>
      <c r="C1811" s="70" t="s">
        <v>649</v>
      </c>
      <c r="D1811" s="35" t="s">
        <v>462</v>
      </c>
      <c r="E1811" s="70" t="s">
        <v>473</v>
      </c>
      <c r="F1811" s="165" t="s">
        <v>648</v>
      </c>
      <c r="G1811" s="33" t="s">
        <v>18</v>
      </c>
      <c r="H1811" s="43">
        <f t="shared" si="149"/>
        <v>-20000</v>
      </c>
      <c r="I1811" s="133">
        <f t="shared" si="146"/>
        <v>4.166666666666667</v>
      </c>
      <c r="K1811" t="s">
        <v>591</v>
      </c>
      <c r="M1811" s="42">
        <v>480</v>
      </c>
    </row>
    <row r="1812" spans="1:13" s="135" customFormat="1" ht="12.75">
      <c r="A1812" s="35"/>
      <c r="B1812" s="258">
        <v>10000</v>
      </c>
      <c r="C1812" s="35" t="s">
        <v>592</v>
      </c>
      <c r="D1812" s="35" t="s">
        <v>462</v>
      </c>
      <c r="E1812" s="35" t="s">
        <v>473</v>
      </c>
      <c r="F1812" s="118" t="s">
        <v>650</v>
      </c>
      <c r="G1812" s="33" t="s">
        <v>53</v>
      </c>
      <c r="H1812" s="43">
        <f t="shared" si="149"/>
        <v>-30000</v>
      </c>
      <c r="I1812" s="133">
        <f t="shared" si="146"/>
        <v>20.833333333333332</v>
      </c>
      <c r="K1812" s="72" t="s">
        <v>591</v>
      </c>
      <c r="M1812" s="42">
        <v>480</v>
      </c>
    </row>
    <row r="1813" spans="1:13" s="135" customFormat="1" ht="12.75">
      <c r="A1813" s="35"/>
      <c r="B1813" s="258">
        <v>10000</v>
      </c>
      <c r="C1813" s="35" t="s">
        <v>651</v>
      </c>
      <c r="D1813" s="35" t="s">
        <v>462</v>
      </c>
      <c r="E1813" s="35" t="s">
        <v>473</v>
      </c>
      <c r="F1813" s="118" t="s">
        <v>650</v>
      </c>
      <c r="G1813" s="33" t="s">
        <v>54</v>
      </c>
      <c r="H1813" s="43">
        <f t="shared" si="149"/>
        <v>-40000</v>
      </c>
      <c r="I1813" s="133">
        <f t="shared" si="146"/>
        <v>20.833333333333332</v>
      </c>
      <c r="K1813" s="72" t="s">
        <v>591</v>
      </c>
      <c r="M1813" s="42">
        <v>480</v>
      </c>
    </row>
    <row r="1814" spans="2:13" ht="12.75">
      <c r="B1814" s="10">
        <v>2000</v>
      </c>
      <c r="C1814" s="70" t="s">
        <v>647</v>
      </c>
      <c r="D1814" s="15" t="s">
        <v>462</v>
      </c>
      <c r="E1814" s="1" t="s">
        <v>473</v>
      </c>
      <c r="F1814" s="165" t="s">
        <v>652</v>
      </c>
      <c r="G1814" s="71" t="s">
        <v>291</v>
      </c>
      <c r="H1814" s="43">
        <f t="shared" si="149"/>
        <v>-42000</v>
      </c>
      <c r="I1814" s="133">
        <f t="shared" si="146"/>
        <v>4.166666666666667</v>
      </c>
      <c r="K1814" t="s">
        <v>591</v>
      </c>
      <c r="M1814" s="42">
        <v>480</v>
      </c>
    </row>
    <row r="1815" spans="1:13" s="72" customFormat="1" ht="12.75">
      <c r="A1815" s="70"/>
      <c r="B1815" s="258">
        <v>2000</v>
      </c>
      <c r="C1815" s="70" t="s">
        <v>649</v>
      </c>
      <c r="D1815" s="35" t="s">
        <v>462</v>
      </c>
      <c r="E1815" s="70" t="s">
        <v>473</v>
      </c>
      <c r="F1815" s="165" t="s">
        <v>652</v>
      </c>
      <c r="G1815" s="33" t="s">
        <v>293</v>
      </c>
      <c r="H1815" s="43">
        <f t="shared" si="149"/>
        <v>-44000</v>
      </c>
      <c r="I1815" s="133">
        <f t="shared" si="146"/>
        <v>4.166666666666667</v>
      </c>
      <c r="K1815" t="s">
        <v>591</v>
      </c>
      <c r="M1815" s="42">
        <v>480</v>
      </c>
    </row>
    <row r="1816" spans="2:13" ht="12.75">
      <c r="B1816" s="10">
        <v>2000</v>
      </c>
      <c r="C1816" s="70" t="s">
        <v>647</v>
      </c>
      <c r="D1816" s="15" t="s">
        <v>462</v>
      </c>
      <c r="E1816" s="1" t="s">
        <v>473</v>
      </c>
      <c r="F1816" s="165" t="s">
        <v>653</v>
      </c>
      <c r="G1816" s="71" t="s">
        <v>16</v>
      </c>
      <c r="H1816" s="43">
        <f t="shared" si="149"/>
        <v>-46000</v>
      </c>
      <c r="I1816" s="133">
        <f t="shared" si="146"/>
        <v>4.166666666666667</v>
      </c>
      <c r="K1816" t="s">
        <v>591</v>
      </c>
      <c r="M1816" s="42">
        <v>480</v>
      </c>
    </row>
    <row r="1817" spans="1:13" s="72" customFormat="1" ht="12.75">
      <c r="A1817" s="70"/>
      <c r="B1817" s="258">
        <v>2000</v>
      </c>
      <c r="C1817" s="70" t="s">
        <v>649</v>
      </c>
      <c r="D1817" s="35" t="s">
        <v>462</v>
      </c>
      <c r="E1817" s="70" t="s">
        <v>473</v>
      </c>
      <c r="F1817" s="165" t="s">
        <v>653</v>
      </c>
      <c r="G1817" s="33" t="s">
        <v>18</v>
      </c>
      <c r="H1817" s="43">
        <f t="shared" si="149"/>
        <v>-48000</v>
      </c>
      <c r="I1817" s="133">
        <f t="shared" si="146"/>
        <v>4.166666666666667</v>
      </c>
      <c r="K1817" t="s">
        <v>591</v>
      </c>
      <c r="M1817" s="42">
        <v>480</v>
      </c>
    </row>
    <row r="1818" spans="2:13" ht="12.75">
      <c r="B1818" s="10">
        <v>2500</v>
      </c>
      <c r="C1818" s="70" t="s">
        <v>654</v>
      </c>
      <c r="D1818" s="35" t="s">
        <v>462</v>
      </c>
      <c r="E1818" s="35" t="s">
        <v>473</v>
      </c>
      <c r="F1818" s="165" t="s">
        <v>655</v>
      </c>
      <c r="G1818" s="71" t="s">
        <v>184</v>
      </c>
      <c r="H1818" s="43">
        <f t="shared" si="149"/>
        <v>-50500</v>
      </c>
      <c r="I1818" s="133">
        <f t="shared" si="146"/>
        <v>5.208333333333333</v>
      </c>
      <c r="K1818" s="72" t="s">
        <v>578</v>
      </c>
      <c r="M1818" s="42">
        <v>480</v>
      </c>
    </row>
    <row r="1819" spans="1:13" s="72" customFormat="1" ht="12.75">
      <c r="A1819" s="70"/>
      <c r="B1819" s="258">
        <v>2500</v>
      </c>
      <c r="C1819" s="70" t="s">
        <v>656</v>
      </c>
      <c r="D1819" s="35" t="s">
        <v>462</v>
      </c>
      <c r="E1819" s="70" t="s">
        <v>473</v>
      </c>
      <c r="F1819" s="165" t="s">
        <v>655</v>
      </c>
      <c r="G1819" s="71" t="s">
        <v>184</v>
      </c>
      <c r="H1819" s="43">
        <f t="shared" si="149"/>
        <v>-53000</v>
      </c>
      <c r="I1819" s="133">
        <f t="shared" si="146"/>
        <v>5.208333333333333</v>
      </c>
      <c r="K1819" s="72" t="s">
        <v>578</v>
      </c>
      <c r="M1819" s="42">
        <v>480</v>
      </c>
    </row>
    <row r="1820" spans="1:13" s="62" customFormat="1" ht="12.75">
      <c r="A1820" s="60"/>
      <c r="B1820" s="328">
        <f>SUM(B1804:B1819)</f>
        <v>53000</v>
      </c>
      <c r="C1820" s="76" t="s">
        <v>1115</v>
      </c>
      <c r="D1820" s="185"/>
      <c r="E1820" s="185"/>
      <c r="F1820" s="140"/>
      <c r="G1820" s="73"/>
      <c r="H1820" s="76">
        <v>0</v>
      </c>
      <c r="I1820" s="141">
        <f t="shared" si="146"/>
        <v>110.41666666666667</v>
      </c>
      <c r="J1820" s="77"/>
      <c r="K1820" s="77"/>
      <c r="L1820" s="77"/>
      <c r="M1820" s="42">
        <v>480</v>
      </c>
    </row>
    <row r="1821" spans="1:13" s="18" customFormat="1" ht="12.75">
      <c r="A1821" s="35"/>
      <c r="B1821" s="258"/>
      <c r="C1821" s="35"/>
      <c r="D1821" s="35"/>
      <c r="E1821" s="35"/>
      <c r="F1821" s="118"/>
      <c r="G1821" s="33"/>
      <c r="H1821" s="43">
        <f aca="true" t="shared" si="150" ref="H1821:H1834">H1820-B1821</f>
        <v>0</v>
      </c>
      <c r="I1821" s="133">
        <f t="shared" si="146"/>
        <v>0</v>
      </c>
      <c r="J1821" s="135"/>
      <c r="K1821" s="135"/>
      <c r="L1821" s="135"/>
      <c r="M1821" s="42">
        <v>480</v>
      </c>
    </row>
    <row r="1822" spans="1:13" s="135" customFormat="1" ht="12.75">
      <c r="A1822" s="35"/>
      <c r="B1822" s="258"/>
      <c r="C1822" s="35"/>
      <c r="D1822" s="35"/>
      <c r="E1822" s="35"/>
      <c r="F1822" s="118"/>
      <c r="G1822" s="33"/>
      <c r="H1822" s="43">
        <f t="shared" si="150"/>
        <v>0</v>
      </c>
      <c r="I1822" s="133">
        <f t="shared" si="146"/>
        <v>0</v>
      </c>
      <c r="M1822" s="42">
        <v>480</v>
      </c>
    </row>
    <row r="1823" spans="1:13" s="135" customFormat="1" ht="12.75">
      <c r="A1823" s="35"/>
      <c r="B1823" s="258">
        <v>1500</v>
      </c>
      <c r="C1823" s="35" t="s">
        <v>34</v>
      </c>
      <c r="D1823" s="35" t="s">
        <v>462</v>
      </c>
      <c r="E1823" s="35" t="s">
        <v>35</v>
      </c>
      <c r="F1823" s="118" t="s">
        <v>646</v>
      </c>
      <c r="G1823" s="33" t="s">
        <v>291</v>
      </c>
      <c r="H1823" s="43">
        <f t="shared" si="150"/>
        <v>-1500</v>
      </c>
      <c r="I1823" s="133">
        <f t="shared" si="146"/>
        <v>3.125</v>
      </c>
      <c r="K1823" s="72" t="s">
        <v>567</v>
      </c>
      <c r="M1823" s="42">
        <v>480</v>
      </c>
    </row>
    <row r="1824" spans="1:13" s="135" customFormat="1" ht="12.75">
      <c r="A1824" s="35"/>
      <c r="B1824" s="258">
        <v>1500</v>
      </c>
      <c r="C1824" s="35" t="s">
        <v>34</v>
      </c>
      <c r="D1824" s="35" t="s">
        <v>462</v>
      </c>
      <c r="E1824" s="35" t="s">
        <v>35</v>
      </c>
      <c r="F1824" s="118" t="s">
        <v>646</v>
      </c>
      <c r="G1824" s="33" t="s">
        <v>293</v>
      </c>
      <c r="H1824" s="43">
        <f t="shared" si="150"/>
        <v>-3000</v>
      </c>
      <c r="I1824" s="133">
        <f aca="true" t="shared" si="151" ref="I1824:I1887">+B1824/M1824</f>
        <v>3.125</v>
      </c>
      <c r="K1824" s="72" t="s">
        <v>567</v>
      </c>
      <c r="M1824" s="42">
        <v>480</v>
      </c>
    </row>
    <row r="1825" spans="1:13" s="135" customFormat="1" ht="12.75">
      <c r="A1825" s="70"/>
      <c r="B1825" s="258">
        <v>1500</v>
      </c>
      <c r="C1825" s="70" t="s">
        <v>34</v>
      </c>
      <c r="D1825" s="35" t="s">
        <v>462</v>
      </c>
      <c r="E1825" s="70" t="s">
        <v>35</v>
      </c>
      <c r="F1825" s="165" t="s">
        <v>648</v>
      </c>
      <c r="G1825" s="71" t="s">
        <v>16</v>
      </c>
      <c r="H1825" s="43">
        <f t="shared" si="150"/>
        <v>-4500</v>
      </c>
      <c r="I1825" s="133">
        <f t="shared" si="151"/>
        <v>3.125</v>
      </c>
      <c r="J1825" s="72"/>
      <c r="K1825" t="s">
        <v>591</v>
      </c>
      <c r="L1825" s="72"/>
      <c r="M1825" s="42">
        <v>480</v>
      </c>
    </row>
    <row r="1826" spans="1:13" s="135" customFormat="1" ht="12.75">
      <c r="A1826" s="70"/>
      <c r="B1826" s="258">
        <v>1500</v>
      </c>
      <c r="C1826" s="35" t="s">
        <v>34</v>
      </c>
      <c r="D1826" s="35" t="s">
        <v>462</v>
      </c>
      <c r="E1826" s="35" t="s">
        <v>35</v>
      </c>
      <c r="F1826" s="165" t="s">
        <v>648</v>
      </c>
      <c r="G1826" s="33" t="s">
        <v>18</v>
      </c>
      <c r="H1826" s="43">
        <f t="shared" si="150"/>
        <v>-6000</v>
      </c>
      <c r="I1826" s="133">
        <f t="shared" si="151"/>
        <v>3.125</v>
      </c>
      <c r="J1826" s="72"/>
      <c r="K1826" t="s">
        <v>591</v>
      </c>
      <c r="L1826" s="72"/>
      <c r="M1826" s="42">
        <v>480</v>
      </c>
    </row>
    <row r="1827" spans="1:13" s="135" customFormat="1" ht="12.75">
      <c r="A1827" s="35"/>
      <c r="B1827" s="258">
        <v>1500</v>
      </c>
      <c r="C1827" s="35" t="s">
        <v>1116</v>
      </c>
      <c r="D1827" s="35" t="s">
        <v>462</v>
      </c>
      <c r="E1827" s="35" t="s">
        <v>35</v>
      </c>
      <c r="F1827" s="118" t="s">
        <v>650</v>
      </c>
      <c r="G1827" s="33" t="s">
        <v>53</v>
      </c>
      <c r="H1827" s="43">
        <f t="shared" si="150"/>
        <v>-7500</v>
      </c>
      <c r="I1827" s="133">
        <f t="shared" si="151"/>
        <v>3.125</v>
      </c>
      <c r="K1827" s="72" t="s">
        <v>591</v>
      </c>
      <c r="M1827" s="42">
        <v>480</v>
      </c>
    </row>
    <row r="1828" spans="1:13" s="135" customFormat="1" ht="12.75">
      <c r="A1828" s="35"/>
      <c r="B1828" s="258">
        <v>1500</v>
      </c>
      <c r="C1828" s="35" t="s">
        <v>1116</v>
      </c>
      <c r="D1828" s="35" t="s">
        <v>462</v>
      </c>
      <c r="E1828" s="35" t="s">
        <v>35</v>
      </c>
      <c r="F1828" s="118" t="s">
        <v>650</v>
      </c>
      <c r="G1828" s="33" t="s">
        <v>54</v>
      </c>
      <c r="H1828" s="43">
        <f t="shared" si="150"/>
        <v>-9000</v>
      </c>
      <c r="I1828" s="133">
        <f t="shared" si="151"/>
        <v>3.125</v>
      </c>
      <c r="K1828" s="72" t="s">
        <v>591</v>
      </c>
      <c r="M1828" s="42">
        <v>480</v>
      </c>
    </row>
    <row r="1829" spans="1:13" s="135" customFormat="1" ht="12.75">
      <c r="A1829" s="70"/>
      <c r="B1829" s="258">
        <v>1500</v>
      </c>
      <c r="C1829" s="70" t="s">
        <v>34</v>
      </c>
      <c r="D1829" s="35" t="s">
        <v>462</v>
      </c>
      <c r="E1829" s="70" t="s">
        <v>35</v>
      </c>
      <c r="F1829" s="165" t="s">
        <v>652</v>
      </c>
      <c r="G1829" s="71" t="s">
        <v>291</v>
      </c>
      <c r="H1829" s="43">
        <f t="shared" si="150"/>
        <v>-10500</v>
      </c>
      <c r="I1829" s="133">
        <f t="shared" si="151"/>
        <v>3.125</v>
      </c>
      <c r="J1829" s="72"/>
      <c r="K1829" t="s">
        <v>591</v>
      </c>
      <c r="L1829" s="72"/>
      <c r="M1829" s="42">
        <v>480</v>
      </c>
    </row>
    <row r="1830" spans="1:13" s="135" customFormat="1" ht="12.75">
      <c r="A1830" s="70"/>
      <c r="B1830" s="258">
        <v>1500</v>
      </c>
      <c r="C1830" s="35" t="s">
        <v>34</v>
      </c>
      <c r="D1830" s="35" t="s">
        <v>462</v>
      </c>
      <c r="E1830" s="35" t="s">
        <v>35</v>
      </c>
      <c r="F1830" s="165" t="s">
        <v>652</v>
      </c>
      <c r="G1830" s="33" t="s">
        <v>293</v>
      </c>
      <c r="H1830" s="43">
        <f t="shared" si="150"/>
        <v>-12000</v>
      </c>
      <c r="I1830" s="133">
        <f t="shared" si="151"/>
        <v>3.125</v>
      </c>
      <c r="J1830" s="72"/>
      <c r="K1830" t="s">
        <v>591</v>
      </c>
      <c r="L1830" s="72"/>
      <c r="M1830" s="42">
        <v>480</v>
      </c>
    </row>
    <row r="1831" spans="1:13" s="135" customFormat="1" ht="12.75">
      <c r="A1831" s="70"/>
      <c r="B1831" s="258">
        <v>1500</v>
      </c>
      <c r="C1831" s="35" t="s">
        <v>34</v>
      </c>
      <c r="D1831" s="35" t="s">
        <v>462</v>
      </c>
      <c r="E1831" s="35" t="s">
        <v>35</v>
      </c>
      <c r="F1831" s="165" t="s">
        <v>652</v>
      </c>
      <c r="G1831" s="33" t="s">
        <v>295</v>
      </c>
      <c r="H1831" s="43">
        <f t="shared" si="150"/>
        <v>-13500</v>
      </c>
      <c r="I1831" s="133">
        <f t="shared" si="151"/>
        <v>3.125</v>
      </c>
      <c r="J1831" s="72"/>
      <c r="K1831" t="s">
        <v>591</v>
      </c>
      <c r="L1831" s="72"/>
      <c r="M1831" s="42">
        <v>480</v>
      </c>
    </row>
    <row r="1832" spans="1:13" s="135" customFormat="1" ht="12.75">
      <c r="A1832" s="70"/>
      <c r="B1832" s="258">
        <v>1500</v>
      </c>
      <c r="C1832" s="70" t="s">
        <v>34</v>
      </c>
      <c r="D1832" s="35" t="s">
        <v>462</v>
      </c>
      <c r="E1832" s="70" t="s">
        <v>35</v>
      </c>
      <c r="F1832" s="165" t="s">
        <v>653</v>
      </c>
      <c r="G1832" s="71" t="s">
        <v>16</v>
      </c>
      <c r="H1832" s="43">
        <f t="shared" si="150"/>
        <v>-15000</v>
      </c>
      <c r="I1832" s="133">
        <f t="shared" si="151"/>
        <v>3.125</v>
      </c>
      <c r="J1832" s="72"/>
      <c r="K1832" t="s">
        <v>591</v>
      </c>
      <c r="L1832" s="72"/>
      <c r="M1832" s="42">
        <v>480</v>
      </c>
    </row>
    <row r="1833" spans="1:13" s="135" customFormat="1" ht="12.75">
      <c r="A1833" s="70"/>
      <c r="B1833" s="258">
        <v>1500</v>
      </c>
      <c r="C1833" s="35" t="s">
        <v>34</v>
      </c>
      <c r="D1833" s="35" t="s">
        <v>462</v>
      </c>
      <c r="E1833" s="35" t="s">
        <v>35</v>
      </c>
      <c r="F1833" s="165" t="s">
        <v>653</v>
      </c>
      <c r="G1833" s="33" t="s">
        <v>18</v>
      </c>
      <c r="H1833" s="43">
        <f t="shared" si="150"/>
        <v>-16500</v>
      </c>
      <c r="I1833" s="133">
        <f t="shared" si="151"/>
        <v>3.125</v>
      </c>
      <c r="J1833" s="72"/>
      <c r="K1833" t="s">
        <v>591</v>
      </c>
      <c r="L1833" s="72"/>
      <c r="M1833" s="42">
        <v>480</v>
      </c>
    </row>
    <row r="1834" spans="1:13" s="72" customFormat="1" ht="12.75">
      <c r="A1834" s="70"/>
      <c r="B1834" s="258">
        <v>3000</v>
      </c>
      <c r="C1834" s="70" t="s">
        <v>34</v>
      </c>
      <c r="D1834" s="35" t="s">
        <v>462</v>
      </c>
      <c r="E1834" s="70" t="s">
        <v>35</v>
      </c>
      <c r="F1834" s="165" t="s">
        <v>655</v>
      </c>
      <c r="G1834" s="71" t="s">
        <v>184</v>
      </c>
      <c r="H1834" s="43">
        <f t="shared" si="150"/>
        <v>-19500</v>
      </c>
      <c r="I1834" s="133">
        <f t="shared" si="151"/>
        <v>6.25</v>
      </c>
      <c r="K1834" s="72" t="s">
        <v>578</v>
      </c>
      <c r="M1834" s="42">
        <v>480</v>
      </c>
    </row>
    <row r="1835" spans="1:13" s="77" customFormat="1" ht="12.75">
      <c r="A1835" s="60"/>
      <c r="B1835" s="328">
        <f>SUM(B1823:B1834)</f>
        <v>19500</v>
      </c>
      <c r="C1835" s="60" t="s">
        <v>35</v>
      </c>
      <c r="D1835" s="60"/>
      <c r="E1835" s="60"/>
      <c r="F1835" s="140"/>
      <c r="G1835" s="73"/>
      <c r="H1835" s="76">
        <v>0</v>
      </c>
      <c r="I1835" s="141">
        <f t="shared" si="151"/>
        <v>40.625</v>
      </c>
      <c r="M1835" s="42">
        <v>480</v>
      </c>
    </row>
    <row r="1836" spans="1:13" s="135" customFormat="1" ht="12.75">
      <c r="A1836" s="35"/>
      <c r="B1836" s="258"/>
      <c r="C1836" s="35"/>
      <c r="D1836" s="35"/>
      <c r="E1836" s="35"/>
      <c r="F1836" s="118"/>
      <c r="G1836" s="33"/>
      <c r="H1836" s="43">
        <f aca="true" t="shared" si="152" ref="H1836:H1843">H1835-B1836</f>
        <v>0</v>
      </c>
      <c r="I1836" s="133">
        <f t="shared" si="151"/>
        <v>0</v>
      </c>
      <c r="M1836" s="42">
        <v>480</v>
      </c>
    </row>
    <row r="1837" spans="1:13" s="135" customFormat="1" ht="12.75">
      <c r="A1837" s="35"/>
      <c r="B1837" s="258"/>
      <c r="C1837" s="35"/>
      <c r="D1837" s="35"/>
      <c r="E1837" s="35"/>
      <c r="F1837" s="118"/>
      <c r="G1837" s="33"/>
      <c r="H1837" s="43">
        <f t="shared" si="152"/>
        <v>0</v>
      </c>
      <c r="I1837" s="133">
        <f t="shared" si="151"/>
        <v>0</v>
      </c>
      <c r="M1837" s="42">
        <v>480</v>
      </c>
    </row>
    <row r="1838" spans="1:13" s="135" customFormat="1" ht="12.75">
      <c r="A1838" s="35"/>
      <c r="B1838" s="258">
        <v>10000</v>
      </c>
      <c r="C1838" s="35" t="s">
        <v>36</v>
      </c>
      <c r="D1838" s="35" t="s">
        <v>462</v>
      </c>
      <c r="E1838" s="35" t="s">
        <v>473</v>
      </c>
      <c r="F1838" s="118" t="s">
        <v>646</v>
      </c>
      <c r="G1838" s="33" t="s">
        <v>291</v>
      </c>
      <c r="H1838" s="43">
        <f t="shared" si="152"/>
        <v>-10000</v>
      </c>
      <c r="I1838" s="133">
        <f t="shared" si="151"/>
        <v>20.833333333333332</v>
      </c>
      <c r="K1838" s="72" t="s">
        <v>567</v>
      </c>
      <c r="M1838" s="42">
        <v>480</v>
      </c>
    </row>
    <row r="1839" spans="1:13" s="135" customFormat="1" ht="12.75">
      <c r="A1839" s="70"/>
      <c r="B1839" s="258">
        <v>10000</v>
      </c>
      <c r="C1839" s="70" t="s">
        <v>36</v>
      </c>
      <c r="D1839" s="35" t="s">
        <v>462</v>
      </c>
      <c r="E1839" s="70" t="s">
        <v>473</v>
      </c>
      <c r="F1839" s="165" t="s">
        <v>648</v>
      </c>
      <c r="G1839" s="71" t="s">
        <v>16</v>
      </c>
      <c r="H1839" s="43">
        <f t="shared" si="152"/>
        <v>-20000</v>
      </c>
      <c r="I1839" s="133">
        <f t="shared" si="151"/>
        <v>20.833333333333332</v>
      </c>
      <c r="J1839" s="72"/>
      <c r="K1839" t="s">
        <v>591</v>
      </c>
      <c r="L1839" s="72"/>
      <c r="M1839" s="42">
        <v>480</v>
      </c>
    </row>
    <row r="1840" spans="1:13" s="135" customFormat="1" ht="12.75">
      <c r="A1840" s="35"/>
      <c r="B1840" s="258">
        <v>10000</v>
      </c>
      <c r="C1840" s="35" t="s">
        <v>36</v>
      </c>
      <c r="D1840" s="35" t="s">
        <v>462</v>
      </c>
      <c r="E1840" s="35" t="s">
        <v>473</v>
      </c>
      <c r="F1840" s="118" t="s">
        <v>650</v>
      </c>
      <c r="G1840" s="33" t="s">
        <v>53</v>
      </c>
      <c r="H1840" s="43">
        <f t="shared" si="152"/>
        <v>-30000</v>
      </c>
      <c r="I1840" s="133">
        <f t="shared" si="151"/>
        <v>20.833333333333332</v>
      </c>
      <c r="K1840" s="72" t="s">
        <v>591</v>
      </c>
      <c r="M1840" s="42">
        <v>480</v>
      </c>
    </row>
    <row r="1841" spans="1:13" s="18" customFormat="1" ht="12.75">
      <c r="A1841" s="70"/>
      <c r="B1841" s="258">
        <v>10000</v>
      </c>
      <c r="C1841" s="70" t="s">
        <v>36</v>
      </c>
      <c r="D1841" s="35" t="s">
        <v>462</v>
      </c>
      <c r="E1841" s="70" t="s">
        <v>473</v>
      </c>
      <c r="F1841" s="165" t="s">
        <v>652</v>
      </c>
      <c r="G1841" s="71" t="s">
        <v>291</v>
      </c>
      <c r="H1841" s="43">
        <f t="shared" si="152"/>
        <v>-40000</v>
      </c>
      <c r="I1841" s="133">
        <f t="shared" si="151"/>
        <v>20.833333333333332</v>
      </c>
      <c r="J1841" s="72"/>
      <c r="K1841" t="s">
        <v>591</v>
      </c>
      <c r="L1841" s="72"/>
      <c r="M1841" s="42">
        <v>480</v>
      </c>
    </row>
    <row r="1842" spans="1:13" s="135" customFormat="1" ht="12.75">
      <c r="A1842" s="70"/>
      <c r="B1842" s="258">
        <v>10000</v>
      </c>
      <c r="C1842" s="70" t="s">
        <v>36</v>
      </c>
      <c r="D1842" s="35" t="s">
        <v>462</v>
      </c>
      <c r="E1842" s="70" t="s">
        <v>473</v>
      </c>
      <c r="F1842" s="165" t="s">
        <v>652</v>
      </c>
      <c r="G1842" s="71" t="s">
        <v>293</v>
      </c>
      <c r="H1842" s="43">
        <f t="shared" si="152"/>
        <v>-50000</v>
      </c>
      <c r="I1842" s="133">
        <f t="shared" si="151"/>
        <v>20.833333333333332</v>
      </c>
      <c r="J1842" s="72"/>
      <c r="K1842" t="s">
        <v>591</v>
      </c>
      <c r="L1842" s="72"/>
      <c r="M1842" s="42">
        <v>480</v>
      </c>
    </row>
    <row r="1843" spans="1:13" s="135" customFormat="1" ht="12.75">
      <c r="A1843" s="70"/>
      <c r="B1843" s="258">
        <v>10000</v>
      </c>
      <c r="C1843" s="70" t="s">
        <v>36</v>
      </c>
      <c r="D1843" s="35" t="s">
        <v>462</v>
      </c>
      <c r="E1843" s="70" t="s">
        <v>473</v>
      </c>
      <c r="F1843" s="165" t="s">
        <v>653</v>
      </c>
      <c r="G1843" s="71" t="s">
        <v>16</v>
      </c>
      <c r="H1843" s="43">
        <f t="shared" si="152"/>
        <v>-60000</v>
      </c>
      <c r="I1843" s="133">
        <f t="shared" si="151"/>
        <v>20.833333333333332</v>
      </c>
      <c r="J1843" s="72"/>
      <c r="K1843" t="s">
        <v>591</v>
      </c>
      <c r="L1843" s="72"/>
      <c r="M1843" s="42">
        <v>480</v>
      </c>
    </row>
    <row r="1844" spans="1:13" s="77" customFormat="1" ht="12.75">
      <c r="A1844" s="60"/>
      <c r="B1844" s="328">
        <f>SUM(B1838:B1843)</f>
        <v>60000</v>
      </c>
      <c r="C1844" s="60" t="s">
        <v>36</v>
      </c>
      <c r="D1844" s="60"/>
      <c r="E1844" s="60"/>
      <c r="F1844" s="140"/>
      <c r="G1844" s="73"/>
      <c r="H1844" s="76">
        <v>0</v>
      </c>
      <c r="I1844" s="141">
        <f t="shared" si="151"/>
        <v>125</v>
      </c>
      <c r="K1844" s="62"/>
      <c r="M1844" s="42">
        <v>480</v>
      </c>
    </row>
    <row r="1845" spans="1:13" s="135" customFormat="1" ht="12.75">
      <c r="A1845" s="35"/>
      <c r="B1845" s="258"/>
      <c r="C1845" s="35"/>
      <c r="D1845" s="35"/>
      <c r="E1845" s="35"/>
      <c r="F1845" s="118"/>
      <c r="G1845" s="33"/>
      <c r="H1845" s="43">
        <f aca="true" t="shared" si="153" ref="H1845:H1859">H1844-B1845</f>
        <v>0</v>
      </c>
      <c r="I1845" s="133">
        <f t="shared" si="151"/>
        <v>0</v>
      </c>
      <c r="K1845" s="18"/>
      <c r="M1845" s="42">
        <v>480</v>
      </c>
    </row>
    <row r="1846" spans="1:13" s="135" customFormat="1" ht="12.75">
      <c r="A1846" s="35"/>
      <c r="B1846" s="258"/>
      <c r="C1846" s="35"/>
      <c r="D1846" s="35"/>
      <c r="E1846" s="35"/>
      <c r="F1846" s="118"/>
      <c r="G1846" s="33"/>
      <c r="H1846" s="43">
        <f t="shared" si="153"/>
        <v>0</v>
      </c>
      <c r="I1846" s="133">
        <f t="shared" si="151"/>
        <v>0</v>
      </c>
      <c r="K1846" s="18"/>
      <c r="M1846" s="42">
        <v>480</v>
      </c>
    </row>
    <row r="1847" spans="1:13" s="135" customFormat="1" ht="12.75">
      <c r="A1847" s="35"/>
      <c r="B1847" s="258">
        <v>2000</v>
      </c>
      <c r="C1847" s="35" t="s">
        <v>37</v>
      </c>
      <c r="D1847" s="35" t="s">
        <v>462</v>
      </c>
      <c r="E1847" s="35" t="s">
        <v>473</v>
      </c>
      <c r="F1847" s="118" t="s">
        <v>643</v>
      </c>
      <c r="G1847" s="33" t="s">
        <v>53</v>
      </c>
      <c r="H1847" s="43">
        <f t="shared" si="153"/>
        <v>-2000</v>
      </c>
      <c r="I1847" s="133">
        <f t="shared" si="151"/>
        <v>4.166666666666667</v>
      </c>
      <c r="K1847" s="72" t="s">
        <v>578</v>
      </c>
      <c r="M1847" s="42">
        <v>480</v>
      </c>
    </row>
    <row r="1848" spans="1:13" s="135" customFormat="1" ht="12.75">
      <c r="A1848" s="35"/>
      <c r="B1848" s="258">
        <v>2000</v>
      </c>
      <c r="C1848" s="35" t="s">
        <v>37</v>
      </c>
      <c r="D1848" s="35" t="s">
        <v>462</v>
      </c>
      <c r="E1848" s="35" t="s">
        <v>473</v>
      </c>
      <c r="F1848" s="118" t="s">
        <v>645</v>
      </c>
      <c r="G1848" s="33" t="s">
        <v>291</v>
      </c>
      <c r="H1848" s="43">
        <f t="shared" si="153"/>
        <v>-4000</v>
      </c>
      <c r="I1848" s="133">
        <f t="shared" si="151"/>
        <v>4.166666666666667</v>
      </c>
      <c r="K1848" s="72" t="s">
        <v>567</v>
      </c>
      <c r="M1848" s="42">
        <v>480</v>
      </c>
    </row>
    <row r="1849" spans="1:13" s="135" customFormat="1" ht="12.75">
      <c r="A1849" s="35"/>
      <c r="B1849" s="258">
        <v>2000</v>
      </c>
      <c r="C1849" s="35" t="s">
        <v>37</v>
      </c>
      <c r="D1849" s="35" t="s">
        <v>462</v>
      </c>
      <c r="E1849" s="35" t="s">
        <v>473</v>
      </c>
      <c r="F1849" s="118" t="s">
        <v>646</v>
      </c>
      <c r="G1849" s="33" t="s">
        <v>293</v>
      </c>
      <c r="H1849" s="43">
        <f t="shared" si="153"/>
        <v>-6000</v>
      </c>
      <c r="I1849" s="133">
        <f t="shared" si="151"/>
        <v>4.166666666666667</v>
      </c>
      <c r="K1849" s="72" t="s">
        <v>567</v>
      </c>
      <c r="M1849" s="42">
        <v>480</v>
      </c>
    </row>
    <row r="1850" spans="1:13" s="135" customFormat="1" ht="12.75">
      <c r="A1850" s="70"/>
      <c r="B1850" s="258">
        <v>2000</v>
      </c>
      <c r="C1850" s="70" t="s">
        <v>37</v>
      </c>
      <c r="D1850" s="35" t="s">
        <v>462</v>
      </c>
      <c r="E1850" s="70" t="s">
        <v>473</v>
      </c>
      <c r="F1850" s="165" t="s">
        <v>648</v>
      </c>
      <c r="G1850" s="71" t="s">
        <v>16</v>
      </c>
      <c r="H1850" s="43">
        <f t="shared" si="153"/>
        <v>-8000</v>
      </c>
      <c r="I1850" s="133">
        <f t="shared" si="151"/>
        <v>4.166666666666667</v>
      </c>
      <c r="J1850" s="72"/>
      <c r="K1850" t="s">
        <v>591</v>
      </c>
      <c r="L1850" s="72"/>
      <c r="M1850" s="42">
        <v>480</v>
      </c>
    </row>
    <row r="1851" spans="1:13" s="135" customFormat="1" ht="12.75">
      <c r="A1851" s="70"/>
      <c r="B1851" s="258">
        <v>2000</v>
      </c>
      <c r="C1851" s="70" t="s">
        <v>37</v>
      </c>
      <c r="D1851" s="35" t="s">
        <v>462</v>
      </c>
      <c r="E1851" s="70" t="s">
        <v>473</v>
      </c>
      <c r="F1851" s="165" t="s">
        <v>648</v>
      </c>
      <c r="G1851" s="33" t="s">
        <v>18</v>
      </c>
      <c r="H1851" s="43">
        <f t="shared" si="153"/>
        <v>-10000</v>
      </c>
      <c r="I1851" s="133">
        <f t="shared" si="151"/>
        <v>4.166666666666667</v>
      </c>
      <c r="J1851" s="72"/>
      <c r="K1851" t="s">
        <v>591</v>
      </c>
      <c r="L1851" s="72"/>
      <c r="M1851" s="42">
        <v>480</v>
      </c>
    </row>
    <row r="1852" spans="1:13" s="135" customFormat="1" ht="12.75">
      <c r="A1852" s="35"/>
      <c r="B1852" s="258">
        <v>2000</v>
      </c>
      <c r="C1852" s="35" t="s">
        <v>37</v>
      </c>
      <c r="D1852" s="35" t="s">
        <v>462</v>
      </c>
      <c r="E1852" s="35" t="s">
        <v>473</v>
      </c>
      <c r="F1852" s="118" t="s">
        <v>650</v>
      </c>
      <c r="G1852" s="33" t="s">
        <v>53</v>
      </c>
      <c r="H1852" s="43">
        <f t="shared" si="153"/>
        <v>-12000</v>
      </c>
      <c r="I1852" s="133">
        <f t="shared" si="151"/>
        <v>4.166666666666667</v>
      </c>
      <c r="K1852" s="72" t="s">
        <v>591</v>
      </c>
      <c r="M1852" s="42">
        <v>480</v>
      </c>
    </row>
    <row r="1853" spans="1:13" s="135" customFormat="1" ht="12.75">
      <c r="A1853" s="35"/>
      <c r="B1853" s="258">
        <v>2000</v>
      </c>
      <c r="C1853" s="35" t="s">
        <v>37</v>
      </c>
      <c r="D1853" s="35" t="s">
        <v>462</v>
      </c>
      <c r="E1853" s="35" t="s">
        <v>473</v>
      </c>
      <c r="F1853" s="118" t="s">
        <v>650</v>
      </c>
      <c r="G1853" s="33" t="s">
        <v>54</v>
      </c>
      <c r="H1853" s="43">
        <f t="shared" si="153"/>
        <v>-14000</v>
      </c>
      <c r="I1853" s="133">
        <f t="shared" si="151"/>
        <v>4.166666666666667</v>
      </c>
      <c r="K1853" s="72" t="s">
        <v>591</v>
      </c>
      <c r="M1853" s="42">
        <v>480</v>
      </c>
    </row>
    <row r="1854" spans="1:13" s="135" customFormat="1" ht="12.75">
      <c r="A1854" s="70"/>
      <c r="B1854" s="258">
        <v>2000</v>
      </c>
      <c r="C1854" s="70" t="s">
        <v>37</v>
      </c>
      <c r="D1854" s="35" t="s">
        <v>462</v>
      </c>
      <c r="E1854" s="70" t="s">
        <v>473</v>
      </c>
      <c r="F1854" s="165" t="s">
        <v>652</v>
      </c>
      <c r="G1854" s="71" t="s">
        <v>291</v>
      </c>
      <c r="H1854" s="43">
        <f t="shared" si="153"/>
        <v>-16000</v>
      </c>
      <c r="I1854" s="133">
        <f t="shared" si="151"/>
        <v>4.166666666666667</v>
      </c>
      <c r="J1854" s="72"/>
      <c r="K1854" t="s">
        <v>591</v>
      </c>
      <c r="L1854" s="72"/>
      <c r="M1854" s="42">
        <v>480</v>
      </c>
    </row>
    <row r="1855" spans="1:13" s="135" customFormat="1" ht="12.75">
      <c r="A1855" s="70"/>
      <c r="B1855" s="258">
        <v>2000</v>
      </c>
      <c r="C1855" s="70" t="s">
        <v>37</v>
      </c>
      <c r="D1855" s="35" t="s">
        <v>462</v>
      </c>
      <c r="E1855" s="70" t="s">
        <v>473</v>
      </c>
      <c r="F1855" s="165" t="s">
        <v>652</v>
      </c>
      <c r="G1855" s="33" t="s">
        <v>293</v>
      </c>
      <c r="H1855" s="43">
        <f t="shared" si="153"/>
        <v>-18000</v>
      </c>
      <c r="I1855" s="133">
        <f t="shared" si="151"/>
        <v>4.166666666666667</v>
      </c>
      <c r="J1855" s="72"/>
      <c r="K1855" t="s">
        <v>591</v>
      </c>
      <c r="L1855" s="72"/>
      <c r="M1855" s="42">
        <v>480</v>
      </c>
    </row>
    <row r="1856" spans="1:13" s="135" customFormat="1" ht="12.75">
      <c r="A1856" s="70"/>
      <c r="B1856" s="258">
        <v>2000</v>
      </c>
      <c r="C1856" s="70" t="s">
        <v>37</v>
      </c>
      <c r="D1856" s="35" t="s">
        <v>462</v>
      </c>
      <c r="E1856" s="70" t="s">
        <v>473</v>
      </c>
      <c r="F1856" s="165" t="s">
        <v>652</v>
      </c>
      <c r="G1856" s="33" t="s">
        <v>295</v>
      </c>
      <c r="H1856" s="43">
        <f t="shared" si="153"/>
        <v>-20000</v>
      </c>
      <c r="I1856" s="133">
        <f t="shared" si="151"/>
        <v>4.166666666666667</v>
      </c>
      <c r="J1856" s="72"/>
      <c r="K1856" t="s">
        <v>591</v>
      </c>
      <c r="L1856" s="72"/>
      <c r="M1856" s="42">
        <v>480</v>
      </c>
    </row>
    <row r="1857" spans="1:13" s="18" customFormat="1" ht="12.75">
      <c r="A1857" s="70"/>
      <c r="B1857" s="258">
        <v>2000</v>
      </c>
      <c r="C1857" s="70" t="s">
        <v>37</v>
      </c>
      <c r="D1857" s="35" t="s">
        <v>462</v>
      </c>
      <c r="E1857" s="70" t="s">
        <v>473</v>
      </c>
      <c r="F1857" s="165" t="s">
        <v>653</v>
      </c>
      <c r="G1857" s="71" t="s">
        <v>16</v>
      </c>
      <c r="H1857" s="43">
        <f t="shared" si="153"/>
        <v>-22000</v>
      </c>
      <c r="I1857" s="133">
        <f t="shared" si="151"/>
        <v>4.166666666666667</v>
      </c>
      <c r="J1857" s="72"/>
      <c r="K1857" t="s">
        <v>591</v>
      </c>
      <c r="L1857" s="72"/>
      <c r="M1857" s="42">
        <v>480</v>
      </c>
    </row>
    <row r="1858" spans="1:13" s="18" customFormat="1" ht="12.75">
      <c r="A1858" s="70"/>
      <c r="B1858" s="258">
        <v>2000</v>
      </c>
      <c r="C1858" s="70" t="s">
        <v>37</v>
      </c>
      <c r="D1858" s="35" t="s">
        <v>462</v>
      </c>
      <c r="E1858" s="70" t="s">
        <v>473</v>
      </c>
      <c r="F1858" s="165" t="s">
        <v>653</v>
      </c>
      <c r="G1858" s="33" t="s">
        <v>18</v>
      </c>
      <c r="H1858" s="43">
        <f t="shared" si="153"/>
        <v>-24000</v>
      </c>
      <c r="I1858" s="133">
        <f t="shared" si="151"/>
        <v>4.166666666666667</v>
      </c>
      <c r="J1858" s="72"/>
      <c r="K1858" t="s">
        <v>591</v>
      </c>
      <c r="L1858" s="72"/>
      <c r="M1858" s="42">
        <v>480</v>
      </c>
    </row>
    <row r="1859" spans="1:13" s="72" customFormat="1" ht="12.75">
      <c r="A1859" s="70"/>
      <c r="B1859" s="258">
        <v>4000</v>
      </c>
      <c r="C1859" s="70" t="s">
        <v>37</v>
      </c>
      <c r="D1859" s="35" t="s">
        <v>462</v>
      </c>
      <c r="E1859" s="35" t="s">
        <v>473</v>
      </c>
      <c r="F1859" s="165" t="s">
        <v>655</v>
      </c>
      <c r="G1859" s="71" t="s">
        <v>184</v>
      </c>
      <c r="H1859" s="43">
        <f t="shared" si="153"/>
        <v>-28000</v>
      </c>
      <c r="I1859" s="133">
        <f t="shared" si="151"/>
        <v>8.333333333333334</v>
      </c>
      <c r="K1859" s="72" t="s">
        <v>578</v>
      </c>
      <c r="M1859" s="42">
        <v>480</v>
      </c>
    </row>
    <row r="1860" spans="1:13" s="62" customFormat="1" ht="12.75">
      <c r="A1860" s="60"/>
      <c r="B1860" s="328">
        <f>SUM(B1847:B1859)</f>
        <v>28000</v>
      </c>
      <c r="C1860" s="60" t="s">
        <v>37</v>
      </c>
      <c r="D1860" s="60"/>
      <c r="E1860" s="60"/>
      <c r="F1860" s="140"/>
      <c r="G1860" s="73"/>
      <c r="H1860" s="76">
        <v>0</v>
      </c>
      <c r="I1860" s="141">
        <f t="shared" si="151"/>
        <v>58.333333333333336</v>
      </c>
      <c r="J1860" s="77"/>
      <c r="K1860" s="77"/>
      <c r="L1860" s="77"/>
      <c r="M1860" s="42">
        <v>480</v>
      </c>
    </row>
    <row r="1861" spans="1:13" s="18" customFormat="1" ht="12.75">
      <c r="A1861" s="35"/>
      <c r="B1861" s="258"/>
      <c r="C1861" s="35"/>
      <c r="D1861" s="35"/>
      <c r="E1861" s="35"/>
      <c r="F1861" s="118"/>
      <c r="G1861" s="33"/>
      <c r="H1861" s="43">
        <f>H1860-B1861</f>
        <v>0</v>
      </c>
      <c r="I1861" s="133">
        <f t="shared" si="151"/>
        <v>0</v>
      </c>
      <c r="J1861" s="135"/>
      <c r="K1861" s="135"/>
      <c r="L1861" s="135"/>
      <c r="M1861" s="42">
        <v>480</v>
      </c>
    </row>
    <row r="1862" spans="1:13" s="18" customFormat="1" ht="12.75">
      <c r="A1862" s="35"/>
      <c r="B1862" s="258"/>
      <c r="C1862" s="35"/>
      <c r="D1862" s="35"/>
      <c r="E1862" s="35"/>
      <c r="F1862" s="118"/>
      <c r="G1862" s="33"/>
      <c r="H1862" s="43">
        <f>H1861-B1862</f>
        <v>0</v>
      </c>
      <c r="I1862" s="133">
        <f t="shared" si="151"/>
        <v>0</v>
      </c>
      <c r="J1862" s="135"/>
      <c r="K1862" s="135"/>
      <c r="L1862" s="135"/>
      <c r="M1862" s="42">
        <v>480</v>
      </c>
    </row>
    <row r="1863" spans="1:13" s="135" customFormat="1" ht="12.75">
      <c r="A1863" s="35"/>
      <c r="B1863" s="258">
        <v>125000</v>
      </c>
      <c r="C1863" s="35" t="s">
        <v>657</v>
      </c>
      <c r="D1863" s="35" t="s">
        <v>462</v>
      </c>
      <c r="E1863" s="35" t="s">
        <v>658</v>
      </c>
      <c r="F1863" s="118" t="s">
        <v>659</v>
      </c>
      <c r="G1863" s="33" t="s">
        <v>55</v>
      </c>
      <c r="H1863" s="43">
        <f>H1862-B1863</f>
        <v>-125000</v>
      </c>
      <c r="I1863" s="133">
        <f t="shared" si="151"/>
        <v>260.4166666666667</v>
      </c>
      <c r="K1863" s="135" t="s">
        <v>567</v>
      </c>
      <c r="M1863" s="42">
        <v>480</v>
      </c>
    </row>
    <row r="1864" spans="1:13" s="62" customFormat="1" ht="12.75">
      <c r="A1864" s="60"/>
      <c r="B1864" s="328">
        <f>SUM(B1863)</f>
        <v>125000</v>
      </c>
      <c r="C1864" s="60" t="s">
        <v>657</v>
      </c>
      <c r="D1864" s="60"/>
      <c r="E1864" s="60"/>
      <c r="F1864" s="140"/>
      <c r="G1864" s="73"/>
      <c r="H1864" s="76">
        <v>0</v>
      </c>
      <c r="I1864" s="141">
        <f t="shared" si="151"/>
        <v>260.4166666666667</v>
      </c>
      <c r="J1864" s="77"/>
      <c r="K1864" s="77"/>
      <c r="L1864" s="77"/>
      <c r="M1864" s="42">
        <v>480</v>
      </c>
    </row>
    <row r="1865" spans="1:13" s="18" customFormat="1" ht="12.75">
      <c r="A1865" s="35"/>
      <c r="B1865" s="258"/>
      <c r="C1865" s="35"/>
      <c r="D1865" s="35"/>
      <c r="E1865" s="35"/>
      <c r="F1865" s="118"/>
      <c r="G1865" s="33"/>
      <c r="H1865" s="43">
        <f>H1864-B1865</f>
        <v>0</v>
      </c>
      <c r="I1865" s="133">
        <f t="shared" si="151"/>
        <v>0</v>
      </c>
      <c r="J1865" s="135"/>
      <c r="K1865" s="135"/>
      <c r="L1865" s="135"/>
      <c r="M1865" s="42">
        <v>480</v>
      </c>
    </row>
    <row r="1866" spans="1:13" s="135" customFormat="1" ht="12.75">
      <c r="A1866" s="15"/>
      <c r="B1866" s="258"/>
      <c r="C1866" s="35"/>
      <c r="D1866" s="35"/>
      <c r="E1866" s="35"/>
      <c r="F1866" s="118"/>
      <c r="G1866" s="33"/>
      <c r="H1866" s="43">
        <f>H1865-B1866</f>
        <v>0</v>
      </c>
      <c r="I1866" s="133">
        <f t="shared" si="151"/>
        <v>0</v>
      </c>
      <c r="J1866" s="18"/>
      <c r="L1866" s="18"/>
      <c r="M1866" s="42">
        <v>480</v>
      </c>
    </row>
    <row r="1867" spans="1:13" s="135" customFormat="1" ht="12.75">
      <c r="A1867" s="35"/>
      <c r="B1867" s="258">
        <v>50000</v>
      </c>
      <c r="C1867" s="139" t="s">
        <v>1236</v>
      </c>
      <c r="D1867" s="35" t="s">
        <v>462</v>
      </c>
      <c r="E1867" s="35" t="s">
        <v>660</v>
      </c>
      <c r="F1867" s="118" t="s">
        <v>661</v>
      </c>
      <c r="G1867" s="33" t="s">
        <v>55</v>
      </c>
      <c r="H1867" s="43">
        <f>H1866-B1867</f>
        <v>-50000</v>
      </c>
      <c r="I1867" s="133">
        <f t="shared" si="151"/>
        <v>104.16666666666667</v>
      </c>
      <c r="K1867" s="72" t="s">
        <v>662</v>
      </c>
      <c r="M1867" s="42">
        <v>480</v>
      </c>
    </row>
    <row r="1868" spans="1:13" s="77" customFormat="1" ht="12.75">
      <c r="A1868" s="60"/>
      <c r="B1868" s="328">
        <f>SUM(B1867)</f>
        <v>50000</v>
      </c>
      <c r="C1868" s="60" t="s">
        <v>1236</v>
      </c>
      <c r="D1868" s="60"/>
      <c r="E1868" s="60"/>
      <c r="F1868" s="140"/>
      <c r="G1868" s="73"/>
      <c r="H1868" s="76">
        <v>0</v>
      </c>
      <c r="I1868" s="141">
        <f t="shared" si="151"/>
        <v>104.16666666666667</v>
      </c>
      <c r="M1868" s="42">
        <v>480</v>
      </c>
    </row>
    <row r="1869" spans="1:13" s="135" customFormat="1" ht="12.75">
      <c r="A1869" s="35"/>
      <c r="B1869" s="258"/>
      <c r="C1869" s="35"/>
      <c r="D1869" s="35"/>
      <c r="E1869" s="35"/>
      <c r="F1869" s="118"/>
      <c r="G1869" s="33"/>
      <c r="H1869" s="43">
        <f>H1868-B1869</f>
        <v>0</v>
      </c>
      <c r="I1869" s="133">
        <f t="shared" si="151"/>
        <v>0</v>
      </c>
      <c r="K1869" s="18"/>
      <c r="M1869" s="42">
        <v>480</v>
      </c>
    </row>
    <row r="1870" spans="1:13" s="135" customFormat="1" ht="12.75">
      <c r="A1870" s="35"/>
      <c r="B1870" s="258"/>
      <c r="C1870" s="35"/>
      <c r="D1870" s="35"/>
      <c r="E1870" s="35"/>
      <c r="F1870" s="118"/>
      <c r="G1870" s="33"/>
      <c r="H1870" s="43">
        <f>H1869-B1870</f>
        <v>0</v>
      </c>
      <c r="I1870" s="133">
        <f t="shared" si="151"/>
        <v>0</v>
      </c>
      <c r="K1870" s="18"/>
      <c r="M1870" s="42">
        <v>480</v>
      </c>
    </row>
    <row r="1871" spans="1:13" s="18" customFormat="1" ht="12.75">
      <c r="A1871" s="35"/>
      <c r="B1871" s="268">
        <v>20000</v>
      </c>
      <c r="C1871" s="35" t="s">
        <v>1237</v>
      </c>
      <c r="D1871" s="35" t="s">
        <v>462</v>
      </c>
      <c r="E1871" s="35" t="s">
        <v>660</v>
      </c>
      <c r="F1871" s="118" t="s">
        <v>669</v>
      </c>
      <c r="G1871" s="33" t="s">
        <v>274</v>
      </c>
      <c r="H1871" s="43">
        <f>H1870-B1871</f>
        <v>-20000</v>
      </c>
      <c r="I1871" s="133">
        <f t="shared" si="151"/>
        <v>41.666666666666664</v>
      </c>
      <c r="J1871" s="135"/>
      <c r="K1871" s="135" t="s">
        <v>567</v>
      </c>
      <c r="L1871" s="135"/>
      <c r="M1871" s="42">
        <v>480</v>
      </c>
    </row>
    <row r="1872" spans="1:13" s="62" customFormat="1" ht="12.75">
      <c r="A1872" s="60"/>
      <c r="B1872" s="394">
        <f>SUM(B1871)</f>
        <v>20000</v>
      </c>
      <c r="C1872" s="60" t="s">
        <v>1237</v>
      </c>
      <c r="D1872" s="60"/>
      <c r="E1872" s="60"/>
      <c r="F1872" s="140"/>
      <c r="G1872" s="73"/>
      <c r="H1872" s="76">
        <v>0</v>
      </c>
      <c r="I1872" s="141">
        <f t="shared" si="151"/>
        <v>41.666666666666664</v>
      </c>
      <c r="J1872" s="77"/>
      <c r="K1872" s="77"/>
      <c r="L1872" s="77"/>
      <c r="M1872" s="42">
        <v>480</v>
      </c>
    </row>
    <row r="1873" spans="1:13" s="18" customFormat="1" ht="12.75">
      <c r="A1873" s="35"/>
      <c r="B1873" s="34"/>
      <c r="C1873" s="35"/>
      <c r="D1873" s="35"/>
      <c r="E1873" s="35"/>
      <c r="F1873" s="118"/>
      <c r="G1873" s="33"/>
      <c r="H1873" s="43">
        <f aca="true" t="shared" si="154" ref="H1873:H1885">H1872-B1873</f>
        <v>0</v>
      </c>
      <c r="I1873" s="133">
        <f t="shared" si="151"/>
        <v>0</v>
      </c>
      <c r="J1873" s="135"/>
      <c r="K1873" s="135"/>
      <c r="L1873" s="135"/>
      <c r="M1873" s="42">
        <v>480</v>
      </c>
    </row>
    <row r="1874" spans="1:13" s="18" customFormat="1" ht="12.75">
      <c r="A1874" s="35"/>
      <c r="B1874" s="34"/>
      <c r="C1874" s="35"/>
      <c r="D1874" s="35"/>
      <c r="E1874" s="35"/>
      <c r="F1874" s="118"/>
      <c r="G1874" s="33"/>
      <c r="H1874" s="43">
        <f t="shared" si="154"/>
        <v>0</v>
      </c>
      <c r="I1874" s="133">
        <f t="shared" si="151"/>
        <v>0</v>
      </c>
      <c r="J1874" s="135"/>
      <c r="K1874" s="135"/>
      <c r="L1874" s="135"/>
      <c r="M1874" s="42">
        <v>480</v>
      </c>
    </row>
    <row r="1875" spans="1:13" s="18" customFormat="1" ht="12.75">
      <c r="A1875" s="35"/>
      <c r="B1875" s="34"/>
      <c r="C1875" s="35"/>
      <c r="D1875" s="35"/>
      <c r="E1875" s="35"/>
      <c r="F1875" s="118"/>
      <c r="G1875" s="33"/>
      <c r="H1875" s="43">
        <f t="shared" si="154"/>
        <v>0</v>
      </c>
      <c r="I1875" s="133">
        <f t="shared" si="151"/>
        <v>0</v>
      </c>
      <c r="J1875" s="135"/>
      <c r="K1875" s="135"/>
      <c r="L1875" s="135"/>
      <c r="M1875" s="42">
        <v>480</v>
      </c>
    </row>
    <row r="1876" spans="1:13" s="135" customFormat="1" ht="12.75">
      <c r="A1876" s="35"/>
      <c r="B1876" s="204">
        <v>230000</v>
      </c>
      <c r="C1876" s="35" t="s">
        <v>663</v>
      </c>
      <c r="D1876" s="33" t="s">
        <v>462</v>
      </c>
      <c r="E1876" s="118"/>
      <c r="F1876" s="118" t="s">
        <v>664</v>
      </c>
      <c r="G1876" s="118" t="s">
        <v>55</v>
      </c>
      <c r="H1876" s="43">
        <f t="shared" si="154"/>
        <v>-230000</v>
      </c>
      <c r="I1876" s="133">
        <f t="shared" si="151"/>
        <v>479.1666666666667</v>
      </c>
      <c r="M1876" s="42">
        <v>480</v>
      </c>
    </row>
    <row r="1877" spans="1:13" s="135" customFormat="1" ht="12.75">
      <c r="A1877" s="35"/>
      <c r="B1877" s="204">
        <v>29785</v>
      </c>
      <c r="C1877" s="35" t="s">
        <v>663</v>
      </c>
      <c r="D1877" s="33" t="s">
        <v>462</v>
      </c>
      <c r="E1877" s="118" t="s">
        <v>665</v>
      </c>
      <c r="F1877" s="118"/>
      <c r="G1877" s="118" t="s">
        <v>55</v>
      </c>
      <c r="H1877" s="43">
        <f t="shared" si="154"/>
        <v>-259785</v>
      </c>
      <c r="I1877" s="133">
        <f t="shared" si="151"/>
        <v>62.052083333333336</v>
      </c>
      <c r="M1877" s="42">
        <v>480</v>
      </c>
    </row>
    <row r="1878" spans="1:13" s="135" customFormat="1" ht="12.75">
      <c r="A1878" s="35"/>
      <c r="B1878" s="204">
        <v>5750</v>
      </c>
      <c r="C1878" s="35" t="s">
        <v>663</v>
      </c>
      <c r="D1878" s="33" t="s">
        <v>462</v>
      </c>
      <c r="E1878" s="118" t="s">
        <v>666</v>
      </c>
      <c r="F1878" s="118"/>
      <c r="G1878" s="118" t="s">
        <v>55</v>
      </c>
      <c r="H1878" s="43">
        <f t="shared" si="154"/>
        <v>-265535</v>
      </c>
      <c r="I1878" s="133">
        <f t="shared" si="151"/>
        <v>11.979166666666666</v>
      </c>
      <c r="M1878" s="42">
        <v>480</v>
      </c>
    </row>
    <row r="1879" spans="1:13" s="135" customFormat="1" ht="12.75">
      <c r="A1879" s="35"/>
      <c r="B1879" s="216">
        <v>255000</v>
      </c>
      <c r="C1879" s="35" t="s">
        <v>512</v>
      </c>
      <c r="D1879" s="33" t="s">
        <v>462</v>
      </c>
      <c r="E1879" s="118"/>
      <c r="F1879" s="118" t="s">
        <v>664</v>
      </c>
      <c r="G1879" s="118" t="s">
        <v>55</v>
      </c>
      <c r="H1879" s="43">
        <f t="shared" si="154"/>
        <v>-520535</v>
      </c>
      <c r="I1879" s="133">
        <f t="shared" si="151"/>
        <v>531.25</v>
      </c>
      <c r="M1879" s="42">
        <v>480</v>
      </c>
    </row>
    <row r="1880" spans="1:13" s="135" customFormat="1" ht="12.75">
      <c r="A1880" s="35"/>
      <c r="B1880" s="216">
        <v>33022.5</v>
      </c>
      <c r="C1880" s="35" t="s">
        <v>512</v>
      </c>
      <c r="D1880" s="33" t="s">
        <v>462</v>
      </c>
      <c r="E1880" s="118" t="s">
        <v>665</v>
      </c>
      <c r="F1880" s="118"/>
      <c r="G1880" s="118" t="s">
        <v>55</v>
      </c>
      <c r="H1880" s="43">
        <f t="shared" si="154"/>
        <v>-553557.5</v>
      </c>
      <c r="I1880" s="133">
        <f t="shared" si="151"/>
        <v>68.796875</v>
      </c>
      <c r="M1880" s="42">
        <v>480</v>
      </c>
    </row>
    <row r="1881" spans="1:13" s="135" customFormat="1" ht="12.75">
      <c r="A1881" s="35"/>
      <c r="B1881" s="204">
        <v>6375</v>
      </c>
      <c r="C1881" s="35" t="s">
        <v>512</v>
      </c>
      <c r="D1881" s="33" t="s">
        <v>462</v>
      </c>
      <c r="E1881" s="118" t="s">
        <v>666</v>
      </c>
      <c r="F1881" s="118"/>
      <c r="G1881" s="118" t="s">
        <v>55</v>
      </c>
      <c r="H1881" s="43">
        <f t="shared" si="154"/>
        <v>-559932.5</v>
      </c>
      <c r="I1881" s="133">
        <f t="shared" si="151"/>
        <v>13.28125</v>
      </c>
      <c r="M1881" s="42">
        <v>480</v>
      </c>
    </row>
    <row r="1882" spans="1:13" s="135" customFormat="1" ht="12.75">
      <c r="A1882" s="35"/>
      <c r="B1882" s="204">
        <v>190000</v>
      </c>
      <c r="C1882" s="35" t="s">
        <v>667</v>
      </c>
      <c r="D1882" s="33" t="s">
        <v>462</v>
      </c>
      <c r="E1882" s="118"/>
      <c r="F1882" s="118" t="s">
        <v>664</v>
      </c>
      <c r="G1882" s="118" t="s">
        <v>55</v>
      </c>
      <c r="H1882" s="43">
        <f t="shared" si="154"/>
        <v>-749932.5</v>
      </c>
      <c r="I1882" s="133">
        <f t="shared" si="151"/>
        <v>395.8333333333333</v>
      </c>
      <c r="M1882" s="42">
        <v>480</v>
      </c>
    </row>
    <row r="1883" spans="1:13" s="135" customFormat="1" ht="12.75">
      <c r="A1883" s="35"/>
      <c r="B1883" s="216">
        <v>24605</v>
      </c>
      <c r="C1883" s="35" t="s">
        <v>667</v>
      </c>
      <c r="D1883" s="33" t="s">
        <v>462</v>
      </c>
      <c r="E1883" s="118" t="s">
        <v>665</v>
      </c>
      <c r="F1883" s="118"/>
      <c r="G1883" s="118" t="s">
        <v>55</v>
      </c>
      <c r="H1883" s="43">
        <f t="shared" si="154"/>
        <v>-774537.5</v>
      </c>
      <c r="I1883" s="133">
        <f t="shared" si="151"/>
        <v>51.260416666666664</v>
      </c>
      <c r="M1883" s="42">
        <v>480</v>
      </c>
    </row>
    <row r="1884" spans="1:13" s="135" customFormat="1" ht="12.75">
      <c r="A1884" s="35"/>
      <c r="B1884" s="204">
        <v>4750</v>
      </c>
      <c r="C1884" s="35" t="s">
        <v>667</v>
      </c>
      <c r="D1884" s="33" t="s">
        <v>462</v>
      </c>
      <c r="E1884" s="118" t="s">
        <v>666</v>
      </c>
      <c r="F1884" s="118"/>
      <c r="G1884" s="118" t="s">
        <v>55</v>
      </c>
      <c r="H1884" s="43">
        <f t="shared" si="154"/>
        <v>-779287.5</v>
      </c>
      <c r="I1884" s="133">
        <f t="shared" si="151"/>
        <v>9.895833333333334</v>
      </c>
      <c r="M1884" s="42">
        <v>480</v>
      </c>
    </row>
    <row r="1885" spans="1:13" s="135" customFormat="1" ht="12.75">
      <c r="A1885" s="35"/>
      <c r="B1885" s="204">
        <v>40000</v>
      </c>
      <c r="C1885" s="35" t="s">
        <v>667</v>
      </c>
      <c r="D1885" s="33" t="s">
        <v>462</v>
      </c>
      <c r="E1885" s="118" t="s">
        <v>88</v>
      </c>
      <c r="F1885" s="118"/>
      <c r="G1885" s="118" t="s">
        <v>55</v>
      </c>
      <c r="H1885" s="43">
        <f t="shared" si="154"/>
        <v>-819287.5</v>
      </c>
      <c r="I1885" s="133">
        <f t="shared" si="151"/>
        <v>83.33333333333333</v>
      </c>
      <c r="M1885" s="42">
        <v>480</v>
      </c>
    </row>
    <row r="1886" spans="1:13" ht="12.75">
      <c r="A1886" s="60"/>
      <c r="B1886" s="212">
        <f>SUM(B1876:B1885)</f>
        <v>819287.5</v>
      </c>
      <c r="C1886" s="60" t="s">
        <v>668</v>
      </c>
      <c r="D1886" s="73"/>
      <c r="E1886" s="140"/>
      <c r="F1886" s="140"/>
      <c r="G1886" s="140"/>
      <c r="H1886" s="76">
        <v>0</v>
      </c>
      <c r="I1886" s="141">
        <f t="shared" si="151"/>
        <v>1706.8489583333333</v>
      </c>
      <c r="J1886" s="77"/>
      <c r="K1886" s="77"/>
      <c r="L1886" s="77"/>
      <c r="M1886" s="42">
        <v>480</v>
      </c>
    </row>
    <row r="1887" spans="8:13" ht="12.75">
      <c r="H1887" s="6">
        <f aca="true" t="shared" si="155" ref="H1887:H1950">H1886-B1887</f>
        <v>0</v>
      </c>
      <c r="I1887" s="25">
        <f t="shared" si="151"/>
        <v>0</v>
      </c>
      <c r="M1887" s="42">
        <v>480</v>
      </c>
    </row>
    <row r="1888" spans="8:13" ht="12.75">
      <c r="H1888" s="6">
        <f t="shared" si="155"/>
        <v>0</v>
      </c>
      <c r="I1888" s="25">
        <f aca="true" t="shared" si="156" ref="I1888:I1951">+B1888/M1888</f>
        <v>0</v>
      </c>
      <c r="M1888" s="42">
        <v>480</v>
      </c>
    </row>
    <row r="1889" spans="8:13" ht="12.75" hidden="1">
      <c r="H1889" s="6">
        <f t="shared" si="155"/>
        <v>0</v>
      </c>
      <c r="I1889" s="25">
        <f t="shared" si="156"/>
        <v>0</v>
      </c>
      <c r="M1889" s="42">
        <v>480</v>
      </c>
    </row>
    <row r="1890" spans="8:13" ht="12.75" hidden="1">
      <c r="H1890" s="6">
        <f t="shared" si="155"/>
        <v>0</v>
      </c>
      <c r="I1890" s="25">
        <f t="shared" si="156"/>
        <v>0</v>
      </c>
      <c r="M1890" s="42">
        <v>480</v>
      </c>
    </row>
    <row r="1891" spans="8:13" ht="12.75" hidden="1">
      <c r="H1891" s="6">
        <f t="shared" si="155"/>
        <v>0</v>
      </c>
      <c r="I1891" s="25">
        <f t="shared" si="156"/>
        <v>0</v>
      </c>
      <c r="M1891" s="42">
        <v>480</v>
      </c>
    </row>
    <row r="1892" spans="8:13" ht="12.75" hidden="1">
      <c r="H1892" s="6">
        <f t="shared" si="155"/>
        <v>0</v>
      </c>
      <c r="I1892" s="25">
        <f t="shared" si="156"/>
        <v>0</v>
      </c>
      <c r="M1892" s="42">
        <v>480</v>
      </c>
    </row>
    <row r="1893" spans="8:13" ht="12.75" hidden="1">
      <c r="H1893" s="6">
        <f t="shared" si="155"/>
        <v>0</v>
      </c>
      <c r="I1893" s="25">
        <f t="shared" si="156"/>
        <v>0</v>
      </c>
      <c r="M1893" s="42">
        <v>480</v>
      </c>
    </row>
    <row r="1894" spans="8:13" ht="12.75" hidden="1">
      <c r="H1894" s="6">
        <f t="shared" si="155"/>
        <v>0</v>
      </c>
      <c r="I1894" s="25">
        <f t="shared" si="156"/>
        <v>0</v>
      </c>
      <c r="M1894" s="42">
        <v>480</v>
      </c>
    </row>
    <row r="1895" spans="8:13" ht="12.75" hidden="1">
      <c r="H1895" s="6">
        <f t="shared" si="155"/>
        <v>0</v>
      </c>
      <c r="I1895" s="25">
        <f t="shared" si="156"/>
        <v>0</v>
      </c>
      <c r="M1895" s="42">
        <v>480</v>
      </c>
    </row>
    <row r="1896" spans="8:13" ht="12.75" hidden="1">
      <c r="H1896" s="6">
        <f t="shared" si="155"/>
        <v>0</v>
      </c>
      <c r="I1896" s="25">
        <f t="shared" si="156"/>
        <v>0</v>
      </c>
      <c r="M1896" s="42">
        <v>480</v>
      </c>
    </row>
    <row r="1897" spans="8:13" ht="12.75" hidden="1">
      <c r="H1897" s="6">
        <f t="shared" si="155"/>
        <v>0</v>
      </c>
      <c r="I1897" s="25">
        <f t="shared" si="156"/>
        <v>0</v>
      </c>
      <c r="M1897" s="42">
        <v>480</v>
      </c>
    </row>
    <row r="1898" spans="8:13" ht="12.75" hidden="1">
      <c r="H1898" s="6">
        <f t="shared" si="155"/>
        <v>0</v>
      </c>
      <c r="I1898" s="25">
        <f t="shared" si="156"/>
        <v>0</v>
      </c>
      <c r="M1898" s="42">
        <v>480</v>
      </c>
    </row>
    <row r="1899" spans="8:13" ht="12.75" hidden="1">
      <c r="H1899" s="6">
        <f t="shared" si="155"/>
        <v>0</v>
      </c>
      <c r="I1899" s="25">
        <f t="shared" si="156"/>
        <v>0</v>
      </c>
      <c r="M1899" s="42">
        <v>480</v>
      </c>
    </row>
    <row r="1900" spans="8:13" ht="12.75" hidden="1">
      <c r="H1900" s="6">
        <f t="shared" si="155"/>
        <v>0</v>
      </c>
      <c r="I1900" s="25">
        <f t="shared" si="156"/>
        <v>0</v>
      </c>
      <c r="M1900" s="42">
        <v>480</v>
      </c>
    </row>
    <row r="1901" spans="8:13" ht="12.75" hidden="1">
      <c r="H1901" s="6">
        <f t="shared" si="155"/>
        <v>0</v>
      </c>
      <c r="I1901" s="25">
        <f t="shared" si="156"/>
        <v>0</v>
      </c>
      <c r="M1901" s="42">
        <v>480</v>
      </c>
    </row>
    <row r="1902" spans="8:13" ht="12.75" hidden="1">
      <c r="H1902" s="6">
        <f t="shared" si="155"/>
        <v>0</v>
      </c>
      <c r="I1902" s="25">
        <f t="shared" si="156"/>
        <v>0</v>
      </c>
      <c r="M1902" s="42">
        <v>480</v>
      </c>
    </row>
    <row r="1903" spans="8:13" ht="12.75" hidden="1">
      <c r="H1903" s="6">
        <f t="shared" si="155"/>
        <v>0</v>
      </c>
      <c r="I1903" s="25">
        <f t="shared" si="156"/>
        <v>0</v>
      </c>
      <c r="M1903" s="42">
        <v>480</v>
      </c>
    </row>
    <row r="1904" spans="8:13" ht="12.75" hidden="1">
      <c r="H1904" s="6">
        <f t="shared" si="155"/>
        <v>0</v>
      </c>
      <c r="I1904" s="25">
        <f t="shared" si="156"/>
        <v>0</v>
      </c>
      <c r="M1904" s="42">
        <v>480</v>
      </c>
    </row>
    <row r="1905" spans="8:13" ht="12.75" hidden="1">
      <c r="H1905" s="6">
        <f t="shared" si="155"/>
        <v>0</v>
      </c>
      <c r="I1905" s="25">
        <f t="shared" si="156"/>
        <v>0</v>
      </c>
      <c r="M1905" s="42">
        <v>480</v>
      </c>
    </row>
    <row r="1906" spans="8:13" ht="12.75" hidden="1">
      <c r="H1906" s="6">
        <f t="shared" si="155"/>
        <v>0</v>
      </c>
      <c r="I1906" s="25">
        <f t="shared" si="156"/>
        <v>0</v>
      </c>
      <c r="M1906" s="42">
        <v>480</v>
      </c>
    </row>
    <row r="1907" spans="8:13" ht="12.75" hidden="1">
      <c r="H1907" s="6">
        <f t="shared" si="155"/>
        <v>0</v>
      </c>
      <c r="I1907" s="25">
        <f t="shared" si="156"/>
        <v>0</v>
      </c>
      <c r="M1907" s="42">
        <v>480</v>
      </c>
    </row>
    <row r="1908" spans="8:13" ht="12.75" hidden="1">
      <c r="H1908" s="6">
        <f t="shared" si="155"/>
        <v>0</v>
      </c>
      <c r="I1908" s="25">
        <f t="shared" si="156"/>
        <v>0</v>
      </c>
      <c r="M1908" s="42">
        <v>480</v>
      </c>
    </row>
    <row r="1909" spans="8:13" ht="12.75" hidden="1">
      <c r="H1909" s="6">
        <f t="shared" si="155"/>
        <v>0</v>
      </c>
      <c r="I1909" s="25">
        <f t="shared" si="156"/>
        <v>0</v>
      </c>
      <c r="M1909" s="42">
        <v>480</v>
      </c>
    </row>
    <row r="1910" spans="8:13" ht="12.75" hidden="1">
      <c r="H1910" s="6">
        <f t="shared" si="155"/>
        <v>0</v>
      </c>
      <c r="I1910" s="25">
        <f t="shared" si="156"/>
        <v>0</v>
      </c>
      <c r="M1910" s="42">
        <v>480</v>
      </c>
    </row>
    <row r="1911" spans="8:13" ht="12.75" hidden="1">
      <c r="H1911" s="6">
        <f t="shared" si="155"/>
        <v>0</v>
      </c>
      <c r="I1911" s="25">
        <f t="shared" si="156"/>
        <v>0</v>
      </c>
      <c r="M1911" s="42">
        <v>480</v>
      </c>
    </row>
    <row r="1912" spans="8:13" ht="12.75" hidden="1">
      <c r="H1912" s="6">
        <f t="shared" si="155"/>
        <v>0</v>
      </c>
      <c r="I1912" s="25">
        <f t="shared" si="156"/>
        <v>0</v>
      </c>
      <c r="M1912" s="42">
        <v>480</v>
      </c>
    </row>
    <row r="1913" spans="8:13" ht="12.75" hidden="1">
      <c r="H1913" s="6">
        <f t="shared" si="155"/>
        <v>0</v>
      </c>
      <c r="I1913" s="25">
        <f t="shared" si="156"/>
        <v>0</v>
      </c>
      <c r="M1913" s="42">
        <v>480</v>
      </c>
    </row>
    <row r="1914" spans="8:13" ht="12.75" hidden="1">
      <c r="H1914" s="6">
        <f t="shared" si="155"/>
        <v>0</v>
      </c>
      <c r="I1914" s="25">
        <f t="shared" si="156"/>
        <v>0</v>
      </c>
      <c r="M1914" s="42">
        <v>480</v>
      </c>
    </row>
    <row r="1915" spans="8:13" ht="12.75" hidden="1">
      <c r="H1915" s="6">
        <f t="shared" si="155"/>
        <v>0</v>
      </c>
      <c r="I1915" s="25">
        <f t="shared" si="156"/>
        <v>0</v>
      </c>
      <c r="M1915" s="42">
        <v>480</v>
      </c>
    </row>
    <row r="1916" spans="8:13" ht="12.75" hidden="1">
      <c r="H1916" s="6">
        <f t="shared" si="155"/>
        <v>0</v>
      </c>
      <c r="I1916" s="25">
        <f t="shared" si="156"/>
        <v>0</v>
      </c>
      <c r="M1916" s="42">
        <v>480</v>
      </c>
    </row>
    <row r="1917" spans="8:13" ht="12.75" hidden="1">
      <c r="H1917" s="6">
        <f t="shared" si="155"/>
        <v>0</v>
      </c>
      <c r="I1917" s="25">
        <f t="shared" si="156"/>
        <v>0</v>
      </c>
      <c r="M1917" s="42">
        <v>480</v>
      </c>
    </row>
    <row r="1918" spans="8:13" ht="12.75" hidden="1">
      <c r="H1918" s="6">
        <f t="shared" si="155"/>
        <v>0</v>
      </c>
      <c r="I1918" s="25">
        <f t="shared" si="156"/>
        <v>0</v>
      </c>
      <c r="M1918" s="42">
        <v>480</v>
      </c>
    </row>
    <row r="1919" spans="8:13" ht="12.75" hidden="1">
      <c r="H1919" s="6">
        <f t="shared" si="155"/>
        <v>0</v>
      </c>
      <c r="I1919" s="25">
        <f t="shared" si="156"/>
        <v>0</v>
      </c>
      <c r="M1919" s="42">
        <v>480</v>
      </c>
    </row>
    <row r="1920" spans="8:13" ht="12.75" hidden="1">
      <c r="H1920" s="6">
        <f t="shared" si="155"/>
        <v>0</v>
      </c>
      <c r="I1920" s="25">
        <f t="shared" si="156"/>
        <v>0</v>
      </c>
      <c r="M1920" s="42">
        <v>480</v>
      </c>
    </row>
    <row r="1921" spans="8:13" ht="12.75" hidden="1">
      <c r="H1921" s="6">
        <f t="shared" si="155"/>
        <v>0</v>
      </c>
      <c r="I1921" s="25">
        <f t="shared" si="156"/>
        <v>0</v>
      </c>
      <c r="M1921" s="42">
        <v>480</v>
      </c>
    </row>
    <row r="1922" spans="8:13" ht="12.75" hidden="1">
      <c r="H1922" s="6">
        <f t="shared" si="155"/>
        <v>0</v>
      </c>
      <c r="I1922" s="25">
        <f t="shared" si="156"/>
        <v>0</v>
      </c>
      <c r="M1922" s="42">
        <v>480</v>
      </c>
    </row>
    <row r="1923" spans="8:13" ht="12.75" hidden="1">
      <c r="H1923" s="6">
        <f t="shared" si="155"/>
        <v>0</v>
      </c>
      <c r="I1923" s="25">
        <f t="shared" si="156"/>
        <v>0</v>
      </c>
      <c r="M1923" s="42">
        <v>480</v>
      </c>
    </row>
    <row r="1924" spans="8:13" ht="12.75" hidden="1">
      <c r="H1924" s="6">
        <f t="shared" si="155"/>
        <v>0</v>
      </c>
      <c r="I1924" s="25">
        <f t="shared" si="156"/>
        <v>0</v>
      </c>
      <c r="M1924" s="42">
        <v>480</v>
      </c>
    </row>
    <row r="1925" spans="8:13" ht="12.75" hidden="1">
      <c r="H1925" s="6">
        <f t="shared" si="155"/>
        <v>0</v>
      </c>
      <c r="I1925" s="25">
        <f t="shared" si="156"/>
        <v>0</v>
      </c>
      <c r="M1925" s="42">
        <v>480</v>
      </c>
    </row>
    <row r="1926" spans="8:13" ht="12.75" hidden="1">
      <c r="H1926" s="6">
        <f t="shared" si="155"/>
        <v>0</v>
      </c>
      <c r="I1926" s="25">
        <f t="shared" si="156"/>
        <v>0</v>
      </c>
      <c r="M1926" s="42">
        <v>480</v>
      </c>
    </row>
    <row r="1927" spans="8:13" ht="12.75" hidden="1">
      <c r="H1927" s="6">
        <f t="shared" si="155"/>
        <v>0</v>
      </c>
      <c r="I1927" s="25">
        <f t="shared" si="156"/>
        <v>0</v>
      </c>
      <c r="M1927" s="42">
        <v>480</v>
      </c>
    </row>
    <row r="1928" spans="8:13" ht="12.75" hidden="1">
      <c r="H1928" s="6">
        <f t="shared" si="155"/>
        <v>0</v>
      </c>
      <c r="I1928" s="25">
        <f t="shared" si="156"/>
        <v>0</v>
      </c>
      <c r="M1928" s="42">
        <v>480</v>
      </c>
    </row>
    <row r="1929" spans="8:13" ht="12.75" hidden="1">
      <c r="H1929" s="6">
        <f t="shared" si="155"/>
        <v>0</v>
      </c>
      <c r="I1929" s="25">
        <f t="shared" si="156"/>
        <v>0</v>
      </c>
      <c r="M1929" s="42">
        <v>480</v>
      </c>
    </row>
    <row r="1930" spans="8:13" ht="12.75" hidden="1">
      <c r="H1930" s="6">
        <f t="shared" si="155"/>
        <v>0</v>
      </c>
      <c r="I1930" s="25">
        <f t="shared" si="156"/>
        <v>0</v>
      </c>
      <c r="M1930" s="42">
        <v>480</v>
      </c>
    </row>
    <row r="1931" spans="8:13" ht="12.75" hidden="1">
      <c r="H1931" s="6">
        <f t="shared" si="155"/>
        <v>0</v>
      </c>
      <c r="I1931" s="25">
        <f t="shared" si="156"/>
        <v>0</v>
      </c>
      <c r="M1931" s="42">
        <v>480</v>
      </c>
    </row>
    <row r="1932" spans="8:13" ht="12.75" hidden="1">
      <c r="H1932" s="6">
        <f t="shared" si="155"/>
        <v>0</v>
      </c>
      <c r="I1932" s="25">
        <f t="shared" si="156"/>
        <v>0</v>
      </c>
      <c r="M1932" s="42">
        <v>480</v>
      </c>
    </row>
    <row r="1933" spans="8:13" ht="12.75" hidden="1">
      <c r="H1933" s="6">
        <f t="shared" si="155"/>
        <v>0</v>
      </c>
      <c r="I1933" s="25">
        <f t="shared" si="156"/>
        <v>0</v>
      </c>
      <c r="M1933" s="42">
        <v>480</v>
      </c>
    </row>
    <row r="1934" spans="8:13" ht="12.75" hidden="1">
      <c r="H1934" s="6">
        <f t="shared" si="155"/>
        <v>0</v>
      </c>
      <c r="I1934" s="25">
        <f t="shared" si="156"/>
        <v>0</v>
      </c>
      <c r="M1934" s="42">
        <v>480</v>
      </c>
    </row>
    <row r="1935" spans="8:13" ht="12.75" hidden="1">
      <c r="H1935" s="6">
        <f t="shared" si="155"/>
        <v>0</v>
      </c>
      <c r="I1935" s="25">
        <f t="shared" si="156"/>
        <v>0</v>
      </c>
      <c r="M1935" s="42">
        <v>480</v>
      </c>
    </row>
    <row r="1936" spans="8:13" ht="12.75" hidden="1">
      <c r="H1936" s="6">
        <f t="shared" si="155"/>
        <v>0</v>
      </c>
      <c r="I1936" s="25">
        <f t="shared" si="156"/>
        <v>0</v>
      </c>
      <c r="M1936" s="42">
        <v>480</v>
      </c>
    </row>
    <row r="1937" spans="8:13" ht="12.75" hidden="1">
      <c r="H1937" s="6">
        <f t="shared" si="155"/>
        <v>0</v>
      </c>
      <c r="I1937" s="25">
        <f t="shared" si="156"/>
        <v>0</v>
      </c>
      <c r="M1937" s="42">
        <v>480</v>
      </c>
    </row>
    <row r="1938" spans="8:13" ht="12.75" hidden="1">
      <c r="H1938" s="6">
        <f t="shared" si="155"/>
        <v>0</v>
      </c>
      <c r="I1938" s="25">
        <f t="shared" si="156"/>
        <v>0</v>
      </c>
      <c r="M1938" s="42">
        <v>480</v>
      </c>
    </row>
    <row r="1939" spans="8:13" ht="12.75" hidden="1">
      <c r="H1939" s="6">
        <f t="shared" si="155"/>
        <v>0</v>
      </c>
      <c r="I1939" s="25">
        <f t="shared" si="156"/>
        <v>0</v>
      </c>
      <c r="M1939" s="42">
        <v>480</v>
      </c>
    </row>
    <row r="1940" spans="8:13" ht="12.75" hidden="1">
      <c r="H1940" s="6">
        <f t="shared" si="155"/>
        <v>0</v>
      </c>
      <c r="I1940" s="25">
        <f t="shared" si="156"/>
        <v>0</v>
      </c>
      <c r="M1940" s="42">
        <v>480</v>
      </c>
    </row>
    <row r="1941" spans="8:13" ht="12.75" hidden="1">
      <c r="H1941" s="6">
        <f t="shared" si="155"/>
        <v>0</v>
      </c>
      <c r="I1941" s="25">
        <f t="shared" si="156"/>
        <v>0</v>
      </c>
      <c r="M1941" s="42">
        <v>480</v>
      </c>
    </row>
    <row r="1942" spans="8:13" ht="12.75" hidden="1">
      <c r="H1942" s="6">
        <f t="shared" si="155"/>
        <v>0</v>
      </c>
      <c r="I1942" s="25">
        <f t="shared" si="156"/>
        <v>0</v>
      </c>
      <c r="M1942" s="42">
        <v>480</v>
      </c>
    </row>
    <row r="1943" spans="8:13" ht="12.75" hidden="1">
      <c r="H1943" s="6">
        <f t="shared" si="155"/>
        <v>0</v>
      </c>
      <c r="I1943" s="25">
        <f t="shared" si="156"/>
        <v>0</v>
      </c>
      <c r="M1943" s="42">
        <v>480</v>
      </c>
    </row>
    <row r="1944" spans="8:13" ht="12.75" hidden="1">
      <c r="H1944" s="6">
        <f t="shared" si="155"/>
        <v>0</v>
      </c>
      <c r="I1944" s="25">
        <f t="shared" si="156"/>
        <v>0</v>
      </c>
      <c r="M1944" s="42">
        <v>480</v>
      </c>
    </row>
    <row r="1945" spans="8:13" ht="12.75" hidden="1">
      <c r="H1945" s="6">
        <f t="shared" si="155"/>
        <v>0</v>
      </c>
      <c r="I1945" s="25">
        <f t="shared" si="156"/>
        <v>0</v>
      </c>
      <c r="M1945" s="42">
        <v>480</v>
      </c>
    </row>
    <row r="1946" spans="8:13" ht="12.75" hidden="1">
      <c r="H1946" s="6">
        <f t="shared" si="155"/>
        <v>0</v>
      </c>
      <c r="I1946" s="25">
        <f t="shared" si="156"/>
        <v>0</v>
      </c>
      <c r="M1946" s="42">
        <v>480</v>
      </c>
    </row>
    <row r="1947" spans="8:13" ht="12.75" hidden="1">
      <c r="H1947" s="6">
        <f t="shared" si="155"/>
        <v>0</v>
      </c>
      <c r="I1947" s="25">
        <f t="shared" si="156"/>
        <v>0</v>
      </c>
      <c r="M1947" s="42">
        <v>480</v>
      </c>
    </row>
    <row r="1948" spans="8:13" ht="12.75" hidden="1">
      <c r="H1948" s="6">
        <f t="shared" si="155"/>
        <v>0</v>
      </c>
      <c r="I1948" s="25">
        <f t="shared" si="156"/>
        <v>0</v>
      </c>
      <c r="M1948" s="42">
        <v>480</v>
      </c>
    </row>
    <row r="1949" spans="8:13" ht="12.75" hidden="1">
      <c r="H1949" s="6">
        <f t="shared" si="155"/>
        <v>0</v>
      </c>
      <c r="I1949" s="25">
        <f t="shared" si="156"/>
        <v>0</v>
      </c>
      <c r="M1949" s="42">
        <v>480</v>
      </c>
    </row>
    <row r="1950" spans="8:13" ht="12.75" hidden="1">
      <c r="H1950" s="6">
        <f t="shared" si="155"/>
        <v>0</v>
      </c>
      <c r="I1950" s="25">
        <f t="shared" si="156"/>
        <v>0</v>
      </c>
      <c r="M1950" s="42">
        <v>480</v>
      </c>
    </row>
    <row r="1951" spans="8:13" ht="12.75" hidden="1">
      <c r="H1951" s="6">
        <f aca="true" t="shared" si="157" ref="H1951:H2014">H1950-B1951</f>
        <v>0</v>
      </c>
      <c r="I1951" s="25">
        <f t="shared" si="156"/>
        <v>0</v>
      </c>
      <c r="M1951" s="42">
        <v>480</v>
      </c>
    </row>
    <row r="1952" spans="8:13" ht="12.75" hidden="1">
      <c r="H1952" s="6">
        <f t="shared" si="157"/>
        <v>0</v>
      </c>
      <c r="I1952" s="25">
        <f aca="true" t="shared" si="158" ref="I1952:I2015">+B1952/M1952</f>
        <v>0</v>
      </c>
      <c r="M1952" s="42">
        <v>480</v>
      </c>
    </row>
    <row r="1953" spans="8:13" ht="12.75" hidden="1">
      <c r="H1953" s="6">
        <f t="shared" si="157"/>
        <v>0</v>
      </c>
      <c r="I1953" s="25">
        <f t="shared" si="158"/>
        <v>0</v>
      </c>
      <c r="M1953" s="42">
        <v>480</v>
      </c>
    </row>
    <row r="1954" spans="8:13" ht="12.75" hidden="1">
      <c r="H1954" s="6">
        <f t="shared" si="157"/>
        <v>0</v>
      </c>
      <c r="I1954" s="25">
        <f t="shared" si="158"/>
        <v>0</v>
      </c>
      <c r="M1954" s="42">
        <v>480</v>
      </c>
    </row>
    <row r="1955" spans="8:13" ht="12.75" hidden="1">
      <c r="H1955" s="6">
        <f t="shared" si="157"/>
        <v>0</v>
      </c>
      <c r="I1955" s="25">
        <f t="shared" si="158"/>
        <v>0</v>
      </c>
      <c r="M1955" s="42">
        <v>480</v>
      </c>
    </row>
    <row r="1956" spans="8:13" ht="12.75" hidden="1">
      <c r="H1956" s="6">
        <f t="shared" si="157"/>
        <v>0</v>
      </c>
      <c r="I1956" s="25">
        <f t="shared" si="158"/>
        <v>0</v>
      </c>
      <c r="M1956" s="42">
        <v>480</v>
      </c>
    </row>
    <row r="1957" spans="8:13" ht="12.75" hidden="1">
      <c r="H1957" s="6">
        <f t="shared" si="157"/>
        <v>0</v>
      </c>
      <c r="I1957" s="25">
        <f t="shared" si="158"/>
        <v>0</v>
      </c>
      <c r="M1957" s="42">
        <v>480</v>
      </c>
    </row>
    <row r="1958" spans="8:13" ht="12.75" hidden="1">
      <c r="H1958" s="6">
        <f t="shared" si="157"/>
        <v>0</v>
      </c>
      <c r="I1958" s="25">
        <f t="shared" si="158"/>
        <v>0</v>
      </c>
      <c r="M1958" s="42">
        <v>480</v>
      </c>
    </row>
    <row r="1959" spans="8:13" ht="12.75" hidden="1">
      <c r="H1959" s="6">
        <f t="shared" si="157"/>
        <v>0</v>
      </c>
      <c r="I1959" s="25">
        <f t="shared" si="158"/>
        <v>0</v>
      </c>
      <c r="M1959" s="42">
        <v>480</v>
      </c>
    </row>
    <row r="1960" spans="8:13" ht="12.75" hidden="1">
      <c r="H1960" s="6">
        <f t="shared" si="157"/>
        <v>0</v>
      </c>
      <c r="I1960" s="25">
        <f t="shared" si="158"/>
        <v>0</v>
      </c>
      <c r="M1960" s="42">
        <v>480</v>
      </c>
    </row>
    <row r="1961" spans="8:13" ht="12.75" hidden="1">
      <c r="H1961" s="6">
        <f t="shared" si="157"/>
        <v>0</v>
      </c>
      <c r="I1961" s="25">
        <f t="shared" si="158"/>
        <v>0</v>
      </c>
      <c r="M1961" s="42">
        <v>480</v>
      </c>
    </row>
    <row r="1962" spans="8:13" ht="12.75" hidden="1">
      <c r="H1962" s="6">
        <f t="shared" si="157"/>
        <v>0</v>
      </c>
      <c r="I1962" s="25">
        <f t="shared" si="158"/>
        <v>0</v>
      </c>
      <c r="M1962" s="42">
        <v>480</v>
      </c>
    </row>
    <row r="1963" spans="8:13" ht="12.75" hidden="1">
      <c r="H1963" s="6">
        <f t="shared" si="157"/>
        <v>0</v>
      </c>
      <c r="I1963" s="25">
        <f t="shared" si="158"/>
        <v>0</v>
      </c>
      <c r="M1963" s="42">
        <v>480</v>
      </c>
    </row>
    <row r="1964" spans="8:13" ht="12.75" hidden="1">
      <c r="H1964" s="6">
        <f t="shared" si="157"/>
        <v>0</v>
      </c>
      <c r="I1964" s="25">
        <f t="shared" si="158"/>
        <v>0</v>
      </c>
      <c r="M1964" s="42">
        <v>480</v>
      </c>
    </row>
    <row r="1965" spans="8:13" ht="12.75" hidden="1">
      <c r="H1965" s="6">
        <f t="shared" si="157"/>
        <v>0</v>
      </c>
      <c r="I1965" s="25">
        <f t="shared" si="158"/>
        <v>0</v>
      </c>
      <c r="M1965" s="42">
        <v>480</v>
      </c>
    </row>
    <row r="1966" spans="8:13" ht="12.75" hidden="1">
      <c r="H1966" s="6">
        <f t="shared" si="157"/>
        <v>0</v>
      </c>
      <c r="I1966" s="25">
        <f t="shared" si="158"/>
        <v>0</v>
      </c>
      <c r="M1966" s="42">
        <v>480</v>
      </c>
    </row>
    <row r="1967" spans="8:13" ht="12.75" hidden="1">
      <c r="H1967" s="6">
        <f t="shared" si="157"/>
        <v>0</v>
      </c>
      <c r="I1967" s="25">
        <f t="shared" si="158"/>
        <v>0</v>
      </c>
      <c r="M1967" s="42">
        <v>480</v>
      </c>
    </row>
    <row r="1968" spans="8:13" ht="12.75" hidden="1">
      <c r="H1968" s="6">
        <f t="shared" si="157"/>
        <v>0</v>
      </c>
      <c r="I1968" s="25">
        <f t="shared" si="158"/>
        <v>0</v>
      </c>
      <c r="M1968" s="42">
        <v>480</v>
      </c>
    </row>
    <row r="1969" spans="8:13" ht="12.75" hidden="1">
      <c r="H1969" s="6">
        <f t="shared" si="157"/>
        <v>0</v>
      </c>
      <c r="I1969" s="25">
        <f t="shared" si="158"/>
        <v>0</v>
      </c>
      <c r="M1969" s="42">
        <v>480</v>
      </c>
    </row>
    <row r="1970" spans="8:13" ht="12.75" hidden="1">
      <c r="H1970" s="6">
        <f t="shared" si="157"/>
        <v>0</v>
      </c>
      <c r="I1970" s="25">
        <f t="shared" si="158"/>
        <v>0</v>
      </c>
      <c r="M1970" s="42">
        <v>480</v>
      </c>
    </row>
    <row r="1971" spans="8:13" ht="12.75" hidden="1">
      <c r="H1971" s="6">
        <f t="shared" si="157"/>
        <v>0</v>
      </c>
      <c r="I1971" s="25">
        <f t="shared" si="158"/>
        <v>0</v>
      </c>
      <c r="M1971" s="42">
        <v>480</v>
      </c>
    </row>
    <row r="1972" spans="8:13" ht="12.75" hidden="1">
      <c r="H1972" s="6">
        <f t="shared" si="157"/>
        <v>0</v>
      </c>
      <c r="I1972" s="25">
        <f t="shared" si="158"/>
        <v>0</v>
      </c>
      <c r="M1972" s="42">
        <v>480</v>
      </c>
    </row>
    <row r="1973" spans="8:13" ht="12.75" hidden="1">
      <c r="H1973" s="6">
        <f t="shared" si="157"/>
        <v>0</v>
      </c>
      <c r="I1973" s="25">
        <f t="shared" si="158"/>
        <v>0</v>
      </c>
      <c r="M1973" s="42">
        <v>480</v>
      </c>
    </row>
    <row r="1974" spans="8:13" ht="12.75" hidden="1">
      <c r="H1974" s="6">
        <f t="shared" si="157"/>
        <v>0</v>
      </c>
      <c r="I1974" s="25">
        <f t="shared" si="158"/>
        <v>0</v>
      </c>
      <c r="M1974" s="42">
        <v>480</v>
      </c>
    </row>
    <row r="1975" spans="8:13" ht="12.75" hidden="1">
      <c r="H1975" s="6">
        <f t="shared" si="157"/>
        <v>0</v>
      </c>
      <c r="I1975" s="25">
        <f t="shared" si="158"/>
        <v>0</v>
      </c>
      <c r="M1975" s="42">
        <v>480</v>
      </c>
    </row>
    <row r="1976" spans="8:13" ht="12.75" hidden="1">
      <c r="H1976" s="6">
        <f t="shared" si="157"/>
        <v>0</v>
      </c>
      <c r="I1976" s="25">
        <f t="shared" si="158"/>
        <v>0</v>
      </c>
      <c r="M1976" s="42">
        <v>480</v>
      </c>
    </row>
    <row r="1977" spans="8:13" ht="12.75" hidden="1">
      <c r="H1977" s="6">
        <f t="shared" si="157"/>
        <v>0</v>
      </c>
      <c r="I1977" s="25">
        <f t="shared" si="158"/>
        <v>0</v>
      </c>
      <c r="M1977" s="42">
        <v>480</v>
      </c>
    </row>
    <row r="1978" spans="8:13" ht="12.75" hidden="1">
      <c r="H1978" s="6">
        <f t="shared" si="157"/>
        <v>0</v>
      </c>
      <c r="I1978" s="25">
        <f t="shared" si="158"/>
        <v>0</v>
      </c>
      <c r="M1978" s="42">
        <v>480</v>
      </c>
    </row>
    <row r="1979" spans="8:13" ht="12.75" hidden="1">
      <c r="H1979" s="6">
        <f t="shared" si="157"/>
        <v>0</v>
      </c>
      <c r="I1979" s="25">
        <f t="shared" si="158"/>
        <v>0</v>
      </c>
      <c r="M1979" s="42">
        <v>480</v>
      </c>
    </row>
    <row r="1980" spans="8:13" ht="12.75" hidden="1">
      <c r="H1980" s="6">
        <f t="shared" si="157"/>
        <v>0</v>
      </c>
      <c r="I1980" s="25">
        <f t="shared" si="158"/>
        <v>0</v>
      </c>
      <c r="M1980" s="42">
        <v>480</v>
      </c>
    </row>
    <row r="1981" spans="8:13" ht="12.75" hidden="1">
      <c r="H1981" s="6">
        <f t="shared" si="157"/>
        <v>0</v>
      </c>
      <c r="I1981" s="25">
        <f t="shared" si="158"/>
        <v>0</v>
      </c>
      <c r="M1981" s="42">
        <v>480</v>
      </c>
    </row>
    <row r="1982" spans="8:13" ht="12.75" hidden="1">
      <c r="H1982" s="6">
        <f t="shared" si="157"/>
        <v>0</v>
      </c>
      <c r="I1982" s="25">
        <f t="shared" si="158"/>
        <v>0</v>
      </c>
      <c r="M1982" s="42">
        <v>480</v>
      </c>
    </row>
    <row r="1983" spans="8:13" ht="12.75" hidden="1">
      <c r="H1983" s="6">
        <f t="shared" si="157"/>
        <v>0</v>
      </c>
      <c r="I1983" s="25">
        <f t="shared" si="158"/>
        <v>0</v>
      </c>
      <c r="M1983" s="42">
        <v>480</v>
      </c>
    </row>
    <row r="1984" spans="8:13" ht="12.75" hidden="1">
      <c r="H1984" s="6">
        <f t="shared" si="157"/>
        <v>0</v>
      </c>
      <c r="I1984" s="25">
        <f t="shared" si="158"/>
        <v>0</v>
      </c>
      <c r="M1984" s="42">
        <v>480</v>
      </c>
    </row>
    <row r="1985" spans="8:13" ht="12.75" hidden="1">
      <c r="H1985" s="6">
        <f t="shared" si="157"/>
        <v>0</v>
      </c>
      <c r="I1985" s="25">
        <f t="shared" si="158"/>
        <v>0</v>
      </c>
      <c r="M1985" s="42">
        <v>480</v>
      </c>
    </row>
    <row r="1986" spans="8:13" ht="12.75" hidden="1">
      <c r="H1986" s="6">
        <f t="shared" si="157"/>
        <v>0</v>
      </c>
      <c r="I1986" s="25">
        <f t="shared" si="158"/>
        <v>0</v>
      </c>
      <c r="M1986" s="42">
        <v>480</v>
      </c>
    </row>
    <row r="1987" spans="8:13" ht="12.75" hidden="1">
      <c r="H1987" s="6">
        <f t="shared" si="157"/>
        <v>0</v>
      </c>
      <c r="I1987" s="25">
        <f t="shared" si="158"/>
        <v>0</v>
      </c>
      <c r="M1987" s="42">
        <v>480</v>
      </c>
    </row>
    <row r="1988" spans="8:13" ht="12.75" hidden="1">
      <c r="H1988" s="6">
        <f t="shared" si="157"/>
        <v>0</v>
      </c>
      <c r="I1988" s="25">
        <f t="shared" si="158"/>
        <v>0</v>
      </c>
      <c r="M1988" s="42">
        <v>480</v>
      </c>
    </row>
    <row r="1989" spans="8:13" ht="12.75" hidden="1">
      <c r="H1989" s="6">
        <f t="shared" si="157"/>
        <v>0</v>
      </c>
      <c r="I1989" s="25">
        <f t="shared" si="158"/>
        <v>0</v>
      </c>
      <c r="M1989" s="42">
        <v>480</v>
      </c>
    </row>
    <row r="1990" spans="8:13" ht="12.75" hidden="1">
      <c r="H1990" s="6">
        <f t="shared" si="157"/>
        <v>0</v>
      </c>
      <c r="I1990" s="25">
        <f t="shared" si="158"/>
        <v>0</v>
      </c>
      <c r="M1990" s="42">
        <v>480</v>
      </c>
    </row>
    <row r="1991" spans="8:13" ht="12.75" hidden="1">
      <c r="H1991" s="6">
        <f t="shared" si="157"/>
        <v>0</v>
      </c>
      <c r="I1991" s="25">
        <f t="shared" si="158"/>
        <v>0</v>
      </c>
      <c r="M1991" s="42">
        <v>480</v>
      </c>
    </row>
    <row r="1992" spans="8:13" ht="12.75" hidden="1">
      <c r="H1992" s="6">
        <f t="shared" si="157"/>
        <v>0</v>
      </c>
      <c r="I1992" s="25">
        <f t="shared" si="158"/>
        <v>0</v>
      </c>
      <c r="M1992" s="42">
        <v>480</v>
      </c>
    </row>
    <row r="1993" spans="8:13" ht="12.75" hidden="1">
      <c r="H1993" s="6">
        <f t="shared" si="157"/>
        <v>0</v>
      </c>
      <c r="I1993" s="25">
        <f t="shared" si="158"/>
        <v>0</v>
      </c>
      <c r="M1993" s="42">
        <v>480</v>
      </c>
    </row>
    <row r="1994" spans="8:13" ht="12.75" hidden="1">
      <c r="H1994" s="6">
        <f t="shared" si="157"/>
        <v>0</v>
      </c>
      <c r="I1994" s="25">
        <f t="shared" si="158"/>
        <v>0</v>
      </c>
      <c r="M1994" s="42">
        <v>480</v>
      </c>
    </row>
    <row r="1995" spans="8:13" ht="12.75" hidden="1">
      <c r="H1995" s="6">
        <f t="shared" si="157"/>
        <v>0</v>
      </c>
      <c r="I1995" s="25">
        <f t="shared" si="158"/>
        <v>0</v>
      </c>
      <c r="M1995" s="42">
        <v>480</v>
      </c>
    </row>
    <row r="1996" spans="8:13" ht="12.75" hidden="1">
      <c r="H1996" s="6">
        <f t="shared" si="157"/>
        <v>0</v>
      </c>
      <c r="I1996" s="25">
        <f t="shared" si="158"/>
        <v>0</v>
      </c>
      <c r="M1996" s="42">
        <v>480</v>
      </c>
    </row>
    <row r="1997" spans="8:13" ht="12.75" hidden="1">
      <c r="H1997" s="6">
        <f t="shared" si="157"/>
        <v>0</v>
      </c>
      <c r="I1997" s="25">
        <f t="shared" si="158"/>
        <v>0</v>
      </c>
      <c r="M1997" s="42">
        <v>480</v>
      </c>
    </row>
    <row r="1998" spans="8:13" ht="12.75" hidden="1">
      <c r="H1998" s="6">
        <f t="shared" si="157"/>
        <v>0</v>
      </c>
      <c r="I1998" s="25">
        <f t="shared" si="158"/>
        <v>0</v>
      </c>
      <c r="M1998" s="42">
        <v>480</v>
      </c>
    </row>
    <row r="1999" spans="8:13" ht="12.75" hidden="1">
      <c r="H1999" s="6">
        <f t="shared" si="157"/>
        <v>0</v>
      </c>
      <c r="I1999" s="25">
        <f t="shared" si="158"/>
        <v>0</v>
      </c>
      <c r="M1999" s="42">
        <v>480</v>
      </c>
    </row>
    <row r="2000" spans="8:13" ht="12.75" hidden="1">
      <c r="H2000" s="6">
        <f t="shared" si="157"/>
        <v>0</v>
      </c>
      <c r="I2000" s="25">
        <f t="shared" si="158"/>
        <v>0</v>
      </c>
      <c r="M2000" s="42">
        <v>480</v>
      </c>
    </row>
    <row r="2001" spans="8:13" ht="12.75" hidden="1">
      <c r="H2001" s="6">
        <f t="shared" si="157"/>
        <v>0</v>
      </c>
      <c r="I2001" s="25">
        <f t="shared" si="158"/>
        <v>0</v>
      </c>
      <c r="M2001" s="42">
        <v>480</v>
      </c>
    </row>
    <row r="2002" spans="8:13" ht="12.75" hidden="1">
      <c r="H2002" s="6">
        <f t="shared" si="157"/>
        <v>0</v>
      </c>
      <c r="I2002" s="25">
        <f t="shared" si="158"/>
        <v>0</v>
      </c>
      <c r="M2002" s="42">
        <v>480</v>
      </c>
    </row>
    <row r="2003" spans="8:13" ht="12.75" hidden="1">
      <c r="H2003" s="6">
        <f t="shared" si="157"/>
        <v>0</v>
      </c>
      <c r="I2003" s="25">
        <f t="shared" si="158"/>
        <v>0</v>
      </c>
      <c r="M2003" s="42">
        <v>480</v>
      </c>
    </row>
    <row r="2004" spans="8:13" ht="12.75" hidden="1">
      <c r="H2004" s="6">
        <f t="shared" si="157"/>
        <v>0</v>
      </c>
      <c r="I2004" s="25">
        <f t="shared" si="158"/>
        <v>0</v>
      </c>
      <c r="M2004" s="42">
        <v>480</v>
      </c>
    </row>
    <row r="2005" spans="8:13" ht="12.75" hidden="1">
      <c r="H2005" s="6">
        <f t="shared" si="157"/>
        <v>0</v>
      </c>
      <c r="I2005" s="25">
        <f t="shared" si="158"/>
        <v>0</v>
      </c>
      <c r="M2005" s="42">
        <v>480</v>
      </c>
    </row>
    <row r="2006" spans="8:13" ht="12.75" hidden="1">
      <c r="H2006" s="6">
        <f t="shared" si="157"/>
        <v>0</v>
      </c>
      <c r="I2006" s="25">
        <f t="shared" si="158"/>
        <v>0</v>
      </c>
      <c r="M2006" s="42">
        <v>480</v>
      </c>
    </row>
    <row r="2007" spans="8:13" ht="12.75" hidden="1">
      <c r="H2007" s="6">
        <f t="shared" si="157"/>
        <v>0</v>
      </c>
      <c r="I2007" s="25">
        <f t="shared" si="158"/>
        <v>0</v>
      </c>
      <c r="M2007" s="42">
        <v>480</v>
      </c>
    </row>
    <row r="2008" spans="8:13" ht="12.75" hidden="1">
      <c r="H2008" s="6">
        <f t="shared" si="157"/>
        <v>0</v>
      </c>
      <c r="I2008" s="25">
        <f t="shared" si="158"/>
        <v>0</v>
      </c>
      <c r="M2008" s="42">
        <v>480</v>
      </c>
    </row>
    <row r="2009" spans="8:13" ht="12.75" hidden="1">
      <c r="H2009" s="6">
        <f t="shared" si="157"/>
        <v>0</v>
      </c>
      <c r="I2009" s="25">
        <f t="shared" si="158"/>
        <v>0</v>
      </c>
      <c r="M2009" s="42">
        <v>480</v>
      </c>
    </row>
    <row r="2010" spans="8:13" ht="12.75" hidden="1">
      <c r="H2010" s="6">
        <f t="shared" si="157"/>
        <v>0</v>
      </c>
      <c r="I2010" s="25">
        <f t="shared" si="158"/>
        <v>0</v>
      </c>
      <c r="M2010" s="42">
        <v>480</v>
      </c>
    </row>
    <row r="2011" spans="8:13" ht="12.75" hidden="1">
      <c r="H2011" s="6">
        <f t="shared" si="157"/>
        <v>0</v>
      </c>
      <c r="I2011" s="25">
        <f t="shared" si="158"/>
        <v>0</v>
      </c>
      <c r="M2011" s="42">
        <v>480</v>
      </c>
    </row>
    <row r="2012" spans="8:13" ht="12.75" hidden="1">
      <c r="H2012" s="6">
        <f t="shared" si="157"/>
        <v>0</v>
      </c>
      <c r="I2012" s="25">
        <f t="shared" si="158"/>
        <v>0</v>
      </c>
      <c r="M2012" s="42">
        <v>480</v>
      </c>
    </row>
    <row r="2013" spans="8:13" ht="12.75" hidden="1">
      <c r="H2013" s="6">
        <f t="shared" si="157"/>
        <v>0</v>
      </c>
      <c r="I2013" s="25">
        <f t="shared" si="158"/>
        <v>0</v>
      </c>
      <c r="M2013" s="42">
        <v>480</v>
      </c>
    </row>
    <row r="2014" spans="8:13" ht="12.75" hidden="1">
      <c r="H2014" s="6">
        <f t="shared" si="157"/>
        <v>0</v>
      </c>
      <c r="I2014" s="25">
        <f t="shared" si="158"/>
        <v>0</v>
      </c>
      <c r="M2014" s="42">
        <v>480</v>
      </c>
    </row>
    <row r="2015" spans="8:13" ht="12.75" hidden="1">
      <c r="H2015" s="6">
        <f aca="true" t="shared" si="159" ref="H2015:H2078">H2014-B2015</f>
        <v>0</v>
      </c>
      <c r="I2015" s="25">
        <f t="shared" si="158"/>
        <v>0</v>
      </c>
      <c r="M2015" s="42">
        <v>480</v>
      </c>
    </row>
    <row r="2016" spans="8:13" ht="12.75" hidden="1">
      <c r="H2016" s="6">
        <f t="shared" si="159"/>
        <v>0</v>
      </c>
      <c r="I2016" s="25">
        <f aca="true" t="shared" si="160" ref="I2016:I2079">+B2016/M2016</f>
        <v>0</v>
      </c>
      <c r="M2016" s="42">
        <v>480</v>
      </c>
    </row>
    <row r="2017" spans="8:13" ht="12.75" hidden="1">
      <c r="H2017" s="6">
        <f t="shared" si="159"/>
        <v>0</v>
      </c>
      <c r="I2017" s="25">
        <f t="shared" si="160"/>
        <v>0</v>
      </c>
      <c r="M2017" s="42">
        <v>480</v>
      </c>
    </row>
    <row r="2018" spans="8:13" ht="12.75" hidden="1">
      <c r="H2018" s="6">
        <f t="shared" si="159"/>
        <v>0</v>
      </c>
      <c r="I2018" s="25">
        <f t="shared" si="160"/>
        <v>0</v>
      </c>
      <c r="M2018" s="42">
        <v>480</v>
      </c>
    </row>
    <row r="2019" spans="8:13" ht="12.75" hidden="1">
      <c r="H2019" s="6">
        <f t="shared" si="159"/>
        <v>0</v>
      </c>
      <c r="I2019" s="25">
        <f t="shared" si="160"/>
        <v>0</v>
      </c>
      <c r="M2019" s="42">
        <v>480</v>
      </c>
    </row>
    <row r="2020" spans="8:13" ht="12.75" hidden="1">
      <c r="H2020" s="6">
        <f t="shared" si="159"/>
        <v>0</v>
      </c>
      <c r="I2020" s="25">
        <f t="shared" si="160"/>
        <v>0</v>
      </c>
      <c r="M2020" s="42">
        <v>480</v>
      </c>
    </row>
    <row r="2021" spans="8:13" ht="12.75" hidden="1">
      <c r="H2021" s="6">
        <f t="shared" si="159"/>
        <v>0</v>
      </c>
      <c r="I2021" s="25">
        <f t="shared" si="160"/>
        <v>0</v>
      </c>
      <c r="M2021" s="42">
        <v>480</v>
      </c>
    </row>
    <row r="2022" spans="8:13" ht="12.75" hidden="1">
      <c r="H2022" s="6">
        <f t="shared" si="159"/>
        <v>0</v>
      </c>
      <c r="I2022" s="25">
        <f t="shared" si="160"/>
        <v>0</v>
      </c>
      <c r="M2022" s="42">
        <v>480</v>
      </c>
    </row>
    <row r="2023" spans="8:13" ht="12.75" hidden="1">
      <c r="H2023" s="6">
        <f t="shared" si="159"/>
        <v>0</v>
      </c>
      <c r="I2023" s="25">
        <f t="shared" si="160"/>
        <v>0</v>
      </c>
      <c r="M2023" s="42">
        <v>480</v>
      </c>
    </row>
    <row r="2024" spans="8:13" ht="12.75" hidden="1">
      <c r="H2024" s="6">
        <f t="shared" si="159"/>
        <v>0</v>
      </c>
      <c r="I2024" s="25">
        <f t="shared" si="160"/>
        <v>0</v>
      </c>
      <c r="M2024" s="42">
        <v>480</v>
      </c>
    </row>
    <row r="2025" spans="8:13" ht="12.75" hidden="1">
      <c r="H2025" s="6">
        <f t="shared" si="159"/>
        <v>0</v>
      </c>
      <c r="I2025" s="25">
        <f t="shared" si="160"/>
        <v>0</v>
      </c>
      <c r="M2025" s="42">
        <v>480</v>
      </c>
    </row>
    <row r="2026" spans="8:13" ht="12.75" hidden="1">
      <c r="H2026" s="6">
        <f t="shared" si="159"/>
        <v>0</v>
      </c>
      <c r="I2026" s="25">
        <f t="shared" si="160"/>
        <v>0</v>
      </c>
      <c r="M2026" s="42">
        <v>480</v>
      </c>
    </row>
    <row r="2027" spans="8:13" ht="12.75" hidden="1">
      <c r="H2027" s="6">
        <f t="shared" si="159"/>
        <v>0</v>
      </c>
      <c r="I2027" s="25">
        <f t="shared" si="160"/>
        <v>0</v>
      </c>
      <c r="M2027" s="42">
        <v>480</v>
      </c>
    </row>
    <row r="2028" spans="8:13" ht="12.75" hidden="1">
      <c r="H2028" s="6">
        <f t="shared" si="159"/>
        <v>0</v>
      </c>
      <c r="I2028" s="25">
        <f t="shared" si="160"/>
        <v>0</v>
      </c>
      <c r="M2028" s="42">
        <v>480</v>
      </c>
    </row>
    <row r="2029" spans="8:13" ht="12.75" hidden="1">
      <c r="H2029" s="6">
        <f t="shared" si="159"/>
        <v>0</v>
      </c>
      <c r="I2029" s="25">
        <f t="shared" si="160"/>
        <v>0</v>
      </c>
      <c r="M2029" s="42">
        <v>480</v>
      </c>
    </row>
    <row r="2030" spans="8:13" ht="12.75" hidden="1">
      <c r="H2030" s="6">
        <f t="shared" si="159"/>
        <v>0</v>
      </c>
      <c r="I2030" s="25">
        <f t="shared" si="160"/>
        <v>0</v>
      </c>
      <c r="M2030" s="42">
        <v>480</v>
      </c>
    </row>
    <row r="2031" spans="8:13" ht="12.75" hidden="1">
      <c r="H2031" s="6">
        <f t="shared" si="159"/>
        <v>0</v>
      </c>
      <c r="I2031" s="25">
        <f t="shared" si="160"/>
        <v>0</v>
      </c>
      <c r="M2031" s="42">
        <v>480</v>
      </c>
    </row>
    <row r="2032" spans="8:13" ht="12.75" hidden="1">
      <c r="H2032" s="6">
        <f t="shared" si="159"/>
        <v>0</v>
      </c>
      <c r="I2032" s="25">
        <f t="shared" si="160"/>
        <v>0</v>
      </c>
      <c r="M2032" s="42">
        <v>480</v>
      </c>
    </row>
    <row r="2033" spans="8:13" ht="12.75" hidden="1">
      <c r="H2033" s="6">
        <f t="shared" si="159"/>
        <v>0</v>
      </c>
      <c r="I2033" s="25">
        <f t="shared" si="160"/>
        <v>0</v>
      </c>
      <c r="M2033" s="42">
        <v>480</v>
      </c>
    </row>
    <row r="2034" spans="8:13" ht="12.75" hidden="1">
      <c r="H2034" s="6">
        <f t="shared" si="159"/>
        <v>0</v>
      </c>
      <c r="I2034" s="25">
        <f t="shared" si="160"/>
        <v>0</v>
      </c>
      <c r="M2034" s="42">
        <v>480</v>
      </c>
    </row>
    <row r="2035" spans="8:13" ht="12.75" hidden="1">
      <c r="H2035" s="6">
        <f t="shared" si="159"/>
        <v>0</v>
      </c>
      <c r="I2035" s="25">
        <f t="shared" si="160"/>
        <v>0</v>
      </c>
      <c r="M2035" s="42">
        <v>480</v>
      </c>
    </row>
    <row r="2036" spans="8:13" ht="12.75" hidden="1">
      <c r="H2036" s="6">
        <f t="shared" si="159"/>
        <v>0</v>
      </c>
      <c r="I2036" s="25">
        <f t="shared" si="160"/>
        <v>0</v>
      </c>
      <c r="M2036" s="42">
        <v>480</v>
      </c>
    </row>
    <row r="2037" spans="8:13" ht="12.75" hidden="1">
      <c r="H2037" s="6">
        <f t="shared" si="159"/>
        <v>0</v>
      </c>
      <c r="I2037" s="25">
        <f t="shared" si="160"/>
        <v>0</v>
      </c>
      <c r="M2037" s="42">
        <v>480</v>
      </c>
    </row>
    <row r="2038" spans="8:13" ht="12.75" hidden="1">
      <c r="H2038" s="6">
        <f t="shared" si="159"/>
        <v>0</v>
      </c>
      <c r="I2038" s="25">
        <f t="shared" si="160"/>
        <v>0</v>
      </c>
      <c r="M2038" s="42">
        <v>480</v>
      </c>
    </row>
    <row r="2039" spans="8:13" ht="12.75" hidden="1">
      <c r="H2039" s="6">
        <f t="shared" si="159"/>
        <v>0</v>
      </c>
      <c r="I2039" s="25">
        <f t="shared" si="160"/>
        <v>0</v>
      </c>
      <c r="M2039" s="42">
        <v>480</v>
      </c>
    </row>
    <row r="2040" spans="8:13" ht="12.75" hidden="1">
      <c r="H2040" s="6">
        <f t="shared" si="159"/>
        <v>0</v>
      </c>
      <c r="I2040" s="25">
        <f t="shared" si="160"/>
        <v>0</v>
      </c>
      <c r="M2040" s="42">
        <v>480</v>
      </c>
    </row>
    <row r="2041" spans="8:13" ht="12.75" hidden="1">
      <c r="H2041" s="6">
        <f t="shared" si="159"/>
        <v>0</v>
      </c>
      <c r="I2041" s="25">
        <f t="shared" si="160"/>
        <v>0</v>
      </c>
      <c r="M2041" s="42">
        <v>480</v>
      </c>
    </row>
    <row r="2042" spans="8:13" ht="12.75" hidden="1">
      <c r="H2042" s="6">
        <f t="shared" si="159"/>
        <v>0</v>
      </c>
      <c r="I2042" s="25">
        <f t="shared" si="160"/>
        <v>0</v>
      </c>
      <c r="M2042" s="42">
        <v>480</v>
      </c>
    </row>
    <row r="2043" spans="8:13" ht="12.75" hidden="1">
      <c r="H2043" s="6">
        <f t="shared" si="159"/>
        <v>0</v>
      </c>
      <c r="I2043" s="25">
        <f t="shared" si="160"/>
        <v>0</v>
      </c>
      <c r="M2043" s="42">
        <v>480</v>
      </c>
    </row>
    <row r="2044" spans="8:13" ht="12.75" hidden="1">
      <c r="H2044" s="6">
        <f t="shared" si="159"/>
        <v>0</v>
      </c>
      <c r="I2044" s="25">
        <f t="shared" si="160"/>
        <v>0</v>
      </c>
      <c r="M2044" s="42">
        <v>480</v>
      </c>
    </row>
    <row r="2045" spans="8:13" ht="12.75" hidden="1">
      <c r="H2045" s="6">
        <f t="shared" si="159"/>
        <v>0</v>
      </c>
      <c r="I2045" s="25">
        <f t="shared" si="160"/>
        <v>0</v>
      </c>
      <c r="M2045" s="42">
        <v>480</v>
      </c>
    </row>
    <row r="2046" spans="8:13" ht="12.75" hidden="1">
      <c r="H2046" s="6">
        <f t="shared" si="159"/>
        <v>0</v>
      </c>
      <c r="I2046" s="25">
        <f t="shared" si="160"/>
        <v>0</v>
      </c>
      <c r="M2046" s="42">
        <v>480</v>
      </c>
    </row>
    <row r="2047" spans="8:13" ht="12.75" hidden="1">
      <c r="H2047" s="6">
        <f t="shared" si="159"/>
        <v>0</v>
      </c>
      <c r="I2047" s="25">
        <f t="shared" si="160"/>
        <v>0</v>
      </c>
      <c r="M2047" s="42">
        <v>480</v>
      </c>
    </row>
    <row r="2048" spans="8:13" ht="12.75" hidden="1">
      <c r="H2048" s="6">
        <f t="shared" si="159"/>
        <v>0</v>
      </c>
      <c r="I2048" s="25">
        <f t="shared" si="160"/>
        <v>0</v>
      </c>
      <c r="M2048" s="42">
        <v>480</v>
      </c>
    </row>
    <row r="2049" spans="8:13" ht="12.75" hidden="1">
      <c r="H2049" s="6">
        <f t="shared" si="159"/>
        <v>0</v>
      </c>
      <c r="I2049" s="25">
        <f t="shared" si="160"/>
        <v>0</v>
      </c>
      <c r="M2049" s="42">
        <v>480</v>
      </c>
    </row>
    <row r="2050" spans="8:13" ht="12.75" hidden="1">
      <c r="H2050" s="6">
        <f t="shared" si="159"/>
        <v>0</v>
      </c>
      <c r="I2050" s="25">
        <f t="shared" si="160"/>
        <v>0</v>
      </c>
      <c r="M2050" s="42">
        <v>480</v>
      </c>
    </row>
    <row r="2051" spans="8:13" ht="12.75" hidden="1">
      <c r="H2051" s="6">
        <f t="shared" si="159"/>
        <v>0</v>
      </c>
      <c r="I2051" s="25">
        <f t="shared" si="160"/>
        <v>0</v>
      </c>
      <c r="M2051" s="42">
        <v>480</v>
      </c>
    </row>
    <row r="2052" spans="8:13" ht="12.75" hidden="1">
      <c r="H2052" s="6">
        <f t="shared" si="159"/>
        <v>0</v>
      </c>
      <c r="I2052" s="25">
        <f t="shared" si="160"/>
        <v>0</v>
      </c>
      <c r="M2052" s="42">
        <v>480</v>
      </c>
    </row>
    <row r="2053" spans="8:13" ht="12.75" hidden="1">
      <c r="H2053" s="6">
        <f t="shared" si="159"/>
        <v>0</v>
      </c>
      <c r="I2053" s="25">
        <f t="shared" si="160"/>
        <v>0</v>
      </c>
      <c r="M2053" s="42">
        <v>480</v>
      </c>
    </row>
    <row r="2054" spans="8:13" ht="12.75" hidden="1">
      <c r="H2054" s="6">
        <f t="shared" si="159"/>
        <v>0</v>
      </c>
      <c r="I2054" s="25">
        <f t="shared" si="160"/>
        <v>0</v>
      </c>
      <c r="M2054" s="42">
        <v>480</v>
      </c>
    </row>
    <row r="2055" spans="8:13" ht="12.75" hidden="1">
      <c r="H2055" s="6">
        <f t="shared" si="159"/>
        <v>0</v>
      </c>
      <c r="I2055" s="25">
        <f t="shared" si="160"/>
        <v>0</v>
      </c>
      <c r="M2055" s="42">
        <v>480</v>
      </c>
    </row>
    <row r="2056" spans="8:13" ht="12.75" hidden="1">
      <c r="H2056" s="6">
        <f t="shared" si="159"/>
        <v>0</v>
      </c>
      <c r="I2056" s="25">
        <f t="shared" si="160"/>
        <v>0</v>
      </c>
      <c r="M2056" s="42">
        <v>480</v>
      </c>
    </row>
    <row r="2057" spans="8:13" ht="12.75" hidden="1">
      <c r="H2057" s="6">
        <f t="shared" si="159"/>
        <v>0</v>
      </c>
      <c r="I2057" s="25">
        <f t="shared" si="160"/>
        <v>0</v>
      </c>
      <c r="M2057" s="42">
        <v>480</v>
      </c>
    </row>
    <row r="2058" spans="8:13" ht="12.75" hidden="1">
      <c r="H2058" s="6">
        <f t="shared" si="159"/>
        <v>0</v>
      </c>
      <c r="I2058" s="25">
        <f t="shared" si="160"/>
        <v>0</v>
      </c>
      <c r="M2058" s="42">
        <v>480</v>
      </c>
    </row>
    <row r="2059" spans="8:13" ht="12.75" hidden="1">
      <c r="H2059" s="6">
        <f t="shared" si="159"/>
        <v>0</v>
      </c>
      <c r="I2059" s="25">
        <f t="shared" si="160"/>
        <v>0</v>
      </c>
      <c r="M2059" s="42">
        <v>480</v>
      </c>
    </row>
    <row r="2060" spans="8:13" ht="12.75" hidden="1">
      <c r="H2060" s="6">
        <f t="shared" si="159"/>
        <v>0</v>
      </c>
      <c r="I2060" s="25">
        <f t="shared" si="160"/>
        <v>0</v>
      </c>
      <c r="M2060" s="42">
        <v>480</v>
      </c>
    </row>
    <row r="2061" spans="8:13" ht="12.75" hidden="1">
      <c r="H2061" s="6">
        <f t="shared" si="159"/>
        <v>0</v>
      </c>
      <c r="I2061" s="25">
        <f t="shared" si="160"/>
        <v>0</v>
      </c>
      <c r="M2061" s="42">
        <v>480</v>
      </c>
    </row>
    <row r="2062" spans="8:13" ht="12.75" hidden="1">
      <c r="H2062" s="6">
        <f t="shared" si="159"/>
        <v>0</v>
      </c>
      <c r="I2062" s="25">
        <f t="shared" si="160"/>
        <v>0</v>
      </c>
      <c r="M2062" s="42">
        <v>480</v>
      </c>
    </row>
    <row r="2063" spans="8:13" ht="12.75" hidden="1">
      <c r="H2063" s="6">
        <f t="shared" si="159"/>
        <v>0</v>
      </c>
      <c r="I2063" s="25">
        <f t="shared" si="160"/>
        <v>0</v>
      </c>
      <c r="M2063" s="42">
        <v>480</v>
      </c>
    </row>
    <row r="2064" spans="8:13" ht="12.75" hidden="1">
      <c r="H2064" s="6">
        <f t="shared" si="159"/>
        <v>0</v>
      </c>
      <c r="I2064" s="25">
        <f t="shared" si="160"/>
        <v>0</v>
      </c>
      <c r="M2064" s="42">
        <v>480</v>
      </c>
    </row>
    <row r="2065" spans="8:13" ht="12.75" hidden="1">
      <c r="H2065" s="6">
        <f t="shared" si="159"/>
        <v>0</v>
      </c>
      <c r="I2065" s="25">
        <f t="shared" si="160"/>
        <v>0</v>
      </c>
      <c r="M2065" s="42">
        <v>480</v>
      </c>
    </row>
    <row r="2066" spans="8:13" ht="12.75" hidden="1">
      <c r="H2066" s="6">
        <f t="shared" si="159"/>
        <v>0</v>
      </c>
      <c r="I2066" s="25">
        <f t="shared" si="160"/>
        <v>0</v>
      </c>
      <c r="M2066" s="42">
        <v>480</v>
      </c>
    </row>
    <row r="2067" spans="8:13" ht="12.75" hidden="1">
      <c r="H2067" s="6">
        <f t="shared" si="159"/>
        <v>0</v>
      </c>
      <c r="I2067" s="25">
        <f t="shared" si="160"/>
        <v>0</v>
      </c>
      <c r="M2067" s="42">
        <v>480</v>
      </c>
    </row>
    <row r="2068" spans="8:13" ht="12.75" hidden="1">
      <c r="H2068" s="6">
        <f t="shared" si="159"/>
        <v>0</v>
      </c>
      <c r="I2068" s="25">
        <f t="shared" si="160"/>
        <v>0</v>
      </c>
      <c r="M2068" s="42">
        <v>480</v>
      </c>
    </row>
    <row r="2069" spans="8:13" ht="12.75" hidden="1">
      <c r="H2069" s="6">
        <f t="shared" si="159"/>
        <v>0</v>
      </c>
      <c r="I2069" s="25">
        <f t="shared" si="160"/>
        <v>0</v>
      </c>
      <c r="M2069" s="42">
        <v>480</v>
      </c>
    </row>
    <row r="2070" spans="8:13" ht="12.75" hidden="1">
      <c r="H2070" s="6">
        <f t="shared" si="159"/>
        <v>0</v>
      </c>
      <c r="I2070" s="25">
        <f t="shared" si="160"/>
        <v>0</v>
      </c>
      <c r="M2070" s="42">
        <v>480</v>
      </c>
    </row>
    <row r="2071" spans="8:13" ht="12.75" hidden="1">
      <c r="H2071" s="6">
        <f t="shared" si="159"/>
        <v>0</v>
      </c>
      <c r="I2071" s="25">
        <f t="shared" si="160"/>
        <v>0</v>
      </c>
      <c r="M2071" s="42">
        <v>480</v>
      </c>
    </row>
    <row r="2072" spans="8:13" ht="12.75" hidden="1">
      <c r="H2072" s="6">
        <f t="shared" si="159"/>
        <v>0</v>
      </c>
      <c r="I2072" s="25">
        <f t="shared" si="160"/>
        <v>0</v>
      </c>
      <c r="M2072" s="42">
        <v>480</v>
      </c>
    </row>
    <row r="2073" spans="8:13" ht="12.75" hidden="1">
      <c r="H2073" s="6">
        <f t="shared" si="159"/>
        <v>0</v>
      </c>
      <c r="I2073" s="25">
        <f t="shared" si="160"/>
        <v>0</v>
      </c>
      <c r="M2073" s="42">
        <v>480</v>
      </c>
    </row>
    <row r="2074" spans="8:13" ht="12.75" hidden="1">
      <c r="H2074" s="6">
        <f t="shared" si="159"/>
        <v>0</v>
      </c>
      <c r="I2074" s="25">
        <f t="shared" si="160"/>
        <v>0</v>
      </c>
      <c r="M2074" s="42">
        <v>480</v>
      </c>
    </row>
    <row r="2075" spans="8:13" ht="12.75" hidden="1">
      <c r="H2075" s="6">
        <f t="shared" si="159"/>
        <v>0</v>
      </c>
      <c r="I2075" s="25">
        <f t="shared" si="160"/>
        <v>0</v>
      </c>
      <c r="M2075" s="42">
        <v>480</v>
      </c>
    </row>
    <row r="2076" spans="8:13" ht="12.75" hidden="1">
      <c r="H2076" s="6">
        <f t="shared" si="159"/>
        <v>0</v>
      </c>
      <c r="I2076" s="25">
        <f t="shared" si="160"/>
        <v>0</v>
      </c>
      <c r="M2076" s="42">
        <v>480</v>
      </c>
    </row>
    <row r="2077" spans="8:13" ht="12.75" hidden="1">
      <c r="H2077" s="6">
        <f t="shared" si="159"/>
        <v>0</v>
      </c>
      <c r="I2077" s="25">
        <f t="shared" si="160"/>
        <v>0</v>
      </c>
      <c r="M2077" s="42">
        <v>480</v>
      </c>
    </row>
    <row r="2078" spans="8:13" ht="12.75" hidden="1">
      <c r="H2078" s="6">
        <f t="shared" si="159"/>
        <v>0</v>
      </c>
      <c r="I2078" s="25">
        <f t="shared" si="160"/>
        <v>0</v>
      </c>
      <c r="M2078" s="42">
        <v>480</v>
      </c>
    </row>
    <row r="2079" spans="8:13" ht="12.75" hidden="1">
      <c r="H2079" s="6">
        <f aca="true" t="shared" si="161" ref="H2079:H2142">H2078-B2079</f>
        <v>0</v>
      </c>
      <c r="I2079" s="25">
        <f t="shared" si="160"/>
        <v>0</v>
      </c>
      <c r="M2079" s="42">
        <v>480</v>
      </c>
    </row>
    <row r="2080" spans="8:13" ht="12.75" hidden="1">
      <c r="H2080" s="6">
        <f t="shared" si="161"/>
        <v>0</v>
      </c>
      <c r="I2080" s="25">
        <f aca="true" t="shared" si="162" ref="I2080:I2143">+B2080/M2080</f>
        <v>0</v>
      </c>
      <c r="M2080" s="42">
        <v>480</v>
      </c>
    </row>
    <row r="2081" spans="8:13" ht="12.75" hidden="1">
      <c r="H2081" s="6">
        <f t="shared" si="161"/>
        <v>0</v>
      </c>
      <c r="I2081" s="25">
        <f t="shared" si="162"/>
        <v>0</v>
      </c>
      <c r="M2081" s="42">
        <v>480</v>
      </c>
    </row>
    <row r="2082" spans="8:13" ht="12.75" hidden="1">
      <c r="H2082" s="6">
        <f t="shared" si="161"/>
        <v>0</v>
      </c>
      <c r="I2082" s="25">
        <f t="shared" si="162"/>
        <v>0</v>
      </c>
      <c r="M2082" s="42">
        <v>480</v>
      </c>
    </row>
    <row r="2083" spans="8:13" ht="12.75" hidden="1">
      <c r="H2083" s="6">
        <f t="shared" si="161"/>
        <v>0</v>
      </c>
      <c r="I2083" s="25">
        <f t="shared" si="162"/>
        <v>0</v>
      </c>
      <c r="M2083" s="42">
        <v>480</v>
      </c>
    </row>
    <row r="2084" spans="8:13" ht="12.75" hidden="1">
      <c r="H2084" s="6">
        <f t="shared" si="161"/>
        <v>0</v>
      </c>
      <c r="I2084" s="25">
        <f t="shared" si="162"/>
        <v>0</v>
      </c>
      <c r="M2084" s="42">
        <v>480</v>
      </c>
    </row>
    <row r="2085" spans="8:13" ht="12.75" hidden="1">
      <c r="H2085" s="6">
        <f t="shared" si="161"/>
        <v>0</v>
      </c>
      <c r="I2085" s="25">
        <f t="shared" si="162"/>
        <v>0</v>
      </c>
      <c r="M2085" s="42">
        <v>480</v>
      </c>
    </row>
    <row r="2086" spans="8:13" ht="12.75" hidden="1">
      <c r="H2086" s="6">
        <f t="shared" si="161"/>
        <v>0</v>
      </c>
      <c r="I2086" s="25">
        <f t="shared" si="162"/>
        <v>0</v>
      </c>
      <c r="M2086" s="42">
        <v>480</v>
      </c>
    </row>
    <row r="2087" spans="8:13" ht="12.75" hidden="1">
      <c r="H2087" s="6">
        <f t="shared" si="161"/>
        <v>0</v>
      </c>
      <c r="I2087" s="25">
        <f t="shared" si="162"/>
        <v>0</v>
      </c>
      <c r="M2087" s="42">
        <v>480</v>
      </c>
    </row>
    <row r="2088" spans="8:13" ht="12.75" hidden="1">
      <c r="H2088" s="6">
        <f t="shared" si="161"/>
        <v>0</v>
      </c>
      <c r="I2088" s="25">
        <f t="shared" si="162"/>
        <v>0</v>
      </c>
      <c r="M2088" s="42">
        <v>480</v>
      </c>
    </row>
    <row r="2089" spans="8:13" ht="12.75" hidden="1">
      <c r="H2089" s="6">
        <f t="shared" si="161"/>
        <v>0</v>
      </c>
      <c r="I2089" s="25">
        <f t="shared" si="162"/>
        <v>0</v>
      </c>
      <c r="M2089" s="42">
        <v>480</v>
      </c>
    </row>
    <row r="2090" spans="8:13" ht="12.75" hidden="1">
      <c r="H2090" s="6">
        <f t="shared" si="161"/>
        <v>0</v>
      </c>
      <c r="I2090" s="25">
        <f t="shared" si="162"/>
        <v>0</v>
      </c>
      <c r="M2090" s="42">
        <v>480</v>
      </c>
    </row>
    <row r="2091" spans="8:13" ht="12.75" hidden="1">
      <c r="H2091" s="6">
        <f t="shared" si="161"/>
        <v>0</v>
      </c>
      <c r="I2091" s="25">
        <f t="shared" si="162"/>
        <v>0</v>
      </c>
      <c r="M2091" s="42">
        <v>480</v>
      </c>
    </row>
    <row r="2092" spans="8:13" ht="12.75" hidden="1">
      <c r="H2092" s="6">
        <f t="shared" si="161"/>
        <v>0</v>
      </c>
      <c r="I2092" s="25">
        <f t="shared" si="162"/>
        <v>0</v>
      </c>
      <c r="M2092" s="42">
        <v>480</v>
      </c>
    </row>
    <row r="2093" spans="8:13" ht="12.75" hidden="1">
      <c r="H2093" s="6">
        <f t="shared" si="161"/>
        <v>0</v>
      </c>
      <c r="I2093" s="25">
        <f t="shared" si="162"/>
        <v>0</v>
      </c>
      <c r="M2093" s="42">
        <v>480</v>
      </c>
    </row>
    <row r="2094" spans="8:13" ht="12.75" hidden="1">
      <c r="H2094" s="6">
        <f t="shared" si="161"/>
        <v>0</v>
      </c>
      <c r="I2094" s="25">
        <f t="shared" si="162"/>
        <v>0</v>
      </c>
      <c r="M2094" s="42">
        <v>480</v>
      </c>
    </row>
    <row r="2095" spans="8:13" ht="12.75" hidden="1">
      <c r="H2095" s="6">
        <f t="shared" si="161"/>
        <v>0</v>
      </c>
      <c r="I2095" s="25">
        <f t="shared" si="162"/>
        <v>0</v>
      </c>
      <c r="M2095" s="42">
        <v>480</v>
      </c>
    </row>
    <row r="2096" spans="8:13" ht="12.75" hidden="1">
      <c r="H2096" s="6">
        <f t="shared" si="161"/>
        <v>0</v>
      </c>
      <c r="I2096" s="25">
        <f t="shared" si="162"/>
        <v>0</v>
      </c>
      <c r="M2096" s="42">
        <v>480</v>
      </c>
    </row>
    <row r="2097" spans="8:13" ht="12.75" hidden="1">
      <c r="H2097" s="6">
        <f t="shared" si="161"/>
        <v>0</v>
      </c>
      <c r="I2097" s="25">
        <f t="shared" si="162"/>
        <v>0</v>
      </c>
      <c r="M2097" s="42">
        <v>480</v>
      </c>
    </row>
    <row r="2098" spans="8:13" ht="12.75" hidden="1">
      <c r="H2098" s="6">
        <f t="shared" si="161"/>
        <v>0</v>
      </c>
      <c r="I2098" s="25">
        <f t="shared" si="162"/>
        <v>0</v>
      </c>
      <c r="M2098" s="42">
        <v>480</v>
      </c>
    </row>
    <row r="2099" spans="8:13" ht="12.75" hidden="1">
      <c r="H2099" s="6">
        <f t="shared" si="161"/>
        <v>0</v>
      </c>
      <c r="I2099" s="25">
        <f t="shared" si="162"/>
        <v>0</v>
      </c>
      <c r="M2099" s="42">
        <v>480</v>
      </c>
    </row>
    <row r="2100" spans="8:13" ht="12.75" hidden="1">
      <c r="H2100" s="6">
        <f t="shared" si="161"/>
        <v>0</v>
      </c>
      <c r="I2100" s="25">
        <f t="shared" si="162"/>
        <v>0</v>
      </c>
      <c r="M2100" s="42">
        <v>480</v>
      </c>
    </row>
    <row r="2101" spans="8:13" ht="12.75" hidden="1">
      <c r="H2101" s="6">
        <f t="shared" si="161"/>
        <v>0</v>
      </c>
      <c r="I2101" s="25">
        <f t="shared" si="162"/>
        <v>0</v>
      </c>
      <c r="M2101" s="42">
        <v>480</v>
      </c>
    </row>
    <row r="2102" spans="8:13" ht="12.75" hidden="1">
      <c r="H2102" s="6">
        <f t="shared" si="161"/>
        <v>0</v>
      </c>
      <c r="I2102" s="25">
        <f t="shared" si="162"/>
        <v>0</v>
      </c>
      <c r="M2102" s="42">
        <v>480</v>
      </c>
    </row>
    <row r="2103" spans="8:13" ht="12.75" hidden="1">
      <c r="H2103" s="6">
        <f t="shared" si="161"/>
        <v>0</v>
      </c>
      <c r="I2103" s="25">
        <f t="shared" si="162"/>
        <v>0</v>
      </c>
      <c r="M2103" s="42">
        <v>480</v>
      </c>
    </row>
    <row r="2104" spans="8:13" ht="12.75" hidden="1">
      <c r="H2104" s="6">
        <f t="shared" si="161"/>
        <v>0</v>
      </c>
      <c r="I2104" s="25">
        <f t="shared" si="162"/>
        <v>0</v>
      </c>
      <c r="M2104" s="42">
        <v>480</v>
      </c>
    </row>
    <row r="2105" spans="8:13" ht="12.75" hidden="1">
      <c r="H2105" s="6">
        <f t="shared" si="161"/>
        <v>0</v>
      </c>
      <c r="I2105" s="25">
        <f t="shared" si="162"/>
        <v>0</v>
      </c>
      <c r="M2105" s="42">
        <v>480</v>
      </c>
    </row>
    <row r="2106" spans="8:13" ht="12.75" hidden="1">
      <c r="H2106" s="6">
        <f t="shared" si="161"/>
        <v>0</v>
      </c>
      <c r="I2106" s="25">
        <f t="shared" si="162"/>
        <v>0</v>
      </c>
      <c r="M2106" s="42">
        <v>480</v>
      </c>
    </row>
    <row r="2107" spans="8:13" ht="12.75" hidden="1">
      <c r="H2107" s="6">
        <f t="shared" si="161"/>
        <v>0</v>
      </c>
      <c r="I2107" s="25">
        <f t="shared" si="162"/>
        <v>0</v>
      </c>
      <c r="M2107" s="42">
        <v>480</v>
      </c>
    </row>
    <row r="2108" spans="8:13" ht="12.75" hidden="1">
      <c r="H2108" s="6">
        <f t="shared" si="161"/>
        <v>0</v>
      </c>
      <c r="I2108" s="25">
        <f t="shared" si="162"/>
        <v>0</v>
      </c>
      <c r="M2108" s="42">
        <v>480</v>
      </c>
    </row>
    <row r="2109" spans="8:13" ht="12.75" hidden="1">
      <c r="H2109" s="6">
        <f t="shared" si="161"/>
        <v>0</v>
      </c>
      <c r="I2109" s="25">
        <f t="shared" si="162"/>
        <v>0</v>
      </c>
      <c r="M2109" s="42">
        <v>480</v>
      </c>
    </row>
    <row r="2110" spans="8:13" ht="12.75" hidden="1">
      <c r="H2110" s="6">
        <f t="shared" si="161"/>
        <v>0</v>
      </c>
      <c r="I2110" s="25">
        <f t="shared" si="162"/>
        <v>0</v>
      </c>
      <c r="M2110" s="42">
        <v>480</v>
      </c>
    </row>
    <row r="2111" spans="8:13" ht="12.75" hidden="1">
      <c r="H2111" s="6">
        <f t="shared" si="161"/>
        <v>0</v>
      </c>
      <c r="I2111" s="25">
        <f t="shared" si="162"/>
        <v>0</v>
      </c>
      <c r="M2111" s="42">
        <v>480</v>
      </c>
    </row>
    <row r="2112" spans="8:13" ht="12.75" hidden="1">
      <c r="H2112" s="6">
        <f t="shared" si="161"/>
        <v>0</v>
      </c>
      <c r="I2112" s="25">
        <f t="shared" si="162"/>
        <v>0</v>
      </c>
      <c r="M2112" s="42">
        <v>480</v>
      </c>
    </row>
    <row r="2113" spans="8:13" ht="12.75" hidden="1">
      <c r="H2113" s="6">
        <f t="shared" si="161"/>
        <v>0</v>
      </c>
      <c r="I2113" s="25">
        <f t="shared" si="162"/>
        <v>0</v>
      </c>
      <c r="M2113" s="42">
        <v>480</v>
      </c>
    </row>
    <row r="2114" spans="8:13" ht="12.75" hidden="1">
      <c r="H2114" s="6">
        <f t="shared" si="161"/>
        <v>0</v>
      </c>
      <c r="I2114" s="25">
        <f t="shared" si="162"/>
        <v>0</v>
      </c>
      <c r="M2114" s="42">
        <v>480</v>
      </c>
    </row>
    <row r="2115" spans="8:13" ht="12.75" hidden="1">
      <c r="H2115" s="6">
        <f t="shared" si="161"/>
        <v>0</v>
      </c>
      <c r="I2115" s="25">
        <f t="shared" si="162"/>
        <v>0</v>
      </c>
      <c r="M2115" s="42">
        <v>480</v>
      </c>
    </row>
    <row r="2116" spans="8:13" ht="12.75" hidden="1">
      <c r="H2116" s="6">
        <f t="shared" si="161"/>
        <v>0</v>
      </c>
      <c r="I2116" s="25">
        <f t="shared" si="162"/>
        <v>0</v>
      </c>
      <c r="M2116" s="42">
        <v>480</v>
      </c>
    </row>
    <row r="2117" spans="8:13" ht="12.75" hidden="1">
      <c r="H2117" s="6">
        <f t="shared" si="161"/>
        <v>0</v>
      </c>
      <c r="I2117" s="25">
        <f t="shared" si="162"/>
        <v>0</v>
      </c>
      <c r="M2117" s="42">
        <v>480</v>
      </c>
    </row>
    <row r="2118" spans="8:13" ht="12.75" hidden="1">
      <c r="H2118" s="6">
        <f t="shared" si="161"/>
        <v>0</v>
      </c>
      <c r="I2118" s="25">
        <f t="shared" si="162"/>
        <v>0</v>
      </c>
      <c r="M2118" s="42">
        <v>480</v>
      </c>
    </row>
    <row r="2119" spans="8:13" ht="12.75" hidden="1">
      <c r="H2119" s="6">
        <f t="shared" si="161"/>
        <v>0</v>
      </c>
      <c r="I2119" s="25">
        <f t="shared" si="162"/>
        <v>0</v>
      </c>
      <c r="M2119" s="42">
        <v>480</v>
      </c>
    </row>
    <row r="2120" spans="8:13" ht="12.75" hidden="1">
      <c r="H2120" s="6">
        <f t="shared" si="161"/>
        <v>0</v>
      </c>
      <c r="I2120" s="25">
        <f t="shared" si="162"/>
        <v>0</v>
      </c>
      <c r="M2120" s="42">
        <v>480</v>
      </c>
    </row>
    <row r="2121" spans="8:13" ht="12.75" hidden="1">
      <c r="H2121" s="6">
        <f t="shared" si="161"/>
        <v>0</v>
      </c>
      <c r="I2121" s="25">
        <f t="shared" si="162"/>
        <v>0</v>
      </c>
      <c r="M2121" s="42">
        <v>480</v>
      </c>
    </row>
    <row r="2122" spans="8:13" ht="12.75" hidden="1">
      <c r="H2122" s="6">
        <f t="shared" si="161"/>
        <v>0</v>
      </c>
      <c r="I2122" s="25">
        <f t="shared" si="162"/>
        <v>0</v>
      </c>
      <c r="M2122" s="42">
        <v>480</v>
      </c>
    </row>
    <row r="2123" spans="8:13" ht="12.75" hidden="1">
      <c r="H2123" s="6">
        <f t="shared" si="161"/>
        <v>0</v>
      </c>
      <c r="I2123" s="25">
        <f t="shared" si="162"/>
        <v>0</v>
      </c>
      <c r="M2123" s="42">
        <v>480</v>
      </c>
    </row>
    <row r="2124" spans="8:13" ht="12.75" hidden="1">
      <c r="H2124" s="6">
        <f t="shared" si="161"/>
        <v>0</v>
      </c>
      <c r="I2124" s="25">
        <f t="shared" si="162"/>
        <v>0</v>
      </c>
      <c r="M2124" s="42">
        <v>480</v>
      </c>
    </row>
    <row r="2125" spans="8:13" ht="12.75" hidden="1">
      <c r="H2125" s="6">
        <f t="shared" si="161"/>
        <v>0</v>
      </c>
      <c r="I2125" s="25">
        <f t="shared" si="162"/>
        <v>0</v>
      </c>
      <c r="M2125" s="42">
        <v>480</v>
      </c>
    </row>
    <row r="2126" spans="8:13" ht="12.75" hidden="1">
      <c r="H2126" s="6">
        <f t="shared" si="161"/>
        <v>0</v>
      </c>
      <c r="I2126" s="25">
        <f t="shared" si="162"/>
        <v>0</v>
      </c>
      <c r="M2126" s="42">
        <v>480</v>
      </c>
    </row>
    <row r="2127" spans="8:13" ht="12.75" hidden="1">
      <c r="H2127" s="6">
        <f t="shared" si="161"/>
        <v>0</v>
      </c>
      <c r="I2127" s="25">
        <f t="shared" si="162"/>
        <v>0</v>
      </c>
      <c r="M2127" s="42">
        <v>480</v>
      </c>
    </row>
    <row r="2128" spans="8:13" ht="12.75" hidden="1">
      <c r="H2128" s="6">
        <f t="shared" si="161"/>
        <v>0</v>
      </c>
      <c r="I2128" s="25">
        <f t="shared" si="162"/>
        <v>0</v>
      </c>
      <c r="M2128" s="42">
        <v>480</v>
      </c>
    </row>
    <row r="2129" spans="8:13" ht="12.75" hidden="1">
      <c r="H2129" s="6">
        <f t="shared" si="161"/>
        <v>0</v>
      </c>
      <c r="I2129" s="25">
        <f t="shared" si="162"/>
        <v>0</v>
      </c>
      <c r="M2129" s="42">
        <v>480</v>
      </c>
    </row>
    <row r="2130" spans="8:13" ht="12.75" hidden="1">
      <c r="H2130" s="6">
        <f t="shared" si="161"/>
        <v>0</v>
      </c>
      <c r="I2130" s="25">
        <f t="shared" si="162"/>
        <v>0</v>
      </c>
      <c r="M2130" s="42">
        <v>480</v>
      </c>
    </row>
    <row r="2131" spans="8:13" ht="12.75" hidden="1">
      <c r="H2131" s="6">
        <f t="shared" si="161"/>
        <v>0</v>
      </c>
      <c r="I2131" s="25">
        <f t="shared" si="162"/>
        <v>0</v>
      </c>
      <c r="M2131" s="42">
        <v>480</v>
      </c>
    </row>
    <row r="2132" spans="8:13" ht="12.75" hidden="1">
      <c r="H2132" s="6">
        <f t="shared" si="161"/>
        <v>0</v>
      </c>
      <c r="I2132" s="25">
        <f t="shared" si="162"/>
        <v>0</v>
      </c>
      <c r="M2132" s="42">
        <v>480</v>
      </c>
    </row>
    <row r="2133" spans="8:13" ht="12.75" hidden="1">
      <c r="H2133" s="6">
        <f t="shared" si="161"/>
        <v>0</v>
      </c>
      <c r="I2133" s="25">
        <f t="shared" si="162"/>
        <v>0</v>
      </c>
      <c r="M2133" s="42">
        <v>480</v>
      </c>
    </row>
    <row r="2134" spans="8:13" ht="12.75" hidden="1">
      <c r="H2134" s="6">
        <f t="shared" si="161"/>
        <v>0</v>
      </c>
      <c r="I2134" s="25">
        <f t="shared" si="162"/>
        <v>0</v>
      </c>
      <c r="M2134" s="42">
        <v>480</v>
      </c>
    </row>
    <row r="2135" spans="8:13" ht="12.75" hidden="1">
      <c r="H2135" s="6">
        <f t="shared" si="161"/>
        <v>0</v>
      </c>
      <c r="I2135" s="25">
        <f t="shared" si="162"/>
        <v>0</v>
      </c>
      <c r="M2135" s="42">
        <v>480</v>
      </c>
    </row>
    <row r="2136" spans="8:13" ht="12.75" hidden="1">
      <c r="H2136" s="6">
        <f t="shared" si="161"/>
        <v>0</v>
      </c>
      <c r="I2136" s="25">
        <f t="shared" si="162"/>
        <v>0</v>
      </c>
      <c r="M2136" s="42">
        <v>480</v>
      </c>
    </row>
    <row r="2137" spans="8:13" ht="12.75" hidden="1">
      <c r="H2137" s="6">
        <f t="shared" si="161"/>
        <v>0</v>
      </c>
      <c r="I2137" s="25">
        <f t="shared" si="162"/>
        <v>0</v>
      </c>
      <c r="M2137" s="42">
        <v>480</v>
      </c>
    </row>
    <row r="2138" spans="8:13" ht="12.75" hidden="1">
      <c r="H2138" s="6">
        <f t="shared" si="161"/>
        <v>0</v>
      </c>
      <c r="I2138" s="25">
        <f t="shared" si="162"/>
        <v>0</v>
      </c>
      <c r="M2138" s="42">
        <v>480</v>
      </c>
    </row>
    <row r="2139" spans="8:13" ht="12.75" hidden="1">
      <c r="H2139" s="6">
        <f t="shared" si="161"/>
        <v>0</v>
      </c>
      <c r="I2139" s="25">
        <f t="shared" si="162"/>
        <v>0</v>
      </c>
      <c r="M2139" s="42">
        <v>480</v>
      </c>
    </row>
    <row r="2140" spans="8:13" ht="12.75" hidden="1">
      <c r="H2140" s="6">
        <f t="shared" si="161"/>
        <v>0</v>
      </c>
      <c r="I2140" s="25">
        <f t="shared" si="162"/>
        <v>0</v>
      </c>
      <c r="M2140" s="42">
        <v>480</v>
      </c>
    </row>
    <row r="2141" spans="8:13" ht="12.75" hidden="1">
      <c r="H2141" s="6">
        <f t="shared" si="161"/>
        <v>0</v>
      </c>
      <c r="I2141" s="25">
        <f t="shared" si="162"/>
        <v>0</v>
      </c>
      <c r="M2141" s="42">
        <v>480</v>
      </c>
    </row>
    <row r="2142" spans="8:13" ht="12.75" hidden="1">
      <c r="H2142" s="6">
        <f t="shared" si="161"/>
        <v>0</v>
      </c>
      <c r="I2142" s="25">
        <f t="shared" si="162"/>
        <v>0</v>
      </c>
      <c r="M2142" s="42">
        <v>480</v>
      </c>
    </row>
    <row r="2143" spans="8:13" ht="12.75" hidden="1">
      <c r="H2143" s="6">
        <f aca="true" t="shared" si="163" ref="H2143:H2206">H2142-B2143</f>
        <v>0</v>
      </c>
      <c r="I2143" s="25">
        <f t="shared" si="162"/>
        <v>0</v>
      </c>
      <c r="M2143" s="42">
        <v>480</v>
      </c>
    </row>
    <row r="2144" spans="8:13" ht="12.75" hidden="1">
      <c r="H2144" s="6">
        <f t="shared" si="163"/>
        <v>0</v>
      </c>
      <c r="I2144" s="25">
        <f aca="true" t="shared" si="164" ref="I2144:I2207">+B2144/M2144</f>
        <v>0</v>
      </c>
      <c r="M2144" s="42">
        <v>480</v>
      </c>
    </row>
    <row r="2145" spans="8:13" ht="12.75" hidden="1">
      <c r="H2145" s="6">
        <f t="shared" si="163"/>
        <v>0</v>
      </c>
      <c r="I2145" s="25">
        <f t="shared" si="164"/>
        <v>0</v>
      </c>
      <c r="M2145" s="42">
        <v>480</v>
      </c>
    </row>
    <row r="2146" spans="8:13" ht="12.75" hidden="1">
      <c r="H2146" s="6">
        <f t="shared" si="163"/>
        <v>0</v>
      </c>
      <c r="I2146" s="25">
        <f t="shared" si="164"/>
        <v>0</v>
      </c>
      <c r="M2146" s="42">
        <v>480</v>
      </c>
    </row>
    <row r="2147" spans="8:13" ht="12.75" hidden="1">
      <c r="H2147" s="6">
        <f t="shared" si="163"/>
        <v>0</v>
      </c>
      <c r="I2147" s="25">
        <f t="shared" si="164"/>
        <v>0</v>
      </c>
      <c r="M2147" s="42">
        <v>480</v>
      </c>
    </row>
    <row r="2148" spans="8:13" ht="12.75" hidden="1">
      <c r="H2148" s="6">
        <f t="shared" si="163"/>
        <v>0</v>
      </c>
      <c r="I2148" s="25">
        <f t="shared" si="164"/>
        <v>0</v>
      </c>
      <c r="M2148" s="42">
        <v>480</v>
      </c>
    </row>
    <row r="2149" spans="8:13" ht="12.75" hidden="1">
      <c r="H2149" s="6">
        <f t="shared" si="163"/>
        <v>0</v>
      </c>
      <c r="I2149" s="25">
        <f t="shared" si="164"/>
        <v>0</v>
      </c>
      <c r="M2149" s="42">
        <v>480</v>
      </c>
    </row>
    <row r="2150" spans="8:13" ht="12.75" hidden="1">
      <c r="H2150" s="6">
        <f t="shared" si="163"/>
        <v>0</v>
      </c>
      <c r="I2150" s="25">
        <f t="shared" si="164"/>
        <v>0</v>
      </c>
      <c r="M2150" s="42">
        <v>480</v>
      </c>
    </row>
    <row r="2151" spans="8:13" ht="12.75" hidden="1">
      <c r="H2151" s="6">
        <f t="shared" si="163"/>
        <v>0</v>
      </c>
      <c r="I2151" s="25">
        <f t="shared" si="164"/>
        <v>0</v>
      </c>
      <c r="M2151" s="42">
        <v>480</v>
      </c>
    </row>
    <row r="2152" spans="8:13" ht="12.75" hidden="1">
      <c r="H2152" s="6">
        <f t="shared" si="163"/>
        <v>0</v>
      </c>
      <c r="I2152" s="25">
        <f t="shared" si="164"/>
        <v>0</v>
      </c>
      <c r="M2152" s="42">
        <v>480</v>
      </c>
    </row>
    <row r="2153" spans="8:13" ht="12.75" hidden="1">
      <c r="H2153" s="6">
        <f t="shared" si="163"/>
        <v>0</v>
      </c>
      <c r="I2153" s="25">
        <f t="shared" si="164"/>
        <v>0</v>
      </c>
      <c r="M2153" s="42">
        <v>480</v>
      </c>
    </row>
    <row r="2154" spans="8:13" ht="12.75" hidden="1">
      <c r="H2154" s="6">
        <f t="shared" si="163"/>
        <v>0</v>
      </c>
      <c r="I2154" s="25">
        <f t="shared" si="164"/>
        <v>0</v>
      </c>
      <c r="M2154" s="42">
        <v>480</v>
      </c>
    </row>
    <row r="2155" spans="8:13" ht="12.75" hidden="1">
      <c r="H2155" s="6">
        <f t="shared" si="163"/>
        <v>0</v>
      </c>
      <c r="I2155" s="25">
        <f t="shared" si="164"/>
        <v>0</v>
      </c>
      <c r="M2155" s="42">
        <v>480</v>
      </c>
    </row>
    <row r="2156" spans="8:13" ht="12.75" hidden="1">
      <c r="H2156" s="6">
        <f t="shared" si="163"/>
        <v>0</v>
      </c>
      <c r="I2156" s="25">
        <f t="shared" si="164"/>
        <v>0</v>
      </c>
      <c r="M2156" s="42">
        <v>480</v>
      </c>
    </row>
    <row r="2157" spans="8:13" ht="12.75" hidden="1">
      <c r="H2157" s="6">
        <f t="shared" si="163"/>
        <v>0</v>
      </c>
      <c r="I2157" s="25">
        <f t="shared" si="164"/>
        <v>0</v>
      </c>
      <c r="M2157" s="42">
        <v>480</v>
      </c>
    </row>
    <row r="2158" spans="8:13" ht="12.75" hidden="1">
      <c r="H2158" s="6">
        <f t="shared" si="163"/>
        <v>0</v>
      </c>
      <c r="I2158" s="25">
        <f t="shared" si="164"/>
        <v>0</v>
      </c>
      <c r="M2158" s="42">
        <v>480</v>
      </c>
    </row>
    <row r="2159" spans="8:13" ht="12.75" hidden="1">
      <c r="H2159" s="6">
        <f t="shared" si="163"/>
        <v>0</v>
      </c>
      <c r="I2159" s="25">
        <f t="shared" si="164"/>
        <v>0</v>
      </c>
      <c r="M2159" s="42">
        <v>480</v>
      </c>
    </row>
    <row r="2160" spans="8:13" ht="12.75" hidden="1">
      <c r="H2160" s="6">
        <f t="shared" si="163"/>
        <v>0</v>
      </c>
      <c r="I2160" s="25">
        <f t="shared" si="164"/>
        <v>0</v>
      </c>
      <c r="M2160" s="42">
        <v>480</v>
      </c>
    </row>
    <row r="2161" spans="8:13" ht="12.75" hidden="1">
      <c r="H2161" s="6">
        <f t="shared" si="163"/>
        <v>0</v>
      </c>
      <c r="I2161" s="25">
        <f t="shared" si="164"/>
        <v>0</v>
      </c>
      <c r="M2161" s="42">
        <v>480</v>
      </c>
    </row>
    <row r="2162" spans="8:13" ht="12.75" hidden="1">
      <c r="H2162" s="6">
        <f t="shared" si="163"/>
        <v>0</v>
      </c>
      <c r="I2162" s="25">
        <f t="shared" si="164"/>
        <v>0</v>
      </c>
      <c r="M2162" s="42">
        <v>480</v>
      </c>
    </row>
    <row r="2163" spans="8:13" ht="12.75" hidden="1">
      <c r="H2163" s="6">
        <f t="shared" si="163"/>
        <v>0</v>
      </c>
      <c r="I2163" s="25">
        <f t="shared" si="164"/>
        <v>0</v>
      </c>
      <c r="M2163" s="42">
        <v>480</v>
      </c>
    </row>
    <row r="2164" spans="8:13" ht="12.75" hidden="1">
      <c r="H2164" s="6">
        <f t="shared" si="163"/>
        <v>0</v>
      </c>
      <c r="I2164" s="25">
        <f t="shared" si="164"/>
        <v>0</v>
      </c>
      <c r="M2164" s="42">
        <v>480</v>
      </c>
    </row>
    <row r="2165" spans="8:13" ht="12.75" hidden="1">
      <c r="H2165" s="6">
        <f t="shared" si="163"/>
        <v>0</v>
      </c>
      <c r="I2165" s="25">
        <f t="shared" si="164"/>
        <v>0</v>
      </c>
      <c r="M2165" s="42">
        <v>480</v>
      </c>
    </row>
    <row r="2166" spans="8:13" ht="12.75" hidden="1">
      <c r="H2166" s="6">
        <f t="shared" si="163"/>
        <v>0</v>
      </c>
      <c r="I2166" s="25">
        <f t="shared" si="164"/>
        <v>0</v>
      </c>
      <c r="M2166" s="42">
        <v>480</v>
      </c>
    </row>
    <row r="2167" spans="8:13" ht="12.75" hidden="1">
      <c r="H2167" s="6">
        <f t="shared" si="163"/>
        <v>0</v>
      </c>
      <c r="I2167" s="25">
        <f t="shared" si="164"/>
        <v>0</v>
      </c>
      <c r="M2167" s="42">
        <v>480</v>
      </c>
    </row>
    <row r="2168" spans="8:13" ht="12.75" hidden="1">
      <c r="H2168" s="6">
        <f t="shared" si="163"/>
        <v>0</v>
      </c>
      <c r="I2168" s="25">
        <f t="shared" si="164"/>
        <v>0</v>
      </c>
      <c r="M2168" s="42">
        <v>480</v>
      </c>
    </row>
    <row r="2169" spans="8:13" ht="12.75" hidden="1">
      <c r="H2169" s="6">
        <f t="shared" si="163"/>
        <v>0</v>
      </c>
      <c r="I2169" s="25">
        <f t="shared" si="164"/>
        <v>0</v>
      </c>
      <c r="M2169" s="42">
        <v>480</v>
      </c>
    </row>
    <row r="2170" spans="8:13" ht="12.75" hidden="1">
      <c r="H2170" s="6">
        <f t="shared" si="163"/>
        <v>0</v>
      </c>
      <c r="I2170" s="25">
        <f t="shared" si="164"/>
        <v>0</v>
      </c>
      <c r="M2170" s="42">
        <v>480</v>
      </c>
    </row>
    <row r="2171" spans="8:13" ht="12.75" hidden="1">
      <c r="H2171" s="6">
        <f t="shared" si="163"/>
        <v>0</v>
      </c>
      <c r="I2171" s="25">
        <f t="shared" si="164"/>
        <v>0</v>
      </c>
      <c r="M2171" s="42">
        <v>480</v>
      </c>
    </row>
    <row r="2172" spans="8:13" ht="12.75" hidden="1">
      <c r="H2172" s="6">
        <f t="shared" si="163"/>
        <v>0</v>
      </c>
      <c r="I2172" s="25">
        <f t="shared" si="164"/>
        <v>0</v>
      </c>
      <c r="M2172" s="42">
        <v>480</v>
      </c>
    </row>
    <row r="2173" spans="8:13" ht="12.75" hidden="1">
      <c r="H2173" s="6">
        <f t="shared" si="163"/>
        <v>0</v>
      </c>
      <c r="I2173" s="25">
        <f t="shared" si="164"/>
        <v>0</v>
      </c>
      <c r="M2173" s="42">
        <v>480</v>
      </c>
    </row>
    <row r="2174" spans="8:13" ht="12.75" hidden="1">
      <c r="H2174" s="6">
        <f t="shared" si="163"/>
        <v>0</v>
      </c>
      <c r="I2174" s="25">
        <f t="shared" si="164"/>
        <v>0</v>
      </c>
      <c r="M2174" s="42">
        <v>480</v>
      </c>
    </row>
    <row r="2175" spans="8:13" ht="12.75" hidden="1">
      <c r="H2175" s="6">
        <f t="shared" si="163"/>
        <v>0</v>
      </c>
      <c r="I2175" s="25">
        <f t="shared" si="164"/>
        <v>0</v>
      </c>
      <c r="M2175" s="42">
        <v>480</v>
      </c>
    </row>
    <row r="2176" spans="8:13" ht="12.75" hidden="1">
      <c r="H2176" s="6">
        <f t="shared" si="163"/>
        <v>0</v>
      </c>
      <c r="I2176" s="25">
        <f t="shared" si="164"/>
        <v>0</v>
      </c>
      <c r="M2176" s="42">
        <v>480</v>
      </c>
    </row>
    <row r="2177" spans="8:13" ht="12.75" hidden="1">
      <c r="H2177" s="6">
        <f t="shared" si="163"/>
        <v>0</v>
      </c>
      <c r="I2177" s="25">
        <f t="shared" si="164"/>
        <v>0</v>
      </c>
      <c r="M2177" s="42">
        <v>480</v>
      </c>
    </row>
    <row r="2178" spans="8:13" ht="12.75" hidden="1">
      <c r="H2178" s="6">
        <f t="shared" si="163"/>
        <v>0</v>
      </c>
      <c r="I2178" s="25">
        <f t="shared" si="164"/>
        <v>0</v>
      </c>
      <c r="M2178" s="42">
        <v>480</v>
      </c>
    </row>
    <row r="2179" spans="8:13" ht="12.75" hidden="1">
      <c r="H2179" s="6">
        <f t="shared" si="163"/>
        <v>0</v>
      </c>
      <c r="I2179" s="25">
        <f t="shared" si="164"/>
        <v>0</v>
      </c>
      <c r="M2179" s="42">
        <v>480</v>
      </c>
    </row>
    <row r="2180" spans="8:13" ht="12.75" hidden="1">
      <c r="H2180" s="6">
        <f t="shared" si="163"/>
        <v>0</v>
      </c>
      <c r="I2180" s="25">
        <f t="shared" si="164"/>
        <v>0</v>
      </c>
      <c r="M2180" s="42">
        <v>480</v>
      </c>
    </row>
    <row r="2181" spans="8:13" ht="12.75" hidden="1">
      <c r="H2181" s="6">
        <f t="shared" si="163"/>
        <v>0</v>
      </c>
      <c r="I2181" s="25">
        <f t="shared" si="164"/>
        <v>0</v>
      </c>
      <c r="M2181" s="42">
        <v>480</v>
      </c>
    </row>
    <row r="2182" spans="8:13" ht="12.75" hidden="1">
      <c r="H2182" s="6">
        <f t="shared" si="163"/>
        <v>0</v>
      </c>
      <c r="I2182" s="25">
        <f t="shared" si="164"/>
        <v>0</v>
      </c>
      <c r="M2182" s="42">
        <v>480</v>
      </c>
    </row>
    <row r="2183" spans="8:13" ht="12.75" hidden="1">
      <c r="H2183" s="6">
        <f t="shared" si="163"/>
        <v>0</v>
      </c>
      <c r="I2183" s="25">
        <f t="shared" si="164"/>
        <v>0</v>
      </c>
      <c r="M2183" s="42">
        <v>480</v>
      </c>
    </row>
    <row r="2184" spans="8:13" ht="12.75" hidden="1">
      <c r="H2184" s="6">
        <f t="shared" si="163"/>
        <v>0</v>
      </c>
      <c r="I2184" s="25">
        <f t="shared" si="164"/>
        <v>0</v>
      </c>
      <c r="M2184" s="42">
        <v>480</v>
      </c>
    </row>
    <row r="2185" spans="8:13" ht="12.75" hidden="1">
      <c r="H2185" s="6">
        <f t="shared" si="163"/>
        <v>0</v>
      </c>
      <c r="I2185" s="25">
        <f t="shared" si="164"/>
        <v>0</v>
      </c>
      <c r="M2185" s="42">
        <v>480</v>
      </c>
    </row>
    <row r="2186" spans="8:13" ht="12.75" hidden="1">
      <c r="H2186" s="6">
        <f t="shared" si="163"/>
        <v>0</v>
      </c>
      <c r="I2186" s="25">
        <f t="shared" si="164"/>
        <v>0</v>
      </c>
      <c r="M2186" s="42">
        <v>480</v>
      </c>
    </row>
    <row r="2187" spans="8:13" ht="12.75" hidden="1">
      <c r="H2187" s="6">
        <f t="shared" si="163"/>
        <v>0</v>
      </c>
      <c r="I2187" s="25">
        <f t="shared" si="164"/>
        <v>0</v>
      </c>
      <c r="M2187" s="42">
        <v>480</v>
      </c>
    </row>
    <row r="2188" spans="8:13" ht="12.75" hidden="1">
      <c r="H2188" s="6">
        <f t="shared" si="163"/>
        <v>0</v>
      </c>
      <c r="I2188" s="25">
        <f t="shared" si="164"/>
        <v>0</v>
      </c>
      <c r="M2188" s="42">
        <v>480</v>
      </c>
    </row>
    <row r="2189" spans="8:13" ht="12.75" hidden="1">
      <c r="H2189" s="6">
        <f t="shared" si="163"/>
        <v>0</v>
      </c>
      <c r="I2189" s="25">
        <f t="shared" si="164"/>
        <v>0</v>
      </c>
      <c r="M2189" s="42">
        <v>480</v>
      </c>
    </row>
    <row r="2190" spans="8:13" ht="12.75" hidden="1">
      <c r="H2190" s="6">
        <f t="shared" si="163"/>
        <v>0</v>
      </c>
      <c r="I2190" s="25">
        <f t="shared" si="164"/>
        <v>0</v>
      </c>
      <c r="M2190" s="42">
        <v>480</v>
      </c>
    </row>
    <row r="2191" spans="8:13" ht="12.75" hidden="1">
      <c r="H2191" s="6">
        <f t="shared" si="163"/>
        <v>0</v>
      </c>
      <c r="I2191" s="25">
        <f t="shared" si="164"/>
        <v>0</v>
      </c>
      <c r="M2191" s="42">
        <v>480</v>
      </c>
    </row>
    <row r="2192" spans="8:13" ht="12.75" hidden="1">
      <c r="H2192" s="6">
        <f t="shared" si="163"/>
        <v>0</v>
      </c>
      <c r="I2192" s="25">
        <f t="shared" si="164"/>
        <v>0</v>
      </c>
      <c r="M2192" s="42">
        <v>480</v>
      </c>
    </row>
    <row r="2193" spans="8:13" ht="12.75" hidden="1">
      <c r="H2193" s="6">
        <f t="shared" si="163"/>
        <v>0</v>
      </c>
      <c r="I2193" s="25">
        <f t="shared" si="164"/>
        <v>0</v>
      </c>
      <c r="M2193" s="42">
        <v>480</v>
      </c>
    </row>
    <row r="2194" spans="8:13" ht="12.75" hidden="1">
      <c r="H2194" s="6">
        <f t="shared" si="163"/>
        <v>0</v>
      </c>
      <c r="I2194" s="25">
        <f t="shared" si="164"/>
        <v>0</v>
      </c>
      <c r="M2194" s="42">
        <v>480</v>
      </c>
    </row>
    <row r="2195" spans="8:13" ht="12.75" hidden="1">
      <c r="H2195" s="6">
        <f t="shared" si="163"/>
        <v>0</v>
      </c>
      <c r="I2195" s="25">
        <f t="shared" si="164"/>
        <v>0</v>
      </c>
      <c r="M2195" s="42">
        <v>480</v>
      </c>
    </row>
    <row r="2196" spans="8:13" ht="12.75" hidden="1">
      <c r="H2196" s="6">
        <f t="shared" si="163"/>
        <v>0</v>
      </c>
      <c r="I2196" s="25">
        <f t="shared" si="164"/>
        <v>0</v>
      </c>
      <c r="M2196" s="42">
        <v>480</v>
      </c>
    </row>
    <row r="2197" spans="8:13" ht="12.75" hidden="1">
      <c r="H2197" s="6">
        <f t="shared" si="163"/>
        <v>0</v>
      </c>
      <c r="I2197" s="25">
        <f t="shared" si="164"/>
        <v>0</v>
      </c>
      <c r="M2197" s="42">
        <v>480</v>
      </c>
    </row>
    <row r="2198" spans="8:13" ht="12.75" hidden="1">
      <c r="H2198" s="6">
        <f t="shared" si="163"/>
        <v>0</v>
      </c>
      <c r="I2198" s="25">
        <f t="shared" si="164"/>
        <v>0</v>
      </c>
      <c r="M2198" s="42">
        <v>480</v>
      </c>
    </row>
    <row r="2199" spans="8:13" ht="12.75" hidden="1">
      <c r="H2199" s="6">
        <f t="shared" si="163"/>
        <v>0</v>
      </c>
      <c r="I2199" s="25">
        <f t="shared" si="164"/>
        <v>0</v>
      </c>
      <c r="M2199" s="42">
        <v>480</v>
      </c>
    </row>
    <row r="2200" spans="8:13" ht="12.75" hidden="1">
      <c r="H2200" s="6">
        <f t="shared" si="163"/>
        <v>0</v>
      </c>
      <c r="I2200" s="25">
        <f t="shared" si="164"/>
        <v>0</v>
      </c>
      <c r="M2200" s="42">
        <v>480</v>
      </c>
    </row>
    <row r="2201" spans="8:13" ht="12.75" hidden="1">
      <c r="H2201" s="6">
        <f t="shared" si="163"/>
        <v>0</v>
      </c>
      <c r="I2201" s="25">
        <f t="shared" si="164"/>
        <v>0</v>
      </c>
      <c r="M2201" s="42">
        <v>480</v>
      </c>
    </row>
    <row r="2202" spans="8:13" ht="12.75" hidden="1">
      <c r="H2202" s="6">
        <f t="shared" si="163"/>
        <v>0</v>
      </c>
      <c r="I2202" s="25">
        <f t="shared" si="164"/>
        <v>0</v>
      </c>
      <c r="M2202" s="42">
        <v>480</v>
      </c>
    </row>
    <row r="2203" spans="8:13" ht="12.75" hidden="1">
      <c r="H2203" s="6">
        <f t="shared" si="163"/>
        <v>0</v>
      </c>
      <c r="I2203" s="25">
        <f t="shared" si="164"/>
        <v>0</v>
      </c>
      <c r="M2203" s="42">
        <v>480</v>
      </c>
    </row>
    <row r="2204" spans="8:13" ht="12.75" hidden="1">
      <c r="H2204" s="6">
        <f t="shared" si="163"/>
        <v>0</v>
      </c>
      <c r="I2204" s="25">
        <f t="shared" si="164"/>
        <v>0</v>
      </c>
      <c r="M2204" s="42">
        <v>480</v>
      </c>
    </row>
    <row r="2205" spans="8:13" ht="12.75" hidden="1">
      <c r="H2205" s="6">
        <f t="shared" si="163"/>
        <v>0</v>
      </c>
      <c r="I2205" s="25">
        <f t="shared" si="164"/>
        <v>0</v>
      </c>
      <c r="M2205" s="42">
        <v>480</v>
      </c>
    </row>
    <row r="2206" spans="8:13" ht="12.75" hidden="1">
      <c r="H2206" s="6">
        <f t="shared" si="163"/>
        <v>0</v>
      </c>
      <c r="I2206" s="25">
        <f t="shared" si="164"/>
        <v>0</v>
      </c>
      <c r="M2206" s="42">
        <v>480</v>
      </c>
    </row>
    <row r="2207" spans="8:13" ht="12.75" hidden="1">
      <c r="H2207" s="6">
        <f aca="true" t="shared" si="165" ref="H2207:H2270">H2206-B2207</f>
        <v>0</v>
      </c>
      <c r="I2207" s="25">
        <f t="shared" si="164"/>
        <v>0</v>
      </c>
      <c r="M2207" s="42">
        <v>480</v>
      </c>
    </row>
    <row r="2208" spans="8:13" ht="12.75" hidden="1">
      <c r="H2208" s="6">
        <f t="shared" si="165"/>
        <v>0</v>
      </c>
      <c r="I2208" s="25">
        <f aca="true" t="shared" si="166" ref="I2208:I2271">+B2208/M2208</f>
        <v>0</v>
      </c>
      <c r="M2208" s="42">
        <v>480</v>
      </c>
    </row>
    <row r="2209" spans="8:13" ht="12.75" hidden="1">
      <c r="H2209" s="6">
        <f t="shared" si="165"/>
        <v>0</v>
      </c>
      <c r="I2209" s="25">
        <f t="shared" si="166"/>
        <v>0</v>
      </c>
      <c r="M2209" s="42">
        <v>480</v>
      </c>
    </row>
    <row r="2210" spans="8:13" ht="12.75" hidden="1">
      <c r="H2210" s="6">
        <f t="shared" si="165"/>
        <v>0</v>
      </c>
      <c r="I2210" s="25">
        <f t="shared" si="166"/>
        <v>0</v>
      </c>
      <c r="M2210" s="42">
        <v>480</v>
      </c>
    </row>
    <row r="2211" spans="8:13" ht="12.75" hidden="1">
      <c r="H2211" s="6">
        <f t="shared" si="165"/>
        <v>0</v>
      </c>
      <c r="I2211" s="25">
        <f t="shared" si="166"/>
        <v>0</v>
      </c>
      <c r="M2211" s="42">
        <v>480</v>
      </c>
    </row>
    <row r="2212" spans="8:13" ht="12.75" hidden="1">
      <c r="H2212" s="6">
        <f t="shared" si="165"/>
        <v>0</v>
      </c>
      <c r="I2212" s="25">
        <f t="shared" si="166"/>
        <v>0</v>
      </c>
      <c r="M2212" s="42">
        <v>480</v>
      </c>
    </row>
    <row r="2213" spans="8:13" ht="12.75" hidden="1">
      <c r="H2213" s="6">
        <f t="shared" si="165"/>
        <v>0</v>
      </c>
      <c r="I2213" s="25">
        <f t="shared" si="166"/>
        <v>0</v>
      </c>
      <c r="M2213" s="42">
        <v>480</v>
      </c>
    </row>
    <row r="2214" spans="8:13" ht="12.75" hidden="1">
      <c r="H2214" s="6">
        <f t="shared" si="165"/>
        <v>0</v>
      </c>
      <c r="I2214" s="25">
        <f t="shared" si="166"/>
        <v>0</v>
      </c>
      <c r="M2214" s="42">
        <v>480</v>
      </c>
    </row>
    <row r="2215" spans="8:13" ht="12.75" hidden="1">
      <c r="H2215" s="6">
        <f t="shared" si="165"/>
        <v>0</v>
      </c>
      <c r="I2215" s="25">
        <f t="shared" si="166"/>
        <v>0</v>
      </c>
      <c r="M2215" s="42">
        <v>480</v>
      </c>
    </row>
    <row r="2216" spans="8:13" ht="12.75" hidden="1">
      <c r="H2216" s="6">
        <f t="shared" si="165"/>
        <v>0</v>
      </c>
      <c r="I2216" s="25">
        <f t="shared" si="166"/>
        <v>0</v>
      </c>
      <c r="M2216" s="42">
        <v>480</v>
      </c>
    </row>
    <row r="2217" spans="8:13" ht="12.75" hidden="1">
      <c r="H2217" s="6">
        <f t="shared" si="165"/>
        <v>0</v>
      </c>
      <c r="I2217" s="25">
        <f t="shared" si="166"/>
        <v>0</v>
      </c>
      <c r="M2217" s="42">
        <v>480</v>
      </c>
    </row>
    <row r="2218" spans="8:13" ht="12.75" hidden="1">
      <c r="H2218" s="6">
        <f t="shared" si="165"/>
        <v>0</v>
      </c>
      <c r="I2218" s="25">
        <f t="shared" si="166"/>
        <v>0</v>
      </c>
      <c r="M2218" s="42">
        <v>480</v>
      </c>
    </row>
    <row r="2219" spans="8:13" ht="12.75" hidden="1">
      <c r="H2219" s="6">
        <f t="shared" si="165"/>
        <v>0</v>
      </c>
      <c r="I2219" s="25">
        <f t="shared" si="166"/>
        <v>0</v>
      </c>
      <c r="M2219" s="42">
        <v>480</v>
      </c>
    </row>
    <row r="2220" spans="8:13" ht="12.75" hidden="1">
      <c r="H2220" s="6">
        <f t="shared" si="165"/>
        <v>0</v>
      </c>
      <c r="I2220" s="25">
        <f t="shared" si="166"/>
        <v>0</v>
      </c>
      <c r="M2220" s="42">
        <v>480</v>
      </c>
    </row>
    <row r="2221" spans="8:13" ht="12.75" hidden="1">
      <c r="H2221" s="6">
        <f t="shared" si="165"/>
        <v>0</v>
      </c>
      <c r="I2221" s="25">
        <f t="shared" si="166"/>
        <v>0</v>
      </c>
      <c r="M2221" s="42">
        <v>480</v>
      </c>
    </row>
    <row r="2222" spans="8:13" ht="12.75" hidden="1">
      <c r="H2222" s="6">
        <f t="shared" si="165"/>
        <v>0</v>
      </c>
      <c r="I2222" s="25">
        <f t="shared" si="166"/>
        <v>0</v>
      </c>
      <c r="M2222" s="42">
        <v>480</v>
      </c>
    </row>
    <row r="2223" spans="8:13" ht="12.75" hidden="1">
      <c r="H2223" s="6">
        <f t="shared" si="165"/>
        <v>0</v>
      </c>
      <c r="I2223" s="25">
        <f t="shared" si="166"/>
        <v>0</v>
      </c>
      <c r="M2223" s="42">
        <v>480</v>
      </c>
    </row>
    <row r="2224" spans="8:13" ht="12.75" hidden="1">
      <c r="H2224" s="6">
        <f t="shared" si="165"/>
        <v>0</v>
      </c>
      <c r="I2224" s="25">
        <f t="shared" si="166"/>
        <v>0</v>
      </c>
      <c r="M2224" s="42">
        <v>480</v>
      </c>
    </row>
    <row r="2225" spans="8:13" ht="12.75" hidden="1">
      <c r="H2225" s="6">
        <f t="shared" si="165"/>
        <v>0</v>
      </c>
      <c r="I2225" s="25">
        <f t="shared" si="166"/>
        <v>0</v>
      </c>
      <c r="M2225" s="42">
        <v>480</v>
      </c>
    </row>
    <row r="2226" spans="8:13" ht="12.75" hidden="1">
      <c r="H2226" s="6">
        <f t="shared" si="165"/>
        <v>0</v>
      </c>
      <c r="I2226" s="25">
        <f t="shared" si="166"/>
        <v>0</v>
      </c>
      <c r="M2226" s="42">
        <v>480</v>
      </c>
    </row>
    <row r="2227" spans="8:13" ht="12.75" hidden="1">
      <c r="H2227" s="6">
        <f t="shared" si="165"/>
        <v>0</v>
      </c>
      <c r="I2227" s="25">
        <f t="shared" si="166"/>
        <v>0</v>
      </c>
      <c r="M2227" s="42">
        <v>480</v>
      </c>
    </row>
    <row r="2228" spans="8:13" ht="12.75" hidden="1">
      <c r="H2228" s="6">
        <f t="shared" si="165"/>
        <v>0</v>
      </c>
      <c r="I2228" s="25">
        <f t="shared" si="166"/>
        <v>0</v>
      </c>
      <c r="M2228" s="42">
        <v>480</v>
      </c>
    </row>
    <row r="2229" spans="8:13" ht="12.75" hidden="1">
      <c r="H2229" s="6">
        <f t="shared" si="165"/>
        <v>0</v>
      </c>
      <c r="I2229" s="25">
        <f t="shared" si="166"/>
        <v>0</v>
      </c>
      <c r="M2229" s="42">
        <v>480</v>
      </c>
    </row>
    <row r="2230" spans="8:13" ht="12.75" hidden="1">
      <c r="H2230" s="6">
        <f t="shared" si="165"/>
        <v>0</v>
      </c>
      <c r="I2230" s="25">
        <f t="shared" si="166"/>
        <v>0</v>
      </c>
      <c r="M2230" s="42">
        <v>480</v>
      </c>
    </row>
    <row r="2231" spans="8:13" ht="12.75" hidden="1">
      <c r="H2231" s="6">
        <f t="shared" si="165"/>
        <v>0</v>
      </c>
      <c r="I2231" s="25">
        <f t="shared" si="166"/>
        <v>0</v>
      </c>
      <c r="M2231" s="42">
        <v>480</v>
      </c>
    </row>
    <row r="2232" spans="8:13" ht="12.75" hidden="1">
      <c r="H2232" s="6">
        <f t="shared" si="165"/>
        <v>0</v>
      </c>
      <c r="I2232" s="25">
        <f t="shared" si="166"/>
        <v>0</v>
      </c>
      <c r="M2232" s="42">
        <v>480</v>
      </c>
    </row>
    <row r="2233" spans="8:13" ht="12.75" hidden="1">
      <c r="H2233" s="6">
        <f t="shared" si="165"/>
        <v>0</v>
      </c>
      <c r="I2233" s="25">
        <f t="shared" si="166"/>
        <v>0</v>
      </c>
      <c r="M2233" s="42">
        <v>480</v>
      </c>
    </row>
    <row r="2234" spans="8:13" ht="12.75" hidden="1">
      <c r="H2234" s="6">
        <f t="shared" si="165"/>
        <v>0</v>
      </c>
      <c r="I2234" s="25">
        <f t="shared" si="166"/>
        <v>0</v>
      </c>
      <c r="M2234" s="42">
        <v>480</v>
      </c>
    </row>
    <row r="2235" spans="8:13" ht="12.75" hidden="1">
      <c r="H2235" s="6">
        <f t="shared" si="165"/>
        <v>0</v>
      </c>
      <c r="I2235" s="25">
        <f t="shared" si="166"/>
        <v>0</v>
      </c>
      <c r="M2235" s="42">
        <v>480</v>
      </c>
    </row>
    <row r="2236" spans="8:13" ht="12.75" hidden="1">
      <c r="H2236" s="6">
        <f t="shared" si="165"/>
        <v>0</v>
      </c>
      <c r="I2236" s="25">
        <f t="shared" si="166"/>
        <v>0</v>
      </c>
      <c r="M2236" s="42">
        <v>480</v>
      </c>
    </row>
    <row r="2237" spans="8:13" ht="12.75" hidden="1">
      <c r="H2237" s="6">
        <f t="shared" si="165"/>
        <v>0</v>
      </c>
      <c r="I2237" s="25">
        <f t="shared" si="166"/>
        <v>0</v>
      </c>
      <c r="M2237" s="42">
        <v>480</v>
      </c>
    </row>
    <row r="2238" spans="8:13" ht="12.75" hidden="1">
      <c r="H2238" s="6">
        <f t="shared" si="165"/>
        <v>0</v>
      </c>
      <c r="I2238" s="25">
        <f t="shared" si="166"/>
        <v>0</v>
      </c>
      <c r="M2238" s="42">
        <v>480</v>
      </c>
    </row>
    <row r="2239" spans="8:13" ht="12.75" hidden="1">
      <c r="H2239" s="6">
        <f t="shared" si="165"/>
        <v>0</v>
      </c>
      <c r="I2239" s="25">
        <f t="shared" si="166"/>
        <v>0</v>
      </c>
      <c r="M2239" s="42">
        <v>480</v>
      </c>
    </row>
    <row r="2240" spans="8:13" ht="12.75" hidden="1">
      <c r="H2240" s="6">
        <f t="shared" si="165"/>
        <v>0</v>
      </c>
      <c r="I2240" s="25">
        <f t="shared" si="166"/>
        <v>0</v>
      </c>
      <c r="M2240" s="42">
        <v>480</v>
      </c>
    </row>
    <row r="2241" spans="8:13" ht="12.75" hidden="1">
      <c r="H2241" s="6">
        <f t="shared" si="165"/>
        <v>0</v>
      </c>
      <c r="I2241" s="25">
        <f t="shared" si="166"/>
        <v>0</v>
      </c>
      <c r="M2241" s="42">
        <v>480</v>
      </c>
    </row>
    <row r="2242" spans="8:13" ht="12.75" hidden="1">
      <c r="H2242" s="6">
        <f t="shared" si="165"/>
        <v>0</v>
      </c>
      <c r="I2242" s="25">
        <f t="shared" si="166"/>
        <v>0</v>
      </c>
      <c r="M2242" s="42">
        <v>480</v>
      </c>
    </row>
    <row r="2243" spans="8:13" ht="12.75" hidden="1">
      <c r="H2243" s="6">
        <f t="shared" si="165"/>
        <v>0</v>
      </c>
      <c r="I2243" s="25">
        <f t="shared" si="166"/>
        <v>0</v>
      </c>
      <c r="M2243" s="42">
        <v>480</v>
      </c>
    </row>
    <row r="2244" spans="8:13" ht="12.75" hidden="1">
      <c r="H2244" s="6">
        <f t="shared" si="165"/>
        <v>0</v>
      </c>
      <c r="I2244" s="25">
        <f t="shared" si="166"/>
        <v>0</v>
      </c>
      <c r="M2244" s="42">
        <v>480</v>
      </c>
    </row>
    <row r="2245" spans="8:13" ht="12.75" hidden="1">
      <c r="H2245" s="6">
        <f t="shared" si="165"/>
        <v>0</v>
      </c>
      <c r="I2245" s="25">
        <f t="shared" si="166"/>
        <v>0</v>
      </c>
      <c r="M2245" s="42">
        <v>480</v>
      </c>
    </row>
    <row r="2246" spans="8:13" ht="12.75" hidden="1">
      <c r="H2246" s="6">
        <f t="shared" si="165"/>
        <v>0</v>
      </c>
      <c r="I2246" s="25">
        <f t="shared" si="166"/>
        <v>0</v>
      </c>
      <c r="M2246" s="42">
        <v>480</v>
      </c>
    </row>
    <row r="2247" spans="8:13" ht="12.75" hidden="1">
      <c r="H2247" s="6">
        <f t="shared" si="165"/>
        <v>0</v>
      </c>
      <c r="I2247" s="25">
        <f t="shared" si="166"/>
        <v>0</v>
      </c>
      <c r="M2247" s="42">
        <v>480</v>
      </c>
    </row>
    <row r="2248" spans="8:13" ht="12.75" hidden="1">
      <c r="H2248" s="6">
        <f t="shared" si="165"/>
        <v>0</v>
      </c>
      <c r="I2248" s="25">
        <f t="shared" si="166"/>
        <v>0</v>
      </c>
      <c r="M2248" s="42">
        <v>480</v>
      </c>
    </row>
    <row r="2249" spans="8:13" ht="12.75" hidden="1">
      <c r="H2249" s="6">
        <f t="shared" si="165"/>
        <v>0</v>
      </c>
      <c r="I2249" s="25">
        <f t="shared" si="166"/>
        <v>0</v>
      </c>
      <c r="M2249" s="42">
        <v>480</v>
      </c>
    </row>
    <row r="2250" spans="8:13" ht="12.75" hidden="1">
      <c r="H2250" s="6">
        <f t="shared" si="165"/>
        <v>0</v>
      </c>
      <c r="I2250" s="25">
        <f t="shared" si="166"/>
        <v>0</v>
      </c>
      <c r="M2250" s="42">
        <v>480</v>
      </c>
    </row>
    <row r="2251" spans="8:13" ht="12.75" hidden="1">
      <c r="H2251" s="6">
        <f t="shared" si="165"/>
        <v>0</v>
      </c>
      <c r="I2251" s="25">
        <f t="shared" si="166"/>
        <v>0</v>
      </c>
      <c r="M2251" s="42">
        <v>480</v>
      </c>
    </row>
    <row r="2252" spans="8:13" ht="12.75" hidden="1">
      <c r="H2252" s="6">
        <f t="shared" si="165"/>
        <v>0</v>
      </c>
      <c r="I2252" s="25">
        <f t="shared" si="166"/>
        <v>0</v>
      </c>
      <c r="M2252" s="42">
        <v>480</v>
      </c>
    </row>
    <row r="2253" spans="8:13" ht="12.75" hidden="1">
      <c r="H2253" s="6">
        <f t="shared" si="165"/>
        <v>0</v>
      </c>
      <c r="I2253" s="25">
        <f t="shared" si="166"/>
        <v>0</v>
      </c>
      <c r="M2253" s="42">
        <v>480</v>
      </c>
    </row>
    <row r="2254" spans="8:13" ht="12.75" hidden="1">
      <c r="H2254" s="6">
        <f t="shared" si="165"/>
        <v>0</v>
      </c>
      <c r="I2254" s="25">
        <f t="shared" si="166"/>
        <v>0</v>
      </c>
      <c r="M2254" s="42">
        <v>480</v>
      </c>
    </row>
    <row r="2255" spans="8:13" ht="12.75" hidden="1">
      <c r="H2255" s="6">
        <f t="shared" si="165"/>
        <v>0</v>
      </c>
      <c r="I2255" s="25">
        <f t="shared" si="166"/>
        <v>0</v>
      </c>
      <c r="M2255" s="42">
        <v>480</v>
      </c>
    </row>
    <row r="2256" spans="8:13" ht="12.75" hidden="1">
      <c r="H2256" s="6">
        <f t="shared" si="165"/>
        <v>0</v>
      </c>
      <c r="I2256" s="25">
        <f t="shared" si="166"/>
        <v>0</v>
      </c>
      <c r="M2256" s="42">
        <v>480</v>
      </c>
    </row>
    <row r="2257" spans="8:13" ht="12.75" hidden="1">
      <c r="H2257" s="6">
        <f t="shared" si="165"/>
        <v>0</v>
      </c>
      <c r="I2257" s="25">
        <f t="shared" si="166"/>
        <v>0</v>
      </c>
      <c r="M2257" s="42">
        <v>480</v>
      </c>
    </row>
    <row r="2258" spans="8:13" ht="12.75" hidden="1">
      <c r="H2258" s="6">
        <f t="shared" si="165"/>
        <v>0</v>
      </c>
      <c r="I2258" s="25">
        <f t="shared" si="166"/>
        <v>0</v>
      </c>
      <c r="M2258" s="42">
        <v>480</v>
      </c>
    </row>
    <row r="2259" spans="8:13" ht="12.75" hidden="1">
      <c r="H2259" s="6">
        <f t="shared" si="165"/>
        <v>0</v>
      </c>
      <c r="I2259" s="25">
        <f t="shared" si="166"/>
        <v>0</v>
      </c>
      <c r="M2259" s="42">
        <v>480</v>
      </c>
    </row>
    <row r="2260" spans="8:13" ht="12.75" hidden="1">
      <c r="H2260" s="6">
        <f t="shared" si="165"/>
        <v>0</v>
      </c>
      <c r="I2260" s="25">
        <f t="shared" si="166"/>
        <v>0</v>
      </c>
      <c r="M2260" s="42">
        <v>480</v>
      </c>
    </row>
    <row r="2261" spans="8:13" ht="12.75" hidden="1">
      <c r="H2261" s="6">
        <f t="shared" si="165"/>
        <v>0</v>
      </c>
      <c r="I2261" s="25">
        <f t="shared" si="166"/>
        <v>0</v>
      </c>
      <c r="M2261" s="42">
        <v>480</v>
      </c>
    </row>
    <row r="2262" spans="8:13" ht="12.75" hidden="1">
      <c r="H2262" s="6">
        <f t="shared" si="165"/>
        <v>0</v>
      </c>
      <c r="I2262" s="25">
        <f t="shared" si="166"/>
        <v>0</v>
      </c>
      <c r="M2262" s="42">
        <v>480</v>
      </c>
    </row>
    <row r="2263" spans="8:13" ht="12.75" hidden="1">
      <c r="H2263" s="6">
        <f t="shared" si="165"/>
        <v>0</v>
      </c>
      <c r="I2263" s="25">
        <f t="shared" si="166"/>
        <v>0</v>
      </c>
      <c r="M2263" s="42">
        <v>480</v>
      </c>
    </row>
    <row r="2264" spans="8:13" ht="12.75" hidden="1">
      <c r="H2264" s="6">
        <f t="shared" si="165"/>
        <v>0</v>
      </c>
      <c r="I2264" s="25">
        <f t="shared" si="166"/>
        <v>0</v>
      </c>
      <c r="M2264" s="42">
        <v>480</v>
      </c>
    </row>
    <row r="2265" spans="8:13" ht="12.75" hidden="1">
      <c r="H2265" s="6">
        <f t="shared" si="165"/>
        <v>0</v>
      </c>
      <c r="I2265" s="25">
        <f t="shared" si="166"/>
        <v>0</v>
      </c>
      <c r="M2265" s="42">
        <v>480</v>
      </c>
    </row>
    <row r="2266" spans="8:13" ht="12.75" hidden="1">
      <c r="H2266" s="6">
        <f t="shared" si="165"/>
        <v>0</v>
      </c>
      <c r="I2266" s="25">
        <f t="shared" si="166"/>
        <v>0</v>
      </c>
      <c r="M2266" s="42">
        <v>480</v>
      </c>
    </row>
    <row r="2267" spans="8:13" ht="12.75" hidden="1">
      <c r="H2267" s="6">
        <f t="shared" si="165"/>
        <v>0</v>
      </c>
      <c r="I2267" s="25">
        <f t="shared" si="166"/>
        <v>0</v>
      </c>
      <c r="M2267" s="42">
        <v>480</v>
      </c>
    </row>
    <row r="2268" spans="8:13" ht="12.75" hidden="1">
      <c r="H2268" s="6">
        <f t="shared" si="165"/>
        <v>0</v>
      </c>
      <c r="I2268" s="25">
        <f t="shared" si="166"/>
        <v>0</v>
      </c>
      <c r="M2268" s="42">
        <v>480</v>
      </c>
    </row>
    <row r="2269" spans="8:13" ht="12.75" hidden="1">
      <c r="H2269" s="6">
        <f t="shared" si="165"/>
        <v>0</v>
      </c>
      <c r="I2269" s="25">
        <f t="shared" si="166"/>
        <v>0</v>
      </c>
      <c r="M2269" s="42">
        <v>480</v>
      </c>
    </row>
    <row r="2270" spans="8:13" ht="12.75" hidden="1">
      <c r="H2270" s="6">
        <f t="shared" si="165"/>
        <v>0</v>
      </c>
      <c r="I2270" s="25">
        <f t="shared" si="166"/>
        <v>0</v>
      </c>
      <c r="M2270" s="42">
        <v>480</v>
      </c>
    </row>
    <row r="2271" spans="8:13" ht="12.75" hidden="1">
      <c r="H2271" s="6">
        <f aca="true" t="shared" si="167" ref="H2271:H2334">H2270-B2271</f>
        <v>0</v>
      </c>
      <c r="I2271" s="25">
        <f t="shared" si="166"/>
        <v>0</v>
      </c>
      <c r="M2271" s="42">
        <v>480</v>
      </c>
    </row>
    <row r="2272" spans="8:13" ht="12.75" hidden="1">
      <c r="H2272" s="6">
        <f t="shared" si="167"/>
        <v>0</v>
      </c>
      <c r="I2272" s="25">
        <f aca="true" t="shared" si="168" ref="I2272:I2335">+B2272/M2272</f>
        <v>0</v>
      </c>
      <c r="M2272" s="42">
        <v>480</v>
      </c>
    </row>
    <row r="2273" spans="8:13" ht="12.75" hidden="1">
      <c r="H2273" s="6">
        <f t="shared" si="167"/>
        <v>0</v>
      </c>
      <c r="I2273" s="25">
        <f t="shared" si="168"/>
        <v>0</v>
      </c>
      <c r="M2273" s="42">
        <v>480</v>
      </c>
    </row>
    <row r="2274" spans="8:13" ht="12.75" hidden="1">
      <c r="H2274" s="6">
        <f t="shared" si="167"/>
        <v>0</v>
      </c>
      <c r="I2274" s="25">
        <f t="shared" si="168"/>
        <v>0</v>
      </c>
      <c r="M2274" s="42">
        <v>480</v>
      </c>
    </row>
    <row r="2275" spans="8:13" ht="12.75" hidden="1">
      <c r="H2275" s="6">
        <f t="shared" si="167"/>
        <v>0</v>
      </c>
      <c r="I2275" s="25">
        <f t="shared" si="168"/>
        <v>0</v>
      </c>
      <c r="M2275" s="42">
        <v>480</v>
      </c>
    </row>
    <row r="2276" spans="8:13" ht="12.75" hidden="1">
      <c r="H2276" s="6">
        <f t="shared" si="167"/>
        <v>0</v>
      </c>
      <c r="I2276" s="25">
        <f t="shared" si="168"/>
        <v>0</v>
      </c>
      <c r="M2276" s="42">
        <v>480</v>
      </c>
    </row>
    <row r="2277" spans="8:13" ht="12.75" hidden="1">
      <c r="H2277" s="6">
        <f t="shared" si="167"/>
        <v>0</v>
      </c>
      <c r="I2277" s="25">
        <f t="shared" si="168"/>
        <v>0</v>
      </c>
      <c r="M2277" s="42">
        <v>480</v>
      </c>
    </row>
    <row r="2278" spans="8:13" ht="12.75" hidden="1">
      <c r="H2278" s="6">
        <f t="shared" si="167"/>
        <v>0</v>
      </c>
      <c r="I2278" s="25">
        <f t="shared" si="168"/>
        <v>0</v>
      </c>
      <c r="M2278" s="42">
        <v>480</v>
      </c>
    </row>
    <row r="2279" spans="8:13" ht="12.75" hidden="1">
      <c r="H2279" s="6">
        <f t="shared" si="167"/>
        <v>0</v>
      </c>
      <c r="I2279" s="25">
        <f t="shared" si="168"/>
        <v>0</v>
      </c>
      <c r="M2279" s="42">
        <v>480</v>
      </c>
    </row>
    <row r="2280" spans="8:13" ht="12.75" hidden="1">
      <c r="H2280" s="6">
        <f t="shared" si="167"/>
        <v>0</v>
      </c>
      <c r="I2280" s="25">
        <f t="shared" si="168"/>
        <v>0</v>
      </c>
      <c r="M2280" s="42">
        <v>480</v>
      </c>
    </row>
    <row r="2281" spans="8:13" ht="12.75" hidden="1">
      <c r="H2281" s="6">
        <f t="shared" si="167"/>
        <v>0</v>
      </c>
      <c r="I2281" s="25">
        <f t="shared" si="168"/>
        <v>0</v>
      </c>
      <c r="M2281" s="42">
        <v>480</v>
      </c>
    </row>
    <row r="2282" spans="8:13" ht="12.75" hidden="1">
      <c r="H2282" s="6">
        <f t="shared" si="167"/>
        <v>0</v>
      </c>
      <c r="I2282" s="25">
        <f t="shared" si="168"/>
        <v>0</v>
      </c>
      <c r="M2282" s="42">
        <v>480</v>
      </c>
    </row>
    <row r="2283" spans="8:13" ht="12.75" hidden="1">
      <c r="H2283" s="6">
        <f t="shared" si="167"/>
        <v>0</v>
      </c>
      <c r="I2283" s="25">
        <f t="shared" si="168"/>
        <v>0</v>
      </c>
      <c r="M2283" s="42">
        <v>480</v>
      </c>
    </row>
    <row r="2284" spans="8:13" ht="12.75" hidden="1">
      <c r="H2284" s="6">
        <f t="shared" si="167"/>
        <v>0</v>
      </c>
      <c r="I2284" s="25">
        <f t="shared" si="168"/>
        <v>0</v>
      </c>
      <c r="M2284" s="42">
        <v>480</v>
      </c>
    </row>
    <row r="2285" spans="8:13" ht="12.75" hidden="1">
      <c r="H2285" s="6">
        <f t="shared" si="167"/>
        <v>0</v>
      </c>
      <c r="I2285" s="25">
        <f t="shared" si="168"/>
        <v>0</v>
      </c>
      <c r="M2285" s="42">
        <v>480</v>
      </c>
    </row>
    <row r="2286" spans="8:13" ht="12.75" hidden="1">
      <c r="H2286" s="6">
        <f t="shared" si="167"/>
        <v>0</v>
      </c>
      <c r="I2286" s="25">
        <f t="shared" si="168"/>
        <v>0</v>
      </c>
      <c r="M2286" s="42">
        <v>480</v>
      </c>
    </row>
    <row r="2287" spans="8:13" ht="12.75" hidden="1">
      <c r="H2287" s="6">
        <f t="shared" si="167"/>
        <v>0</v>
      </c>
      <c r="I2287" s="25">
        <f t="shared" si="168"/>
        <v>0</v>
      </c>
      <c r="M2287" s="42">
        <v>480</v>
      </c>
    </row>
    <row r="2288" spans="8:13" ht="12.75" hidden="1">
      <c r="H2288" s="6">
        <f t="shared" si="167"/>
        <v>0</v>
      </c>
      <c r="I2288" s="25">
        <f t="shared" si="168"/>
        <v>0</v>
      </c>
      <c r="M2288" s="42">
        <v>480</v>
      </c>
    </row>
    <row r="2289" spans="8:13" ht="12.75" hidden="1">
      <c r="H2289" s="6">
        <f t="shared" si="167"/>
        <v>0</v>
      </c>
      <c r="I2289" s="25">
        <f t="shared" si="168"/>
        <v>0</v>
      </c>
      <c r="M2289" s="42">
        <v>480</v>
      </c>
    </row>
    <row r="2290" spans="8:13" ht="12.75" hidden="1">
      <c r="H2290" s="6">
        <f t="shared" si="167"/>
        <v>0</v>
      </c>
      <c r="I2290" s="25">
        <f t="shared" si="168"/>
        <v>0</v>
      </c>
      <c r="M2290" s="42">
        <v>480</v>
      </c>
    </row>
    <row r="2291" spans="8:13" ht="12.75" hidden="1">
      <c r="H2291" s="6">
        <f t="shared" si="167"/>
        <v>0</v>
      </c>
      <c r="I2291" s="25">
        <f t="shared" si="168"/>
        <v>0</v>
      </c>
      <c r="M2291" s="42">
        <v>480</v>
      </c>
    </row>
    <row r="2292" spans="8:13" ht="12.75" hidden="1">
      <c r="H2292" s="6">
        <f t="shared" si="167"/>
        <v>0</v>
      </c>
      <c r="I2292" s="25">
        <f t="shared" si="168"/>
        <v>0</v>
      </c>
      <c r="M2292" s="42">
        <v>480</v>
      </c>
    </row>
    <row r="2293" spans="8:13" ht="12.75" hidden="1">
      <c r="H2293" s="6">
        <f t="shared" si="167"/>
        <v>0</v>
      </c>
      <c r="I2293" s="25">
        <f t="shared" si="168"/>
        <v>0</v>
      </c>
      <c r="M2293" s="42">
        <v>480</v>
      </c>
    </row>
    <row r="2294" spans="8:13" ht="12.75" hidden="1">
      <c r="H2294" s="6">
        <f t="shared" si="167"/>
        <v>0</v>
      </c>
      <c r="I2294" s="25">
        <f t="shared" si="168"/>
        <v>0</v>
      </c>
      <c r="M2294" s="42">
        <v>480</v>
      </c>
    </row>
    <row r="2295" spans="8:13" ht="12.75" hidden="1">
      <c r="H2295" s="6">
        <f t="shared" si="167"/>
        <v>0</v>
      </c>
      <c r="I2295" s="25">
        <f t="shared" si="168"/>
        <v>0</v>
      </c>
      <c r="M2295" s="42">
        <v>480</v>
      </c>
    </row>
    <row r="2296" spans="8:13" ht="12.75" hidden="1">
      <c r="H2296" s="6">
        <f t="shared" si="167"/>
        <v>0</v>
      </c>
      <c r="I2296" s="25">
        <f t="shared" si="168"/>
        <v>0</v>
      </c>
      <c r="M2296" s="42">
        <v>480</v>
      </c>
    </row>
    <row r="2297" spans="8:13" ht="12.75" hidden="1">
      <c r="H2297" s="6">
        <f t="shared" si="167"/>
        <v>0</v>
      </c>
      <c r="I2297" s="25">
        <f t="shared" si="168"/>
        <v>0</v>
      </c>
      <c r="M2297" s="42">
        <v>480</v>
      </c>
    </row>
    <row r="2298" spans="8:13" ht="12.75" hidden="1">
      <c r="H2298" s="6">
        <f t="shared" si="167"/>
        <v>0</v>
      </c>
      <c r="I2298" s="25">
        <f t="shared" si="168"/>
        <v>0</v>
      </c>
      <c r="M2298" s="42">
        <v>480</v>
      </c>
    </row>
    <row r="2299" spans="8:13" ht="12.75" hidden="1">
      <c r="H2299" s="6">
        <f t="shared" si="167"/>
        <v>0</v>
      </c>
      <c r="I2299" s="25">
        <f t="shared" si="168"/>
        <v>0</v>
      </c>
      <c r="M2299" s="42">
        <v>480</v>
      </c>
    </row>
    <row r="2300" spans="8:13" ht="12.75" hidden="1">
      <c r="H2300" s="6">
        <f t="shared" si="167"/>
        <v>0</v>
      </c>
      <c r="I2300" s="25">
        <f t="shared" si="168"/>
        <v>0</v>
      </c>
      <c r="M2300" s="42">
        <v>480</v>
      </c>
    </row>
    <row r="2301" spans="8:13" ht="12.75" hidden="1">
      <c r="H2301" s="6">
        <f t="shared" si="167"/>
        <v>0</v>
      </c>
      <c r="I2301" s="25">
        <f t="shared" si="168"/>
        <v>0</v>
      </c>
      <c r="M2301" s="42">
        <v>480</v>
      </c>
    </row>
    <row r="2302" spans="8:13" ht="12.75" hidden="1">
      <c r="H2302" s="6">
        <f t="shared" si="167"/>
        <v>0</v>
      </c>
      <c r="I2302" s="25">
        <f t="shared" si="168"/>
        <v>0</v>
      </c>
      <c r="M2302" s="42">
        <v>480</v>
      </c>
    </row>
    <row r="2303" spans="8:13" ht="12.75" hidden="1">
      <c r="H2303" s="6">
        <f t="shared" si="167"/>
        <v>0</v>
      </c>
      <c r="I2303" s="25">
        <f t="shared" si="168"/>
        <v>0</v>
      </c>
      <c r="M2303" s="42">
        <v>480</v>
      </c>
    </row>
    <row r="2304" spans="8:13" ht="12.75" hidden="1">
      <c r="H2304" s="6">
        <f t="shared" si="167"/>
        <v>0</v>
      </c>
      <c r="I2304" s="25">
        <f t="shared" si="168"/>
        <v>0</v>
      </c>
      <c r="M2304" s="42">
        <v>480</v>
      </c>
    </row>
    <row r="2305" spans="8:13" ht="12.75" hidden="1">
      <c r="H2305" s="6">
        <f t="shared" si="167"/>
        <v>0</v>
      </c>
      <c r="I2305" s="25">
        <f t="shared" si="168"/>
        <v>0</v>
      </c>
      <c r="M2305" s="42">
        <v>480</v>
      </c>
    </row>
    <row r="2306" spans="8:13" ht="12.75" hidden="1">
      <c r="H2306" s="6">
        <f t="shared" si="167"/>
        <v>0</v>
      </c>
      <c r="I2306" s="25">
        <f t="shared" si="168"/>
        <v>0</v>
      </c>
      <c r="M2306" s="42">
        <v>480</v>
      </c>
    </row>
    <row r="2307" spans="8:13" ht="12.75" hidden="1">
      <c r="H2307" s="6">
        <f t="shared" si="167"/>
        <v>0</v>
      </c>
      <c r="I2307" s="25">
        <f t="shared" si="168"/>
        <v>0</v>
      </c>
      <c r="M2307" s="42">
        <v>480</v>
      </c>
    </row>
    <row r="2308" spans="8:13" ht="12.75" hidden="1">
      <c r="H2308" s="6">
        <f t="shared" si="167"/>
        <v>0</v>
      </c>
      <c r="I2308" s="25">
        <f t="shared" si="168"/>
        <v>0</v>
      </c>
      <c r="M2308" s="42">
        <v>480</v>
      </c>
    </row>
    <row r="2309" spans="8:13" ht="12.75" hidden="1">
      <c r="H2309" s="6">
        <f t="shared" si="167"/>
        <v>0</v>
      </c>
      <c r="I2309" s="25">
        <f t="shared" si="168"/>
        <v>0</v>
      </c>
      <c r="M2309" s="42">
        <v>480</v>
      </c>
    </row>
    <row r="2310" spans="8:13" ht="12.75" hidden="1">
      <c r="H2310" s="6">
        <f t="shared" si="167"/>
        <v>0</v>
      </c>
      <c r="I2310" s="25">
        <f t="shared" si="168"/>
        <v>0</v>
      </c>
      <c r="M2310" s="42">
        <v>480</v>
      </c>
    </row>
    <row r="2311" spans="8:13" ht="12.75" hidden="1">
      <c r="H2311" s="6">
        <f t="shared" si="167"/>
        <v>0</v>
      </c>
      <c r="I2311" s="25">
        <f t="shared" si="168"/>
        <v>0</v>
      </c>
      <c r="M2311" s="42">
        <v>480</v>
      </c>
    </row>
    <row r="2312" spans="8:13" ht="12.75" hidden="1">
      <c r="H2312" s="6">
        <f t="shared" si="167"/>
        <v>0</v>
      </c>
      <c r="I2312" s="25">
        <f t="shared" si="168"/>
        <v>0</v>
      </c>
      <c r="M2312" s="42">
        <v>480</v>
      </c>
    </row>
    <row r="2313" spans="8:13" ht="12.75" hidden="1">
      <c r="H2313" s="6">
        <f t="shared" si="167"/>
        <v>0</v>
      </c>
      <c r="I2313" s="25">
        <f t="shared" si="168"/>
        <v>0</v>
      </c>
      <c r="M2313" s="42">
        <v>480</v>
      </c>
    </row>
    <row r="2314" spans="8:13" ht="12.75" hidden="1">
      <c r="H2314" s="6">
        <f t="shared" si="167"/>
        <v>0</v>
      </c>
      <c r="I2314" s="25">
        <f t="shared" si="168"/>
        <v>0</v>
      </c>
      <c r="M2314" s="42">
        <v>480</v>
      </c>
    </row>
    <row r="2315" spans="8:13" ht="12.75" hidden="1">
      <c r="H2315" s="6">
        <f t="shared" si="167"/>
        <v>0</v>
      </c>
      <c r="I2315" s="25">
        <f t="shared" si="168"/>
        <v>0</v>
      </c>
      <c r="M2315" s="42">
        <v>480</v>
      </c>
    </row>
    <row r="2316" spans="8:13" ht="12.75" hidden="1">
      <c r="H2316" s="6">
        <f t="shared" si="167"/>
        <v>0</v>
      </c>
      <c r="I2316" s="25">
        <f t="shared" si="168"/>
        <v>0</v>
      </c>
      <c r="M2316" s="42">
        <v>480</v>
      </c>
    </row>
    <row r="2317" spans="8:13" ht="12.75" hidden="1">
      <c r="H2317" s="6">
        <f t="shared" si="167"/>
        <v>0</v>
      </c>
      <c r="I2317" s="25">
        <f t="shared" si="168"/>
        <v>0</v>
      </c>
      <c r="M2317" s="42">
        <v>480</v>
      </c>
    </row>
    <row r="2318" spans="8:13" ht="12.75" hidden="1">
      <c r="H2318" s="6">
        <f t="shared" si="167"/>
        <v>0</v>
      </c>
      <c r="I2318" s="25">
        <f t="shared" si="168"/>
        <v>0</v>
      </c>
      <c r="M2318" s="42">
        <v>480</v>
      </c>
    </row>
    <row r="2319" spans="8:13" ht="12.75" hidden="1">
      <c r="H2319" s="6">
        <f t="shared" si="167"/>
        <v>0</v>
      </c>
      <c r="I2319" s="25">
        <f t="shared" si="168"/>
        <v>0</v>
      </c>
      <c r="M2319" s="42">
        <v>480</v>
      </c>
    </row>
    <row r="2320" spans="8:13" ht="12.75" hidden="1">
      <c r="H2320" s="6">
        <f t="shared" si="167"/>
        <v>0</v>
      </c>
      <c r="I2320" s="25">
        <f t="shared" si="168"/>
        <v>0</v>
      </c>
      <c r="M2320" s="42">
        <v>480</v>
      </c>
    </row>
    <row r="2321" spans="8:13" ht="12.75" hidden="1">
      <c r="H2321" s="6">
        <f t="shared" si="167"/>
        <v>0</v>
      </c>
      <c r="I2321" s="25">
        <f t="shared" si="168"/>
        <v>0</v>
      </c>
      <c r="M2321" s="42">
        <v>480</v>
      </c>
    </row>
    <row r="2322" spans="8:13" ht="12.75" hidden="1">
      <c r="H2322" s="6">
        <f t="shared" si="167"/>
        <v>0</v>
      </c>
      <c r="I2322" s="25">
        <f t="shared" si="168"/>
        <v>0</v>
      </c>
      <c r="M2322" s="42">
        <v>480</v>
      </c>
    </row>
    <row r="2323" spans="8:13" ht="12.75" hidden="1">
      <c r="H2323" s="6">
        <f t="shared" si="167"/>
        <v>0</v>
      </c>
      <c r="I2323" s="25">
        <f t="shared" si="168"/>
        <v>0</v>
      </c>
      <c r="M2323" s="42">
        <v>480</v>
      </c>
    </row>
    <row r="2324" spans="8:13" ht="12.75" hidden="1">
      <c r="H2324" s="6">
        <f t="shared" si="167"/>
        <v>0</v>
      </c>
      <c r="I2324" s="25">
        <f t="shared" si="168"/>
        <v>0</v>
      </c>
      <c r="M2324" s="42">
        <v>480</v>
      </c>
    </row>
    <row r="2325" spans="8:13" ht="12.75" hidden="1">
      <c r="H2325" s="6">
        <f t="shared" si="167"/>
        <v>0</v>
      </c>
      <c r="I2325" s="25">
        <f t="shared" si="168"/>
        <v>0</v>
      </c>
      <c r="M2325" s="42">
        <v>480</v>
      </c>
    </row>
    <row r="2326" spans="8:13" ht="12.75" hidden="1">
      <c r="H2326" s="6">
        <f t="shared" si="167"/>
        <v>0</v>
      </c>
      <c r="I2326" s="25">
        <f t="shared" si="168"/>
        <v>0</v>
      </c>
      <c r="M2326" s="42">
        <v>480</v>
      </c>
    </row>
    <row r="2327" spans="8:13" ht="12.75" hidden="1">
      <c r="H2327" s="6">
        <f t="shared" si="167"/>
        <v>0</v>
      </c>
      <c r="I2327" s="25">
        <f t="shared" si="168"/>
        <v>0</v>
      </c>
      <c r="M2327" s="42">
        <v>480</v>
      </c>
    </row>
    <row r="2328" spans="8:13" ht="12.75" hidden="1">
      <c r="H2328" s="6">
        <f t="shared" si="167"/>
        <v>0</v>
      </c>
      <c r="I2328" s="25">
        <f t="shared" si="168"/>
        <v>0</v>
      </c>
      <c r="M2328" s="42">
        <v>480</v>
      </c>
    </row>
    <row r="2329" spans="8:13" ht="12.75" hidden="1">
      <c r="H2329" s="6">
        <f t="shared" si="167"/>
        <v>0</v>
      </c>
      <c r="I2329" s="25">
        <f t="shared" si="168"/>
        <v>0</v>
      </c>
      <c r="M2329" s="42">
        <v>480</v>
      </c>
    </row>
    <row r="2330" spans="8:13" ht="12.75" hidden="1">
      <c r="H2330" s="6">
        <f t="shared" si="167"/>
        <v>0</v>
      </c>
      <c r="I2330" s="25">
        <f t="shared" si="168"/>
        <v>0</v>
      </c>
      <c r="M2330" s="42">
        <v>480</v>
      </c>
    </row>
    <row r="2331" spans="8:13" ht="12.75" hidden="1">
      <c r="H2331" s="6">
        <f t="shared" si="167"/>
        <v>0</v>
      </c>
      <c r="I2331" s="25">
        <f t="shared" si="168"/>
        <v>0</v>
      </c>
      <c r="M2331" s="42">
        <v>480</v>
      </c>
    </row>
    <row r="2332" spans="8:13" ht="12.75" hidden="1">
      <c r="H2332" s="6">
        <f t="shared" si="167"/>
        <v>0</v>
      </c>
      <c r="I2332" s="25">
        <f t="shared" si="168"/>
        <v>0</v>
      </c>
      <c r="M2332" s="42">
        <v>480</v>
      </c>
    </row>
    <row r="2333" spans="8:13" ht="12.75" hidden="1">
      <c r="H2333" s="6">
        <f t="shared" si="167"/>
        <v>0</v>
      </c>
      <c r="I2333" s="25">
        <f t="shared" si="168"/>
        <v>0</v>
      </c>
      <c r="M2333" s="42">
        <v>480</v>
      </c>
    </row>
    <row r="2334" spans="8:13" ht="12.75" hidden="1">
      <c r="H2334" s="6">
        <f t="shared" si="167"/>
        <v>0</v>
      </c>
      <c r="I2334" s="25">
        <f t="shared" si="168"/>
        <v>0</v>
      </c>
      <c r="M2334" s="42">
        <v>480</v>
      </c>
    </row>
    <row r="2335" spans="8:13" ht="12.75" hidden="1">
      <c r="H2335" s="6">
        <f aca="true" t="shared" si="169" ref="H2335:H2394">H2334-B2335</f>
        <v>0</v>
      </c>
      <c r="I2335" s="25">
        <f t="shared" si="168"/>
        <v>0</v>
      </c>
      <c r="M2335" s="42">
        <v>480</v>
      </c>
    </row>
    <row r="2336" spans="8:13" ht="12.75" hidden="1">
      <c r="H2336" s="6">
        <f t="shared" si="169"/>
        <v>0</v>
      </c>
      <c r="I2336" s="25">
        <f aca="true" t="shared" si="170" ref="I2336:I2399">+B2336/M2336</f>
        <v>0</v>
      </c>
      <c r="M2336" s="42">
        <v>480</v>
      </c>
    </row>
    <row r="2337" spans="8:13" ht="12.75" hidden="1">
      <c r="H2337" s="6">
        <f t="shared" si="169"/>
        <v>0</v>
      </c>
      <c r="I2337" s="25">
        <f t="shared" si="170"/>
        <v>0</v>
      </c>
      <c r="M2337" s="42">
        <v>480</v>
      </c>
    </row>
    <row r="2338" spans="8:13" ht="12.75" hidden="1">
      <c r="H2338" s="6">
        <f t="shared" si="169"/>
        <v>0</v>
      </c>
      <c r="I2338" s="25">
        <f t="shared" si="170"/>
        <v>0</v>
      </c>
      <c r="M2338" s="42">
        <v>480</v>
      </c>
    </row>
    <row r="2339" spans="8:13" ht="12.75" hidden="1">
      <c r="H2339" s="6">
        <f t="shared" si="169"/>
        <v>0</v>
      </c>
      <c r="I2339" s="25">
        <f t="shared" si="170"/>
        <v>0</v>
      </c>
      <c r="M2339" s="42">
        <v>480</v>
      </c>
    </row>
    <row r="2340" spans="8:13" ht="12.75" hidden="1">
      <c r="H2340" s="6">
        <f t="shared" si="169"/>
        <v>0</v>
      </c>
      <c r="I2340" s="25">
        <f t="shared" si="170"/>
        <v>0</v>
      </c>
      <c r="M2340" s="42">
        <v>480</v>
      </c>
    </row>
    <row r="2341" spans="8:13" ht="12.75" hidden="1">
      <c r="H2341" s="6">
        <f t="shared" si="169"/>
        <v>0</v>
      </c>
      <c r="I2341" s="25">
        <f t="shared" si="170"/>
        <v>0</v>
      </c>
      <c r="M2341" s="42">
        <v>480</v>
      </c>
    </row>
    <row r="2342" spans="8:13" ht="12.75" hidden="1">
      <c r="H2342" s="6">
        <f t="shared" si="169"/>
        <v>0</v>
      </c>
      <c r="I2342" s="25">
        <f t="shared" si="170"/>
        <v>0</v>
      </c>
      <c r="M2342" s="42">
        <v>480</v>
      </c>
    </row>
    <row r="2343" spans="8:13" ht="12.75" hidden="1">
      <c r="H2343" s="6">
        <f t="shared" si="169"/>
        <v>0</v>
      </c>
      <c r="I2343" s="25">
        <f t="shared" si="170"/>
        <v>0</v>
      </c>
      <c r="M2343" s="42">
        <v>480</v>
      </c>
    </row>
    <row r="2344" spans="8:13" ht="12.75" hidden="1">
      <c r="H2344" s="6">
        <f t="shared" si="169"/>
        <v>0</v>
      </c>
      <c r="I2344" s="25">
        <f t="shared" si="170"/>
        <v>0</v>
      </c>
      <c r="M2344" s="42">
        <v>480</v>
      </c>
    </row>
    <row r="2345" spans="8:13" ht="12.75" hidden="1">
      <c r="H2345" s="6">
        <f t="shared" si="169"/>
        <v>0</v>
      </c>
      <c r="I2345" s="25">
        <f t="shared" si="170"/>
        <v>0</v>
      </c>
      <c r="M2345" s="42">
        <v>480</v>
      </c>
    </row>
    <row r="2346" spans="8:13" ht="12.75" hidden="1">
      <c r="H2346" s="6">
        <f t="shared" si="169"/>
        <v>0</v>
      </c>
      <c r="I2346" s="25">
        <f t="shared" si="170"/>
        <v>0</v>
      </c>
      <c r="M2346" s="42">
        <v>480</v>
      </c>
    </row>
    <row r="2347" spans="8:13" ht="12.75" hidden="1">
      <c r="H2347" s="6">
        <f t="shared" si="169"/>
        <v>0</v>
      </c>
      <c r="I2347" s="25">
        <f t="shared" si="170"/>
        <v>0</v>
      </c>
      <c r="M2347" s="42">
        <v>480</v>
      </c>
    </row>
    <row r="2348" spans="8:13" ht="12.75" hidden="1">
      <c r="H2348" s="6">
        <f t="shared" si="169"/>
        <v>0</v>
      </c>
      <c r="I2348" s="25">
        <f t="shared" si="170"/>
        <v>0</v>
      </c>
      <c r="M2348" s="42">
        <v>480</v>
      </c>
    </row>
    <row r="2349" spans="8:13" ht="12.75" hidden="1">
      <c r="H2349" s="6">
        <f t="shared" si="169"/>
        <v>0</v>
      </c>
      <c r="I2349" s="25">
        <f t="shared" si="170"/>
        <v>0</v>
      </c>
      <c r="M2349" s="42">
        <v>480</v>
      </c>
    </row>
    <row r="2350" spans="8:13" ht="12.75" hidden="1">
      <c r="H2350" s="6">
        <f t="shared" si="169"/>
        <v>0</v>
      </c>
      <c r="I2350" s="25">
        <f t="shared" si="170"/>
        <v>0</v>
      </c>
      <c r="M2350" s="42">
        <v>480</v>
      </c>
    </row>
    <row r="2351" spans="8:13" ht="12.75" hidden="1">
      <c r="H2351" s="6">
        <f t="shared" si="169"/>
        <v>0</v>
      </c>
      <c r="I2351" s="25">
        <f t="shared" si="170"/>
        <v>0</v>
      </c>
      <c r="M2351" s="42">
        <v>480</v>
      </c>
    </row>
    <row r="2352" spans="8:13" ht="12.75" hidden="1">
      <c r="H2352" s="6">
        <f t="shared" si="169"/>
        <v>0</v>
      </c>
      <c r="I2352" s="25">
        <f t="shared" si="170"/>
        <v>0</v>
      </c>
      <c r="M2352" s="42">
        <v>480</v>
      </c>
    </row>
    <row r="2353" spans="8:13" ht="12.75" hidden="1">
      <c r="H2353" s="6">
        <f t="shared" si="169"/>
        <v>0</v>
      </c>
      <c r="I2353" s="25">
        <f t="shared" si="170"/>
        <v>0</v>
      </c>
      <c r="M2353" s="42">
        <v>480</v>
      </c>
    </row>
    <row r="2354" spans="8:13" ht="12.75" hidden="1">
      <c r="H2354" s="6">
        <f t="shared" si="169"/>
        <v>0</v>
      </c>
      <c r="I2354" s="25">
        <f t="shared" si="170"/>
        <v>0</v>
      </c>
      <c r="M2354" s="42">
        <v>480</v>
      </c>
    </row>
    <row r="2355" spans="8:13" ht="12.75" hidden="1">
      <c r="H2355" s="6">
        <f t="shared" si="169"/>
        <v>0</v>
      </c>
      <c r="I2355" s="25">
        <f t="shared" si="170"/>
        <v>0</v>
      </c>
      <c r="M2355" s="42">
        <v>480</v>
      </c>
    </row>
    <row r="2356" spans="8:13" ht="12.75" hidden="1">
      <c r="H2356" s="6">
        <f t="shared" si="169"/>
        <v>0</v>
      </c>
      <c r="I2356" s="25">
        <f t="shared" si="170"/>
        <v>0</v>
      </c>
      <c r="M2356" s="42">
        <v>480</v>
      </c>
    </row>
    <row r="2357" spans="8:13" ht="12.75" hidden="1">
      <c r="H2357" s="6">
        <f t="shared" si="169"/>
        <v>0</v>
      </c>
      <c r="I2357" s="25">
        <f t="shared" si="170"/>
        <v>0</v>
      </c>
      <c r="M2357" s="42">
        <v>480</v>
      </c>
    </row>
    <row r="2358" spans="8:13" ht="12.75" hidden="1">
      <c r="H2358" s="6">
        <f t="shared" si="169"/>
        <v>0</v>
      </c>
      <c r="I2358" s="25">
        <f t="shared" si="170"/>
        <v>0</v>
      </c>
      <c r="M2358" s="42">
        <v>480</v>
      </c>
    </row>
    <row r="2359" spans="8:13" ht="12.75" hidden="1">
      <c r="H2359" s="6">
        <f t="shared" si="169"/>
        <v>0</v>
      </c>
      <c r="I2359" s="25">
        <f t="shared" si="170"/>
        <v>0</v>
      </c>
      <c r="M2359" s="42">
        <v>480</v>
      </c>
    </row>
    <row r="2360" spans="8:13" ht="12.75" hidden="1">
      <c r="H2360" s="6">
        <f t="shared" si="169"/>
        <v>0</v>
      </c>
      <c r="I2360" s="25">
        <f t="shared" si="170"/>
        <v>0</v>
      </c>
      <c r="M2360" s="42">
        <v>480</v>
      </c>
    </row>
    <row r="2361" spans="8:13" ht="12.75" hidden="1">
      <c r="H2361" s="6">
        <f t="shared" si="169"/>
        <v>0</v>
      </c>
      <c r="I2361" s="25">
        <f t="shared" si="170"/>
        <v>0</v>
      </c>
      <c r="M2361" s="42">
        <v>480</v>
      </c>
    </row>
    <row r="2362" spans="8:13" ht="12.75" hidden="1">
      <c r="H2362" s="6">
        <f t="shared" si="169"/>
        <v>0</v>
      </c>
      <c r="I2362" s="25">
        <f t="shared" si="170"/>
        <v>0</v>
      </c>
      <c r="M2362" s="42">
        <v>480</v>
      </c>
    </row>
    <row r="2363" spans="8:13" ht="12.75" hidden="1">
      <c r="H2363" s="6">
        <f t="shared" si="169"/>
        <v>0</v>
      </c>
      <c r="I2363" s="25">
        <f t="shared" si="170"/>
        <v>0</v>
      </c>
      <c r="M2363" s="42">
        <v>480</v>
      </c>
    </row>
    <row r="2364" spans="8:13" ht="12.75" hidden="1">
      <c r="H2364" s="6">
        <f t="shared" si="169"/>
        <v>0</v>
      </c>
      <c r="I2364" s="25">
        <f t="shared" si="170"/>
        <v>0</v>
      </c>
      <c r="M2364" s="42">
        <v>480</v>
      </c>
    </row>
    <row r="2365" spans="8:13" ht="12.75" hidden="1">
      <c r="H2365" s="6">
        <f t="shared" si="169"/>
        <v>0</v>
      </c>
      <c r="I2365" s="25">
        <f t="shared" si="170"/>
        <v>0</v>
      </c>
      <c r="M2365" s="42">
        <v>480</v>
      </c>
    </row>
    <row r="2366" spans="8:13" ht="12.75" hidden="1">
      <c r="H2366" s="6">
        <f t="shared" si="169"/>
        <v>0</v>
      </c>
      <c r="I2366" s="25">
        <f t="shared" si="170"/>
        <v>0</v>
      </c>
      <c r="M2366" s="42">
        <v>480</v>
      </c>
    </row>
    <row r="2367" spans="8:13" ht="12.75" hidden="1">
      <c r="H2367" s="6">
        <f t="shared" si="169"/>
        <v>0</v>
      </c>
      <c r="I2367" s="25">
        <f t="shared" si="170"/>
        <v>0</v>
      </c>
      <c r="M2367" s="42">
        <v>480</v>
      </c>
    </row>
    <row r="2368" spans="8:13" ht="12.75" hidden="1">
      <c r="H2368" s="6">
        <f t="shared" si="169"/>
        <v>0</v>
      </c>
      <c r="I2368" s="25">
        <f t="shared" si="170"/>
        <v>0</v>
      </c>
      <c r="M2368" s="42">
        <v>480</v>
      </c>
    </row>
    <row r="2369" spans="2:13" ht="13.5" hidden="1" thickBot="1">
      <c r="B2369" s="142"/>
      <c r="H2369" s="6">
        <f t="shared" si="169"/>
        <v>0</v>
      </c>
      <c r="I2369" s="25">
        <f t="shared" si="170"/>
        <v>0</v>
      </c>
      <c r="M2369" s="42">
        <v>480</v>
      </c>
    </row>
    <row r="2370" spans="2:13" ht="13.5" hidden="1" thickBot="1">
      <c r="B2370" s="143">
        <f>SUM(B1458:B2369)</f>
        <v>6422612.5</v>
      </c>
      <c r="H2370" s="6">
        <f t="shared" si="169"/>
        <v>-6422612.5</v>
      </c>
      <c r="I2370" s="25">
        <f t="shared" si="170"/>
        <v>13380.442708333334</v>
      </c>
      <c r="M2370" s="42">
        <v>480</v>
      </c>
    </row>
    <row r="2371" spans="2:13" ht="12.75" hidden="1">
      <c r="B2371" s="153"/>
      <c r="H2371" s="6">
        <f t="shared" si="169"/>
        <v>-6422612.5</v>
      </c>
      <c r="I2371" s="25">
        <f t="shared" si="170"/>
        <v>0</v>
      </c>
      <c r="M2371" s="42">
        <v>480</v>
      </c>
    </row>
    <row r="2372" spans="1:13" ht="13.5" hidden="1" thickBot="1">
      <c r="A2372" s="154"/>
      <c r="B2372" s="155"/>
      <c r="C2372" s="154"/>
      <c r="D2372" s="154"/>
      <c r="E2372" s="154"/>
      <c r="F2372" s="196"/>
      <c r="G2372" s="156"/>
      <c r="H2372" s="6">
        <f t="shared" si="169"/>
        <v>-6422612.5</v>
      </c>
      <c r="I2372" s="25">
        <f t="shared" si="170"/>
        <v>0</v>
      </c>
      <c r="M2372" s="42">
        <v>480</v>
      </c>
    </row>
    <row r="2373" spans="8:13" ht="12.75" hidden="1">
      <c r="H2373" s="6">
        <f t="shared" si="169"/>
        <v>-6422612.5</v>
      </c>
      <c r="I2373" s="25">
        <f t="shared" si="170"/>
        <v>0</v>
      </c>
      <c r="M2373" s="42">
        <v>480</v>
      </c>
    </row>
    <row r="2374" spans="2:13" ht="12.75" hidden="1">
      <c r="B2374" s="10">
        <v>0</v>
      </c>
      <c r="C2374" s="1" t="s">
        <v>11</v>
      </c>
      <c r="E2374" s="1" t="s">
        <v>697</v>
      </c>
      <c r="H2374" s="6">
        <f t="shared" si="169"/>
        <v>-6422612.5</v>
      </c>
      <c r="I2374" s="25">
        <f t="shared" si="170"/>
        <v>0</v>
      </c>
      <c r="M2374" s="42">
        <v>480</v>
      </c>
    </row>
    <row r="2375" spans="2:13" ht="12.75" hidden="1">
      <c r="B2375" s="10">
        <v>0</v>
      </c>
      <c r="C2375" s="1" t="s">
        <v>698</v>
      </c>
      <c r="E2375" s="1" t="s">
        <v>697</v>
      </c>
      <c r="H2375" s="6">
        <f t="shared" si="169"/>
        <v>-6422612.5</v>
      </c>
      <c r="I2375" s="25">
        <f t="shared" si="170"/>
        <v>0</v>
      </c>
      <c r="M2375" s="42">
        <v>480</v>
      </c>
    </row>
    <row r="2376" spans="2:13" ht="12.75" hidden="1">
      <c r="B2376" s="10"/>
      <c r="H2376" s="6">
        <f t="shared" si="169"/>
        <v>-6422612.5</v>
      </c>
      <c r="I2376" s="25">
        <f t="shared" si="170"/>
        <v>0</v>
      </c>
      <c r="M2376" s="42">
        <v>480</v>
      </c>
    </row>
    <row r="2377" spans="2:13" ht="12.75" hidden="1">
      <c r="B2377" s="10"/>
      <c r="H2377" s="6">
        <f t="shared" si="169"/>
        <v>-6422612.5</v>
      </c>
      <c r="I2377" s="25">
        <f t="shared" si="170"/>
        <v>0</v>
      </c>
      <c r="M2377" s="42">
        <v>480</v>
      </c>
    </row>
    <row r="2378" spans="2:13" ht="12.75" hidden="1">
      <c r="B2378" s="10">
        <v>0</v>
      </c>
      <c r="H2378" s="6">
        <f t="shared" si="169"/>
        <v>-6422612.5</v>
      </c>
      <c r="I2378" s="25">
        <f t="shared" si="170"/>
        <v>0</v>
      </c>
      <c r="M2378" s="42">
        <v>480</v>
      </c>
    </row>
    <row r="2379" spans="2:13" ht="12.75" hidden="1">
      <c r="B2379" s="10">
        <v>0</v>
      </c>
      <c r="H2379" s="6">
        <f t="shared" si="169"/>
        <v>-6422612.5</v>
      </c>
      <c r="I2379" s="25">
        <f t="shared" si="170"/>
        <v>0</v>
      </c>
      <c r="M2379" s="42">
        <v>480</v>
      </c>
    </row>
    <row r="2380" spans="2:13" ht="12.75" hidden="1">
      <c r="B2380" s="10">
        <v>0</v>
      </c>
      <c r="H2380" s="6">
        <f t="shared" si="169"/>
        <v>-6422612.5</v>
      </c>
      <c r="I2380" s="25">
        <f t="shared" si="170"/>
        <v>0</v>
      </c>
      <c r="M2380" s="42">
        <v>480</v>
      </c>
    </row>
    <row r="2381" spans="2:13" ht="12.75" hidden="1">
      <c r="B2381" s="10">
        <v>0</v>
      </c>
      <c r="H2381" s="6">
        <f t="shared" si="169"/>
        <v>-6422612.5</v>
      </c>
      <c r="I2381" s="25">
        <f t="shared" si="170"/>
        <v>0</v>
      </c>
      <c r="M2381" s="42">
        <v>480</v>
      </c>
    </row>
    <row r="2382" spans="2:13" ht="12.75" hidden="1">
      <c r="B2382" s="10">
        <v>0</v>
      </c>
      <c r="H2382" s="6">
        <f t="shared" si="169"/>
        <v>-6422612.5</v>
      </c>
      <c r="I2382" s="25">
        <f t="shared" si="170"/>
        <v>0</v>
      </c>
      <c r="M2382" s="42">
        <v>480</v>
      </c>
    </row>
    <row r="2383" spans="2:13" ht="12.75" hidden="1">
      <c r="B2383" s="10">
        <v>0</v>
      </c>
      <c r="H2383" s="6">
        <f t="shared" si="169"/>
        <v>-6422612.5</v>
      </c>
      <c r="I2383" s="25">
        <f t="shared" si="170"/>
        <v>0</v>
      </c>
      <c r="M2383" s="42">
        <v>480</v>
      </c>
    </row>
    <row r="2384" spans="2:13" ht="12.75" hidden="1">
      <c r="B2384" s="10">
        <v>0</v>
      </c>
      <c r="H2384" s="6">
        <f t="shared" si="169"/>
        <v>-6422612.5</v>
      </c>
      <c r="I2384" s="25">
        <f t="shared" si="170"/>
        <v>0</v>
      </c>
      <c r="M2384" s="42">
        <v>480</v>
      </c>
    </row>
    <row r="2385" spans="2:13" ht="12.75" hidden="1">
      <c r="B2385" s="10">
        <v>0</v>
      </c>
      <c r="H2385" s="6">
        <f t="shared" si="169"/>
        <v>-6422612.5</v>
      </c>
      <c r="I2385" s="25">
        <f t="shared" si="170"/>
        <v>0</v>
      </c>
      <c r="M2385" s="42">
        <v>480</v>
      </c>
    </row>
    <row r="2386" spans="2:13" ht="12.75" hidden="1">
      <c r="B2386" s="10">
        <v>0</v>
      </c>
      <c r="H2386" s="6">
        <f t="shared" si="169"/>
        <v>-6422612.5</v>
      </c>
      <c r="I2386" s="25">
        <f t="shared" si="170"/>
        <v>0</v>
      </c>
      <c r="M2386" s="42">
        <v>480</v>
      </c>
    </row>
    <row r="2387" spans="2:13" ht="12.75" hidden="1">
      <c r="B2387" s="10">
        <v>0</v>
      </c>
      <c r="H2387" s="6">
        <f t="shared" si="169"/>
        <v>-6422612.5</v>
      </c>
      <c r="I2387" s="25">
        <f t="shared" si="170"/>
        <v>0</v>
      </c>
      <c r="M2387" s="42">
        <v>480</v>
      </c>
    </row>
    <row r="2388" spans="2:13" ht="12.75" hidden="1">
      <c r="B2388" s="10">
        <v>0</v>
      </c>
      <c r="H2388" s="6">
        <f t="shared" si="169"/>
        <v>-6422612.5</v>
      </c>
      <c r="I2388" s="25">
        <f t="shared" si="170"/>
        <v>0</v>
      </c>
      <c r="M2388" s="42">
        <v>480</v>
      </c>
    </row>
    <row r="2389" spans="2:13" ht="12.75" hidden="1">
      <c r="B2389" s="10">
        <v>0</v>
      </c>
      <c r="H2389" s="6">
        <f t="shared" si="169"/>
        <v>-6422612.5</v>
      </c>
      <c r="I2389" s="25">
        <f t="shared" si="170"/>
        <v>0</v>
      </c>
      <c r="M2389" s="42">
        <v>480</v>
      </c>
    </row>
    <row r="2390" spans="2:13" ht="12.75" hidden="1">
      <c r="B2390" s="10">
        <v>0</v>
      </c>
      <c r="H2390" s="6">
        <f t="shared" si="169"/>
        <v>-6422612.5</v>
      </c>
      <c r="I2390" s="25">
        <f t="shared" si="170"/>
        <v>0</v>
      </c>
      <c r="M2390" s="42">
        <v>480</v>
      </c>
    </row>
    <row r="2391" spans="2:13" ht="12.75" hidden="1">
      <c r="B2391" s="10">
        <v>0</v>
      </c>
      <c r="H2391" s="6">
        <f t="shared" si="169"/>
        <v>-6422612.5</v>
      </c>
      <c r="I2391" s="25">
        <f t="shared" si="170"/>
        <v>0</v>
      </c>
      <c r="M2391" s="42">
        <v>480</v>
      </c>
    </row>
    <row r="2392" spans="8:13" ht="12.75" hidden="1">
      <c r="H2392" s="6">
        <f t="shared" si="169"/>
        <v>-6422612.5</v>
      </c>
      <c r="I2392" s="25">
        <f t="shared" si="170"/>
        <v>0</v>
      </c>
      <c r="M2392" s="42">
        <v>480</v>
      </c>
    </row>
    <row r="2393" spans="2:13" ht="13.5" hidden="1" thickBot="1">
      <c r="B2393" s="155"/>
      <c r="H2393" s="6">
        <f t="shared" si="169"/>
        <v>-6422612.5</v>
      </c>
      <c r="I2393" s="25">
        <f t="shared" si="170"/>
        <v>0</v>
      </c>
      <c r="M2393" s="42">
        <v>480</v>
      </c>
    </row>
    <row r="2394" spans="2:13" ht="13.5" hidden="1" thickBot="1">
      <c r="B2394" s="157"/>
      <c r="H2394" s="6">
        <f t="shared" si="169"/>
        <v>-6422612.5</v>
      </c>
      <c r="I2394" s="25">
        <f t="shared" si="170"/>
        <v>0</v>
      </c>
      <c r="M2394" s="42">
        <v>480</v>
      </c>
    </row>
    <row r="2395" spans="8:13" ht="12.75">
      <c r="H2395" s="6">
        <v>0</v>
      </c>
      <c r="I2395" s="25">
        <f t="shared" si="170"/>
        <v>0</v>
      </c>
      <c r="M2395" s="42">
        <v>480</v>
      </c>
    </row>
    <row r="2396" spans="8:13" ht="12.75">
      <c r="H2396" s="6">
        <v>0</v>
      </c>
      <c r="I2396" s="25">
        <f t="shared" si="170"/>
        <v>0</v>
      </c>
      <c r="M2396" s="42">
        <v>480</v>
      </c>
    </row>
    <row r="2397" spans="1:13" ht="13.5" thickBot="1">
      <c r="A2397" s="52"/>
      <c r="B2397" s="49">
        <f>+B2452+B2458+B2465+B2476+B2531+B2535+B2594+B2617+B2627+B2638</f>
        <v>1845609</v>
      </c>
      <c r="C2397" s="52"/>
      <c r="D2397" s="51" t="s">
        <v>463</v>
      </c>
      <c r="E2397" s="129"/>
      <c r="F2397" s="129"/>
      <c r="G2397" s="54"/>
      <c r="H2397" s="130"/>
      <c r="I2397" s="131">
        <f t="shared" si="170"/>
        <v>3845.01875</v>
      </c>
      <c r="J2397" s="132"/>
      <c r="K2397" s="132"/>
      <c r="L2397" s="132"/>
      <c r="M2397" s="42">
        <v>480</v>
      </c>
    </row>
    <row r="2398" spans="2:13" ht="12.75">
      <c r="B2398" s="36"/>
      <c r="C2398" s="35"/>
      <c r="D2398" s="15"/>
      <c r="E2398" s="37"/>
      <c r="G2398" s="38"/>
      <c r="H2398" s="6">
        <f aca="true" t="shared" si="171" ref="H2398:H2429">H2397-B2398</f>
        <v>0</v>
      </c>
      <c r="I2398" s="25">
        <f t="shared" si="170"/>
        <v>0</v>
      </c>
      <c r="M2398" s="42">
        <v>480</v>
      </c>
    </row>
    <row r="2399" spans="2:13" ht="12.75">
      <c r="B2399" s="31"/>
      <c r="C2399" s="35"/>
      <c r="D2399" s="15"/>
      <c r="E2399" s="15"/>
      <c r="G2399" s="32"/>
      <c r="H2399" s="6">
        <f t="shared" si="171"/>
        <v>0</v>
      </c>
      <c r="I2399" s="25">
        <f t="shared" si="170"/>
        <v>0</v>
      </c>
      <c r="M2399" s="42">
        <v>480</v>
      </c>
    </row>
    <row r="2400" spans="1:13" s="18" customFormat="1" ht="12.75">
      <c r="A2400" s="1"/>
      <c r="B2400" s="427">
        <v>5000</v>
      </c>
      <c r="C2400" s="1" t="s">
        <v>11</v>
      </c>
      <c r="D2400" s="15" t="s">
        <v>463</v>
      </c>
      <c r="E2400" s="1" t="s">
        <v>699</v>
      </c>
      <c r="F2400" s="183" t="s">
        <v>700</v>
      </c>
      <c r="G2400" s="33" t="s">
        <v>14</v>
      </c>
      <c r="H2400" s="6">
        <f t="shared" si="171"/>
        <v>-5000</v>
      </c>
      <c r="I2400" s="25">
        <f aca="true" t="shared" si="172" ref="I2400:I2461">+B2400/M2400</f>
        <v>10.416666666666666</v>
      </c>
      <c r="J2400"/>
      <c r="K2400" t="s">
        <v>11</v>
      </c>
      <c r="L2400"/>
      <c r="M2400" s="42">
        <v>480</v>
      </c>
    </row>
    <row r="2401" spans="2:13" ht="12.75">
      <c r="B2401" s="428">
        <v>5000</v>
      </c>
      <c r="C2401" s="1" t="s">
        <v>11</v>
      </c>
      <c r="D2401" s="15" t="s">
        <v>463</v>
      </c>
      <c r="E2401" s="1" t="s">
        <v>699</v>
      </c>
      <c r="F2401" s="183" t="s">
        <v>701</v>
      </c>
      <c r="G2401" s="30" t="s">
        <v>16</v>
      </c>
      <c r="H2401" s="6">
        <f t="shared" si="171"/>
        <v>-10000</v>
      </c>
      <c r="I2401" s="25">
        <f t="shared" si="172"/>
        <v>10.416666666666666</v>
      </c>
      <c r="K2401" t="s">
        <v>11</v>
      </c>
      <c r="M2401" s="42">
        <v>480</v>
      </c>
    </row>
    <row r="2402" spans="2:13" ht="12.75">
      <c r="B2402" s="428">
        <v>5000</v>
      </c>
      <c r="C2402" s="1" t="s">
        <v>11</v>
      </c>
      <c r="D2402" s="15" t="s">
        <v>463</v>
      </c>
      <c r="E2402" s="1" t="s">
        <v>699</v>
      </c>
      <c r="F2402" s="183" t="s">
        <v>702</v>
      </c>
      <c r="G2402" s="30" t="s">
        <v>18</v>
      </c>
      <c r="H2402" s="6">
        <f t="shared" si="171"/>
        <v>-15000</v>
      </c>
      <c r="I2402" s="25">
        <f t="shared" si="172"/>
        <v>10.416666666666666</v>
      </c>
      <c r="K2402" t="s">
        <v>11</v>
      </c>
      <c r="M2402" s="42">
        <v>480</v>
      </c>
    </row>
    <row r="2403" spans="2:13" ht="12.75">
      <c r="B2403" s="428">
        <v>5000</v>
      </c>
      <c r="C2403" s="1" t="s">
        <v>11</v>
      </c>
      <c r="D2403" s="15" t="s">
        <v>463</v>
      </c>
      <c r="E2403" s="1" t="s">
        <v>699</v>
      </c>
      <c r="F2403" s="183" t="s">
        <v>703</v>
      </c>
      <c r="G2403" s="30" t="s">
        <v>20</v>
      </c>
      <c r="H2403" s="6">
        <f t="shared" si="171"/>
        <v>-20000</v>
      </c>
      <c r="I2403" s="25">
        <f t="shared" si="172"/>
        <v>10.416666666666666</v>
      </c>
      <c r="K2403" t="s">
        <v>11</v>
      </c>
      <c r="M2403" s="42">
        <v>480</v>
      </c>
    </row>
    <row r="2404" spans="2:14" ht="12.75">
      <c r="B2404" s="428">
        <v>5000</v>
      </c>
      <c r="C2404" s="1" t="s">
        <v>11</v>
      </c>
      <c r="D2404" s="1" t="s">
        <v>463</v>
      </c>
      <c r="E2404" s="1" t="s">
        <v>699</v>
      </c>
      <c r="F2404" s="183" t="s">
        <v>704</v>
      </c>
      <c r="G2404" s="30" t="s">
        <v>52</v>
      </c>
      <c r="H2404" s="6">
        <f t="shared" si="171"/>
        <v>-25000</v>
      </c>
      <c r="I2404" s="25">
        <f t="shared" si="172"/>
        <v>10.416666666666666</v>
      </c>
      <c r="K2404" t="s">
        <v>11</v>
      </c>
      <c r="M2404" s="42">
        <v>480</v>
      </c>
      <c r="N2404" s="41"/>
    </row>
    <row r="2405" spans="2:13" ht="12.75">
      <c r="B2405" s="428">
        <v>5000</v>
      </c>
      <c r="C2405" s="1" t="s">
        <v>11</v>
      </c>
      <c r="D2405" s="1" t="s">
        <v>463</v>
      </c>
      <c r="E2405" s="1" t="s">
        <v>699</v>
      </c>
      <c r="F2405" s="183" t="s">
        <v>705</v>
      </c>
      <c r="G2405" s="30" t="s">
        <v>53</v>
      </c>
      <c r="H2405" s="6">
        <f t="shared" si="171"/>
        <v>-30000</v>
      </c>
      <c r="I2405" s="25">
        <f t="shared" si="172"/>
        <v>10.416666666666666</v>
      </c>
      <c r="K2405" t="s">
        <v>11</v>
      </c>
      <c r="M2405" s="42">
        <v>480</v>
      </c>
    </row>
    <row r="2406" spans="2:13" ht="12.75">
      <c r="B2406" s="428">
        <v>5000</v>
      </c>
      <c r="C2406" s="1" t="s">
        <v>11</v>
      </c>
      <c r="D2406" s="1" t="s">
        <v>463</v>
      </c>
      <c r="E2406" s="1" t="s">
        <v>699</v>
      </c>
      <c r="F2406" s="183" t="s">
        <v>706</v>
      </c>
      <c r="G2406" s="30" t="s">
        <v>54</v>
      </c>
      <c r="H2406" s="6">
        <f t="shared" si="171"/>
        <v>-35000</v>
      </c>
      <c r="I2406" s="25">
        <f t="shared" si="172"/>
        <v>10.416666666666666</v>
      </c>
      <c r="K2406" t="s">
        <v>11</v>
      </c>
      <c r="M2406" s="42">
        <v>480</v>
      </c>
    </row>
    <row r="2407" spans="2:13" ht="12.75">
      <c r="B2407" s="428">
        <v>5000</v>
      </c>
      <c r="C2407" s="1" t="s">
        <v>11</v>
      </c>
      <c r="D2407" s="1" t="s">
        <v>463</v>
      </c>
      <c r="E2407" s="1" t="s">
        <v>699</v>
      </c>
      <c r="F2407" s="183" t="s">
        <v>707</v>
      </c>
      <c r="G2407" s="30" t="s">
        <v>55</v>
      </c>
      <c r="H2407" s="6">
        <f t="shared" si="171"/>
        <v>-40000</v>
      </c>
      <c r="I2407" s="25">
        <f t="shared" si="172"/>
        <v>10.416666666666666</v>
      </c>
      <c r="K2407" t="s">
        <v>11</v>
      </c>
      <c r="M2407" s="42">
        <v>480</v>
      </c>
    </row>
    <row r="2408" spans="2:13" ht="12.75">
      <c r="B2408" s="428">
        <v>5000</v>
      </c>
      <c r="C2408" s="1" t="s">
        <v>11</v>
      </c>
      <c r="D2408" s="1" t="s">
        <v>463</v>
      </c>
      <c r="E2408" s="1" t="s">
        <v>699</v>
      </c>
      <c r="F2408" s="183" t="s">
        <v>708</v>
      </c>
      <c r="G2408" s="30" t="s">
        <v>56</v>
      </c>
      <c r="H2408" s="6">
        <f t="shared" si="171"/>
        <v>-45000</v>
      </c>
      <c r="I2408" s="25">
        <f t="shared" si="172"/>
        <v>10.416666666666666</v>
      </c>
      <c r="K2408" t="s">
        <v>11</v>
      </c>
      <c r="M2408" s="42">
        <v>480</v>
      </c>
    </row>
    <row r="2409" spans="2:13" ht="12.75">
      <c r="B2409" s="427">
        <v>5000</v>
      </c>
      <c r="C2409" s="1" t="s">
        <v>11</v>
      </c>
      <c r="D2409" s="15" t="s">
        <v>463</v>
      </c>
      <c r="E2409" s="15" t="s">
        <v>699</v>
      </c>
      <c r="F2409" s="183" t="s">
        <v>709</v>
      </c>
      <c r="G2409" s="32" t="s">
        <v>142</v>
      </c>
      <c r="H2409" s="6">
        <f t="shared" si="171"/>
        <v>-50000</v>
      </c>
      <c r="I2409" s="25">
        <f t="shared" si="172"/>
        <v>10.416666666666666</v>
      </c>
      <c r="K2409" t="s">
        <v>11</v>
      </c>
      <c r="M2409" s="42">
        <v>480</v>
      </c>
    </row>
    <row r="2410" spans="2:13" ht="12.75">
      <c r="B2410" s="428">
        <v>5000</v>
      </c>
      <c r="C2410" s="1" t="s">
        <v>11</v>
      </c>
      <c r="D2410" s="1" t="s">
        <v>463</v>
      </c>
      <c r="E2410" s="1" t="s">
        <v>699</v>
      </c>
      <c r="F2410" s="183" t="s">
        <v>710</v>
      </c>
      <c r="G2410" s="30" t="s">
        <v>144</v>
      </c>
      <c r="H2410" s="6">
        <f t="shared" si="171"/>
        <v>-55000</v>
      </c>
      <c r="I2410" s="25">
        <f t="shared" si="172"/>
        <v>10.416666666666666</v>
      </c>
      <c r="K2410" t="s">
        <v>11</v>
      </c>
      <c r="M2410" s="42">
        <v>480</v>
      </c>
    </row>
    <row r="2411" spans="2:13" ht="12.75">
      <c r="B2411" s="428">
        <v>5000</v>
      </c>
      <c r="C2411" s="1" t="s">
        <v>11</v>
      </c>
      <c r="D2411" s="1" t="s">
        <v>463</v>
      </c>
      <c r="E2411" s="1" t="s">
        <v>699</v>
      </c>
      <c r="F2411" s="183" t="s">
        <v>711</v>
      </c>
      <c r="G2411" s="30" t="s">
        <v>148</v>
      </c>
      <c r="H2411" s="6">
        <f t="shared" si="171"/>
        <v>-60000</v>
      </c>
      <c r="I2411" s="25">
        <f t="shared" si="172"/>
        <v>10.416666666666666</v>
      </c>
      <c r="K2411" t="s">
        <v>11</v>
      </c>
      <c r="M2411" s="42">
        <v>480</v>
      </c>
    </row>
    <row r="2412" spans="2:13" ht="12.75">
      <c r="B2412" s="428">
        <v>5000</v>
      </c>
      <c r="C2412" s="1" t="s">
        <v>11</v>
      </c>
      <c r="D2412" s="1" t="s">
        <v>463</v>
      </c>
      <c r="E2412" s="1" t="s">
        <v>699</v>
      </c>
      <c r="F2412" s="183" t="s">
        <v>712</v>
      </c>
      <c r="G2412" s="30" t="s">
        <v>189</v>
      </c>
      <c r="H2412" s="6">
        <f t="shared" si="171"/>
        <v>-65000</v>
      </c>
      <c r="I2412" s="25">
        <f t="shared" si="172"/>
        <v>10.416666666666666</v>
      </c>
      <c r="K2412" t="s">
        <v>11</v>
      </c>
      <c r="M2412" s="42">
        <v>480</v>
      </c>
    </row>
    <row r="2413" spans="2:13" ht="12.75">
      <c r="B2413" s="428">
        <v>5000</v>
      </c>
      <c r="C2413" s="1" t="s">
        <v>11</v>
      </c>
      <c r="D2413" s="1" t="s">
        <v>463</v>
      </c>
      <c r="E2413" s="1" t="s">
        <v>699</v>
      </c>
      <c r="F2413" s="183" t="s">
        <v>713</v>
      </c>
      <c r="G2413" s="30" t="s">
        <v>184</v>
      </c>
      <c r="H2413" s="6">
        <f t="shared" si="171"/>
        <v>-70000</v>
      </c>
      <c r="I2413" s="25">
        <f t="shared" si="172"/>
        <v>10.416666666666666</v>
      </c>
      <c r="K2413" t="s">
        <v>11</v>
      </c>
      <c r="M2413" s="42">
        <v>480</v>
      </c>
    </row>
    <row r="2414" spans="2:13" ht="12.75">
      <c r="B2414" s="428">
        <v>10000</v>
      </c>
      <c r="C2414" s="1" t="s">
        <v>11</v>
      </c>
      <c r="D2414" s="1" t="s">
        <v>463</v>
      </c>
      <c r="E2414" s="1" t="s">
        <v>699</v>
      </c>
      <c r="F2414" s="183" t="s">
        <v>1209</v>
      </c>
      <c r="G2414" s="30" t="s">
        <v>184</v>
      </c>
      <c r="H2414" s="6">
        <f t="shared" si="171"/>
        <v>-80000</v>
      </c>
      <c r="I2414" s="25">
        <f t="shared" si="172"/>
        <v>20.833333333333332</v>
      </c>
      <c r="K2414" t="s">
        <v>11</v>
      </c>
      <c r="M2414" s="42">
        <v>480</v>
      </c>
    </row>
    <row r="2415" spans="2:13" ht="12.75">
      <c r="B2415" s="428">
        <v>2500</v>
      </c>
      <c r="C2415" s="1" t="s">
        <v>11</v>
      </c>
      <c r="D2415" s="1" t="s">
        <v>463</v>
      </c>
      <c r="E2415" s="1" t="s">
        <v>699</v>
      </c>
      <c r="F2415" s="183" t="s">
        <v>714</v>
      </c>
      <c r="G2415" s="30" t="s">
        <v>182</v>
      </c>
      <c r="H2415" s="6">
        <f t="shared" si="171"/>
        <v>-82500</v>
      </c>
      <c r="I2415" s="25">
        <f t="shared" si="172"/>
        <v>5.208333333333333</v>
      </c>
      <c r="K2415" t="s">
        <v>11</v>
      </c>
      <c r="M2415" s="42">
        <v>480</v>
      </c>
    </row>
    <row r="2416" spans="2:13" ht="12.75">
      <c r="B2416" s="428">
        <v>5000</v>
      </c>
      <c r="C2416" s="1" t="s">
        <v>11</v>
      </c>
      <c r="D2416" s="1" t="s">
        <v>463</v>
      </c>
      <c r="E2416" s="1" t="s">
        <v>699</v>
      </c>
      <c r="F2416" s="183" t="s">
        <v>715</v>
      </c>
      <c r="G2416" s="30" t="s">
        <v>274</v>
      </c>
      <c r="H2416" s="6">
        <f t="shared" si="171"/>
        <v>-87500</v>
      </c>
      <c r="I2416" s="25">
        <f t="shared" si="172"/>
        <v>10.416666666666666</v>
      </c>
      <c r="K2416" t="s">
        <v>11</v>
      </c>
      <c r="M2416" s="42">
        <v>480</v>
      </c>
    </row>
    <row r="2417" spans="2:13" ht="12.75">
      <c r="B2417" s="428">
        <v>5000</v>
      </c>
      <c r="C2417" s="1" t="s">
        <v>11</v>
      </c>
      <c r="D2417" s="1" t="s">
        <v>463</v>
      </c>
      <c r="E2417" s="1" t="s">
        <v>699</v>
      </c>
      <c r="F2417" s="183" t="s">
        <v>716</v>
      </c>
      <c r="G2417" s="30" t="s">
        <v>291</v>
      </c>
      <c r="H2417" s="6">
        <f t="shared" si="171"/>
        <v>-92500</v>
      </c>
      <c r="I2417" s="25">
        <f t="shared" si="172"/>
        <v>10.416666666666666</v>
      </c>
      <c r="K2417" t="s">
        <v>11</v>
      </c>
      <c r="M2417" s="42">
        <v>480</v>
      </c>
    </row>
    <row r="2418" spans="2:13" ht="12.75">
      <c r="B2418" s="428">
        <v>5000</v>
      </c>
      <c r="C2418" s="1" t="s">
        <v>11</v>
      </c>
      <c r="D2418" s="1" t="s">
        <v>463</v>
      </c>
      <c r="E2418" s="1" t="s">
        <v>699</v>
      </c>
      <c r="F2418" s="193" t="s">
        <v>717</v>
      </c>
      <c r="G2418" s="30" t="s">
        <v>293</v>
      </c>
      <c r="H2418" s="6">
        <f t="shared" si="171"/>
        <v>-97500</v>
      </c>
      <c r="I2418" s="25">
        <f t="shared" si="172"/>
        <v>10.416666666666666</v>
      </c>
      <c r="K2418" t="s">
        <v>11</v>
      </c>
      <c r="M2418" s="42">
        <v>480</v>
      </c>
    </row>
    <row r="2419" spans="2:13" ht="12.75">
      <c r="B2419" s="428">
        <v>5000</v>
      </c>
      <c r="C2419" s="1" t="s">
        <v>11</v>
      </c>
      <c r="D2419" s="1" t="s">
        <v>463</v>
      </c>
      <c r="E2419" s="1" t="s">
        <v>699</v>
      </c>
      <c r="F2419" s="193" t="s">
        <v>718</v>
      </c>
      <c r="G2419" s="30" t="s">
        <v>295</v>
      </c>
      <c r="H2419" s="6">
        <f t="shared" si="171"/>
        <v>-102500</v>
      </c>
      <c r="I2419" s="25">
        <f t="shared" si="172"/>
        <v>10.416666666666666</v>
      </c>
      <c r="K2419" t="s">
        <v>11</v>
      </c>
      <c r="M2419" s="42">
        <v>480</v>
      </c>
    </row>
    <row r="2420" spans="1:13" ht="12.75">
      <c r="A2420" s="15"/>
      <c r="B2420" s="427">
        <v>5000</v>
      </c>
      <c r="C2420" s="35" t="s">
        <v>11</v>
      </c>
      <c r="D2420" s="15" t="s">
        <v>463</v>
      </c>
      <c r="E2420" s="15" t="s">
        <v>699</v>
      </c>
      <c r="F2420" s="183" t="s">
        <v>1210</v>
      </c>
      <c r="G2420" s="38" t="s">
        <v>296</v>
      </c>
      <c r="H2420" s="6">
        <f t="shared" si="171"/>
        <v>-107500</v>
      </c>
      <c r="I2420" s="25">
        <f t="shared" si="172"/>
        <v>10.416666666666666</v>
      </c>
      <c r="J2420" s="18"/>
      <c r="K2420" t="s">
        <v>11</v>
      </c>
      <c r="L2420" s="18"/>
      <c r="M2420" s="42">
        <v>480</v>
      </c>
    </row>
    <row r="2421" spans="2:13" ht="12.75">
      <c r="B2421" s="428">
        <v>2500</v>
      </c>
      <c r="C2421" s="1" t="s">
        <v>11</v>
      </c>
      <c r="D2421" s="15" t="s">
        <v>463</v>
      </c>
      <c r="E2421" s="1" t="s">
        <v>699</v>
      </c>
      <c r="F2421" s="183" t="s">
        <v>1211</v>
      </c>
      <c r="G2421" s="30" t="s">
        <v>297</v>
      </c>
      <c r="H2421" s="6">
        <f t="shared" si="171"/>
        <v>-110000</v>
      </c>
      <c r="I2421" s="25">
        <f t="shared" si="172"/>
        <v>5.208333333333333</v>
      </c>
      <c r="K2421" t="s">
        <v>11</v>
      </c>
      <c r="M2421" s="42">
        <v>480</v>
      </c>
    </row>
    <row r="2422" spans="2:13" ht="12.75">
      <c r="B2422" s="428">
        <v>5000</v>
      </c>
      <c r="C2422" s="1" t="s">
        <v>11</v>
      </c>
      <c r="D2422" s="15" t="s">
        <v>463</v>
      </c>
      <c r="E2422" s="1" t="s">
        <v>699</v>
      </c>
      <c r="F2422" s="183" t="s">
        <v>1212</v>
      </c>
      <c r="G2422" s="30" t="s">
        <v>313</v>
      </c>
      <c r="H2422" s="6">
        <f t="shared" si="171"/>
        <v>-115000</v>
      </c>
      <c r="I2422" s="25">
        <f t="shared" si="172"/>
        <v>10.416666666666666</v>
      </c>
      <c r="K2422" t="s">
        <v>11</v>
      </c>
      <c r="M2422" s="42">
        <v>480</v>
      </c>
    </row>
    <row r="2423" spans="2:13" ht="12.75">
      <c r="B2423" s="428">
        <v>5000</v>
      </c>
      <c r="C2423" s="1" t="s">
        <v>11</v>
      </c>
      <c r="D2423" s="1" t="s">
        <v>463</v>
      </c>
      <c r="E2423" s="1" t="s">
        <v>699</v>
      </c>
      <c r="F2423" s="183" t="s">
        <v>719</v>
      </c>
      <c r="G2423" s="30" t="s">
        <v>109</v>
      </c>
      <c r="H2423" s="6">
        <f t="shared" si="171"/>
        <v>-120000</v>
      </c>
      <c r="I2423" s="25">
        <f t="shared" si="172"/>
        <v>10.416666666666666</v>
      </c>
      <c r="K2423" t="s">
        <v>11</v>
      </c>
      <c r="M2423" s="42">
        <v>480</v>
      </c>
    </row>
    <row r="2424" spans="2:13" ht="12.75">
      <c r="B2424" s="428">
        <v>5000</v>
      </c>
      <c r="C2424" s="1" t="s">
        <v>11</v>
      </c>
      <c r="D2424" s="1" t="s">
        <v>463</v>
      </c>
      <c r="E2424" s="1" t="s">
        <v>699</v>
      </c>
      <c r="F2424" s="193" t="s">
        <v>720</v>
      </c>
      <c r="G2424" s="30" t="s">
        <v>102</v>
      </c>
      <c r="H2424" s="6">
        <f t="shared" si="171"/>
        <v>-125000</v>
      </c>
      <c r="I2424" s="25">
        <f t="shared" si="172"/>
        <v>10.416666666666666</v>
      </c>
      <c r="K2424" t="s">
        <v>11</v>
      </c>
      <c r="M2424" s="42">
        <v>480</v>
      </c>
    </row>
    <row r="2425" spans="2:13" ht="12.75">
      <c r="B2425" s="428">
        <v>5000</v>
      </c>
      <c r="C2425" s="1" t="s">
        <v>11</v>
      </c>
      <c r="D2425" s="1" t="s">
        <v>463</v>
      </c>
      <c r="E2425" s="1" t="s">
        <v>699</v>
      </c>
      <c r="F2425" s="193" t="s">
        <v>721</v>
      </c>
      <c r="G2425" s="30" t="s">
        <v>104</v>
      </c>
      <c r="H2425" s="6">
        <f t="shared" si="171"/>
        <v>-130000</v>
      </c>
      <c r="I2425" s="25">
        <f t="shared" si="172"/>
        <v>10.416666666666666</v>
      </c>
      <c r="K2425" t="s">
        <v>11</v>
      </c>
      <c r="M2425" s="42">
        <v>480</v>
      </c>
    </row>
    <row r="2426" spans="2:13" ht="12.75">
      <c r="B2426" s="427">
        <v>2500</v>
      </c>
      <c r="C2426" s="1" t="s">
        <v>11</v>
      </c>
      <c r="D2426" s="15" t="s">
        <v>463</v>
      </c>
      <c r="E2426" s="1" t="s">
        <v>722</v>
      </c>
      <c r="F2426" s="183" t="s">
        <v>723</v>
      </c>
      <c r="G2426" s="33" t="s">
        <v>14</v>
      </c>
      <c r="H2426" s="6">
        <f t="shared" si="171"/>
        <v>-132500</v>
      </c>
      <c r="I2426" s="25">
        <f t="shared" si="172"/>
        <v>5.208333333333333</v>
      </c>
      <c r="K2426" t="s">
        <v>11</v>
      </c>
      <c r="M2426" s="42">
        <v>480</v>
      </c>
    </row>
    <row r="2427" spans="2:13" ht="12.75">
      <c r="B2427" s="428">
        <v>2500</v>
      </c>
      <c r="C2427" s="1" t="s">
        <v>11</v>
      </c>
      <c r="D2427" s="15" t="s">
        <v>463</v>
      </c>
      <c r="E2427" s="1" t="s">
        <v>722</v>
      </c>
      <c r="F2427" s="183" t="s">
        <v>724</v>
      </c>
      <c r="G2427" s="30" t="s">
        <v>16</v>
      </c>
      <c r="H2427" s="6">
        <f t="shared" si="171"/>
        <v>-135000</v>
      </c>
      <c r="I2427" s="25">
        <f t="shared" si="172"/>
        <v>5.208333333333333</v>
      </c>
      <c r="K2427" t="s">
        <v>11</v>
      </c>
      <c r="M2427" s="42">
        <v>480</v>
      </c>
    </row>
    <row r="2428" spans="2:13" ht="12.75">
      <c r="B2428" s="428">
        <v>2500</v>
      </c>
      <c r="C2428" s="1" t="s">
        <v>11</v>
      </c>
      <c r="D2428" s="15" t="s">
        <v>463</v>
      </c>
      <c r="E2428" s="1" t="s">
        <v>722</v>
      </c>
      <c r="F2428" s="183" t="s">
        <v>725</v>
      </c>
      <c r="G2428" s="30" t="s">
        <v>18</v>
      </c>
      <c r="H2428" s="6">
        <f t="shared" si="171"/>
        <v>-137500</v>
      </c>
      <c r="I2428" s="25">
        <f t="shared" si="172"/>
        <v>5.208333333333333</v>
      </c>
      <c r="K2428" t="s">
        <v>11</v>
      </c>
      <c r="M2428" s="42">
        <v>480</v>
      </c>
    </row>
    <row r="2429" spans="2:13" ht="12.75">
      <c r="B2429" s="428">
        <v>2500</v>
      </c>
      <c r="C2429" s="1" t="s">
        <v>11</v>
      </c>
      <c r="D2429" s="15" t="s">
        <v>463</v>
      </c>
      <c r="E2429" s="1" t="s">
        <v>722</v>
      </c>
      <c r="F2429" s="183" t="s">
        <v>726</v>
      </c>
      <c r="G2429" s="30" t="s">
        <v>20</v>
      </c>
      <c r="H2429" s="6">
        <f t="shared" si="171"/>
        <v>-140000</v>
      </c>
      <c r="I2429" s="25">
        <f t="shared" si="172"/>
        <v>5.208333333333333</v>
      </c>
      <c r="K2429" t="s">
        <v>11</v>
      </c>
      <c r="M2429" s="42">
        <v>480</v>
      </c>
    </row>
    <row r="2430" spans="2:13" ht="12.75">
      <c r="B2430" s="428">
        <v>2500</v>
      </c>
      <c r="C2430" s="1" t="s">
        <v>11</v>
      </c>
      <c r="D2430" s="1" t="s">
        <v>463</v>
      </c>
      <c r="E2430" s="1" t="s">
        <v>722</v>
      </c>
      <c r="F2430" s="183" t="s">
        <v>727</v>
      </c>
      <c r="G2430" s="30" t="s">
        <v>52</v>
      </c>
      <c r="H2430" s="6">
        <f aca="true" t="shared" si="173" ref="H2430:H2451">H2429-B2430</f>
        <v>-142500</v>
      </c>
      <c r="I2430" s="25">
        <f t="shared" si="172"/>
        <v>5.208333333333333</v>
      </c>
      <c r="K2430" t="s">
        <v>11</v>
      </c>
      <c r="M2430" s="42">
        <v>480</v>
      </c>
    </row>
    <row r="2431" spans="2:13" ht="12.75">
      <c r="B2431" s="428">
        <v>2500</v>
      </c>
      <c r="C2431" s="1" t="s">
        <v>11</v>
      </c>
      <c r="D2431" s="1" t="s">
        <v>463</v>
      </c>
      <c r="E2431" s="1" t="s">
        <v>722</v>
      </c>
      <c r="F2431" s="183" t="s">
        <v>728</v>
      </c>
      <c r="G2431" s="30" t="s">
        <v>53</v>
      </c>
      <c r="H2431" s="6">
        <f t="shared" si="173"/>
        <v>-145000</v>
      </c>
      <c r="I2431" s="25">
        <f t="shared" si="172"/>
        <v>5.208333333333333</v>
      </c>
      <c r="K2431" t="s">
        <v>11</v>
      </c>
      <c r="M2431" s="42">
        <v>480</v>
      </c>
    </row>
    <row r="2432" spans="2:13" ht="12.75">
      <c r="B2432" s="428">
        <v>2500</v>
      </c>
      <c r="C2432" s="1" t="s">
        <v>11</v>
      </c>
      <c r="D2432" s="1" t="s">
        <v>463</v>
      </c>
      <c r="E2432" s="1" t="s">
        <v>722</v>
      </c>
      <c r="F2432" s="183" t="s">
        <v>729</v>
      </c>
      <c r="G2432" s="30" t="s">
        <v>54</v>
      </c>
      <c r="H2432" s="6">
        <f t="shared" si="173"/>
        <v>-147500</v>
      </c>
      <c r="I2432" s="25">
        <f t="shared" si="172"/>
        <v>5.208333333333333</v>
      </c>
      <c r="K2432" t="s">
        <v>11</v>
      </c>
      <c r="M2432" s="42">
        <v>480</v>
      </c>
    </row>
    <row r="2433" spans="2:13" ht="12.75">
      <c r="B2433" s="428">
        <v>10000</v>
      </c>
      <c r="C2433" s="1" t="s">
        <v>11</v>
      </c>
      <c r="D2433" s="1" t="s">
        <v>463</v>
      </c>
      <c r="E2433" s="1" t="s">
        <v>722</v>
      </c>
      <c r="F2433" s="183" t="s">
        <v>1213</v>
      </c>
      <c r="G2433" s="30" t="s">
        <v>54</v>
      </c>
      <c r="H2433" s="6">
        <f t="shared" si="173"/>
        <v>-157500</v>
      </c>
      <c r="I2433" s="25">
        <f t="shared" si="172"/>
        <v>20.833333333333332</v>
      </c>
      <c r="K2433" t="s">
        <v>11</v>
      </c>
      <c r="M2433" s="42">
        <v>480</v>
      </c>
    </row>
    <row r="2434" spans="2:13" ht="12.75">
      <c r="B2434" s="428">
        <v>2500</v>
      </c>
      <c r="C2434" s="1" t="s">
        <v>11</v>
      </c>
      <c r="D2434" s="1" t="s">
        <v>463</v>
      </c>
      <c r="E2434" s="1" t="s">
        <v>722</v>
      </c>
      <c r="F2434" s="183" t="s">
        <v>730</v>
      </c>
      <c r="G2434" s="30" t="s">
        <v>55</v>
      </c>
      <c r="H2434" s="6">
        <f t="shared" si="173"/>
        <v>-160000</v>
      </c>
      <c r="I2434" s="25">
        <f t="shared" si="172"/>
        <v>5.208333333333333</v>
      </c>
      <c r="K2434" t="s">
        <v>11</v>
      </c>
      <c r="M2434" s="42">
        <v>480</v>
      </c>
    </row>
    <row r="2435" spans="2:13" ht="12.75">
      <c r="B2435" s="428">
        <v>2500</v>
      </c>
      <c r="C2435" s="1" t="s">
        <v>11</v>
      </c>
      <c r="D2435" s="1" t="s">
        <v>463</v>
      </c>
      <c r="E2435" s="1" t="s">
        <v>722</v>
      </c>
      <c r="F2435" s="183" t="s">
        <v>731</v>
      </c>
      <c r="G2435" s="30" t="s">
        <v>56</v>
      </c>
      <c r="H2435" s="6">
        <f t="shared" si="173"/>
        <v>-162500</v>
      </c>
      <c r="I2435" s="25">
        <f t="shared" si="172"/>
        <v>5.208333333333333</v>
      </c>
      <c r="K2435" t="s">
        <v>11</v>
      </c>
      <c r="M2435" s="42">
        <v>480</v>
      </c>
    </row>
    <row r="2436" spans="2:13" ht="12.75">
      <c r="B2436" s="428">
        <v>2500</v>
      </c>
      <c r="C2436" s="1" t="s">
        <v>11</v>
      </c>
      <c r="D2436" s="15" t="s">
        <v>463</v>
      </c>
      <c r="E2436" s="15" t="s">
        <v>722</v>
      </c>
      <c r="F2436" s="183" t="s">
        <v>732</v>
      </c>
      <c r="G2436" s="30" t="s">
        <v>57</v>
      </c>
      <c r="H2436" s="6">
        <f t="shared" si="173"/>
        <v>-165000</v>
      </c>
      <c r="I2436" s="25">
        <f t="shared" si="172"/>
        <v>5.208333333333333</v>
      </c>
      <c r="K2436" t="s">
        <v>11</v>
      </c>
      <c r="M2436" s="42">
        <v>480</v>
      </c>
    </row>
    <row r="2437" spans="2:13" ht="12.75">
      <c r="B2437" s="428">
        <v>2500</v>
      </c>
      <c r="C2437" s="1" t="s">
        <v>11</v>
      </c>
      <c r="D2437" s="1" t="s">
        <v>463</v>
      </c>
      <c r="E2437" s="1" t="s">
        <v>722</v>
      </c>
      <c r="F2437" s="183" t="s">
        <v>733</v>
      </c>
      <c r="G2437" s="30" t="s">
        <v>148</v>
      </c>
      <c r="H2437" s="6">
        <f t="shared" si="173"/>
        <v>-167500</v>
      </c>
      <c r="I2437" s="25">
        <f t="shared" si="172"/>
        <v>5.208333333333333</v>
      </c>
      <c r="K2437" t="s">
        <v>11</v>
      </c>
      <c r="M2437" s="42">
        <v>480</v>
      </c>
    </row>
    <row r="2438" spans="2:13" ht="12.75">
      <c r="B2438" s="428">
        <v>2500</v>
      </c>
      <c r="C2438" s="1" t="s">
        <v>11</v>
      </c>
      <c r="D2438" s="1" t="s">
        <v>463</v>
      </c>
      <c r="E2438" s="1" t="s">
        <v>722</v>
      </c>
      <c r="F2438" s="183" t="s">
        <v>734</v>
      </c>
      <c r="G2438" s="30" t="s">
        <v>189</v>
      </c>
      <c r="H2438" s="6">
        <f t="shared" si="173"/>
        <v>-170000</v>
      </c>
      <c r="I2438" s="25">
        <f t="shared" si="172"/>
        <v>5.208333333333333</v>
      </c>
      <c r="K2438" t="s">
        <v>11</v>
      </c>
      <c r="M2438" s="42">
        <v>480</v>
      </c>
    </row>
    <row r="2439" spans="2:13" ht="12.75">
      <c r="B2439" s="428">
        <v>2500</v>
      </c>
      <c r="C2439" s="1" t="s">
        <v>11</v>
      </c>
      <c r="D2439" s="1" t="s">
        <v>463</v>
      </c>
      <c r="E2439" s="1" t="s">
        <v>722</v>
      </c>
      <c r="F2439" s="183" t="s">
        <v>735</v>
      </c>
      <c r="G2439" s="30" t="s">
        <v>184</v>
      </c>
      <c r="H2439" s="6">
        <f t="shared" si="173"/>
        <v>-172500</v>
      </c>
      <c r="I2439" s="25">
        <f t="shared" si="172"/>
        <v>5.208333333333333</v>
      </c>
      <c r="K2439" t="s">
        <v>11</v>
      </c>
      <c r="M2439" s="42">
        <v>480</v>
      </c>
    </row>
    <row r="2440" spans="2:13" ht="12.75">
      <c r="B2440" s="428">
        <v>2500</v>
      </c>
      <c r="C2440" s="1" t="s">
        <v>11</v>
      </c>
      <c r="D2440" s="1" t="s">
        <v>463</v>
      </c>
      <c r="E2440" s="1" t="s">
        <v>722</v>
      </c>
      <c r="F2440" s="183" t="s">
        <v>736</v>
      </c>
      <c r="G2440" s="30" t="s">
        <v>182</v>
      </c>
      <c r="H2440" s="6">
        <f t="shared" si="173"/>
        <v>-175000</v>
      </c>
      <c r="I2440" s="25">
        <f t="shared" si="172"/>
        <v>5.208333333333333</v>
      </c>
      <c r="K2440" t="s">
        <v>11</v>
      </c>
      <c r="M2440" s="42">
        <v>480</v>
      </c>
    </row>
    <row r="2441" spans="2:13" ht="12.75">
      <c r="B2441" s="428">
        <v>2500</v>
      </c>
      <c r="C2441" s="1" t="s">
        <v>11</v>
      </c>
      <c r="D2441" s="1" t="s">
        <v>463</v>
      </c>
      <c r="E2441" s="1" t="s">
        <v>722</v>
      </c>
      <c r="F2441" s="183" t="s">
        <v>737</v>
      </c>
      <c r="G2441" s="30" t="s">
        <v>274</v>
      </c>
      <c r="H2441" s="6">
        <f t="shared" si="173"/>
        <v>-177500</v>
      </c>
      <c r="I2441" s="25">
        <f t="shared" si="172"/>
        <v>5.208333333333333</v>
      </c>
      <c r="K2441" t="s">
        <v>11</v>
      </c>
      <c r="M2441" s="42">
        <v>480</v>
      </c>
    </row>
    <row r="2442" spans="2:13" ht="12.75">
      <c r="B2442" s="428">
        <v>2500</v>
      </c>
      <c r="C2442" s="1" t="s">
        <v>11</v>
      </c>
      <c r="D2442" s="1" t="s">
        <v>463</v>
      </c>
      <c r="E2442" s="1" t="s">
        <v>722</v>
      </c>
      <c r="F2442" s="183" t="s">
        <v>738</v>
      </c>
      <c r="G2442" s="30" t="s">
        <v>291</v>
      </c>
      <c r="H2442" s="6">
        <f t="shared" si="173"/>
        <v>-180000</v>
      </c>
      <c r="I2442" s="25">
        <f t="shared" si="172"/>
        <v>5.208333333333333</v>
      </c>
      <c r="K2442" t="s">
        <v>11</v>
      </c>
      <c r="M2442" s="42">
        <v>480</v>
      </c>
    </row>
    <row r="2443" spans="2:13" ht="12.75">
      <c r="B2443" s="428">
        <v>2500</v>
      </c>
      <c r="C2443" s="1" t="s">
        <v>11</v>
      </c>
      <c r="D2443" s="1" t="s">
        <v>463</v>
      </c>
      <c r="E2443" s="1" t="s">
        <v>722</v>
      </c>
      <c r="F2443" s="193" t="s">
        <v>739</v>
      </c>
      <c r="G2443" s="30" t="s">
        <v>293</v>
      </c>
      <c r="H2443" s="6">
        <f t="shared" si="173"/>
        <v>-182500</v>
      </c>
      <c r="I2443" s="25">
        <f t="shared" si="172"/>
        <v>5.208333333333333</v>
      </c>
      <c r="K2443" t="s">
        <v>11</v>
      </c>
      <c r="M2443" s="42">
        <v>480</v>
      </c>
    </row>
    <row r="2444" spans="2:13" ht="12.75">
      <c r="B2444" s="428">
        <v>2500</v>
      </c>
      <c r="C2444" s="1" t="s">
        <v>11</v>
      </c>
      <c r="D2444" s="1" t="s">
        <v>463</v>
      </c>
      <c r="E2444" s="1" t="s">
        <v>722</v>
      </c>
      <c r="F2444" s="193" t="s">
        <v>740</v>
      </c>
      <c r="G2444" s="30" t="s">
        <v>295</v>
      </c>
      <c r="H2444" s="6">
        <f t="shared" si="173"/>
        <v>-185000</v>
      </c>
      <c r="I2444" s="25">
        <f t="shared" si="172"/>
        <v>5.208333333333333</v>
      </c>
      <c r="K2444" t="s">
        <v>11</v>
      </c>
      <c r="M2444" s="42">
        <v>480</v>
      </c>
    </row>
    <row r="2445" spans="2:13" ht="12.75">
      <c r="B2445" s="428">
        <v>2500</v>
      </c>
      <c r="C2445" s="35" t="s">
        <v>11</v>
      </c>
      <c r="D2445" s="15" t="s">
        <v>463</v>
      </c>
      <c r="E2445" s="40" t="s">
        <v>722</v>
      </c>
      <c r="F2445" s="183" t="s">
        <v>1214</v>
      </c>
      <c r="G2445" s="38" t="s">
        <v>296</v>
      </c>
      <c r="H2445" s="6">
        <f t="shared" si="173"/>
        <v>-187500</v>
      </c>
      <c r="I2445" s="25">
        <f t="shared" si="172"/>
        <v>5.208333333333333</v>
      </c>
      <c r="J2445" s="39"/>
      <c r="K2445" t="s">
        <v>11</v>
      </c>
      <c r="L2445" s="39"/>
      <c r="M2445" s="42">
        <v>480</v>
      </c>
    </row>
    <row r="2446" spans="2:13" ht="12.75">
      <c r="B2446" s="428">
        <v>2500</v>
      </c>
      <c r="C2446" s="1" t="s">
        <v>11</v>
      </c>
      <c r="D2446" s="15" t="s">
        <v>463</v>
      </c>
      <c r="E2446" s="1" t="s">
        <v>722</v>
      </c>
      <c r="F2446" s="183" t="s">
        <v>1215</v>
      </c>
      <c r="G2446" s="30" t="s">
        <v>297</v>
      </c>
      <c r="H2446" s="6">
        <f t="shared" si="173"/>
        <v>-190000</v>
      </c>
      <c r="I2446" s="25">
        <f t="shared" si="172"/>
        <v>5.208333333333333</v>
      </c>
      <c r="K2446" t="s">
        <v>11</v>
      </c>
      <c r="M2446" s="42">
        <v>480</v>
      </c>
    </row>
    <row r="2447" spans="2:13" ht="12.75">
      <c r="B2447" s="428">
        <v>2500</v>
      </c>
      <c r="C2447" s="1" t="s">
        <v>11</v>
      </c>
      <c r="D2447" s="15" t="s">
        <v>463</v>
      </c>
      <c r="E2447" s="1" t="s">
        <v>722</v>
      </c>
      <c r="F2447" s="183" t="s">
        <v>1216</v>
      </c>
      <c r="G2447" s="30" t="s">
        <v>313</v>
      </c>
      <c r="H2447" s="6">
        <f t="shared" si="173"/>
        <v>-192500</v>
      </c>
      <c r="I2447" s="25">
        <f t="shared" si="172"/>
        <v>5.208333333333333</v>
      </c>
      <c r="K2447" t="s">
        <v>11</v>
      </c>
      <c r="M2447" s="42">
        <v>480</v>
      </c>
    </row>
    <row r="2448" spans="1:13" s="45" customFormat="1" ht="12.75">
      <c r="A2448" s="1"/>
      <c r="B2448" s="428">
        <v>2500</v>
      </c>
      <c r="C2448" s="1" t="s">
        <v>11</v>
      </c>
      <c r="D2448" s="1" t="s">
        <v>463</v>
      </c>
      <c r="E2448" s="1" t="s">
        <v>722</v>
      </c>
      <c r="F2448" s="183" t="s">
        <v>741</v>
      </c>
      <c r="G2448" s="30" t="s">
        <v>109</v>
      </c>
      <c r="H2448" s="6">
        <f t="shared" si="173"/>
        <v>-195000</v>
      </c>
      <c r="I2448" s="25">
        <f t="shared" si="172"/>
        <v>5.208333333333333</v>
      </c>
      <c r="J2448"/>
      <c r="K2448" t="s">
        <v>11</v>
      </c>
      <c r="L2448"/>
      <c r="M2448" s="42">
        <v>480</v>
      </c>
    </row>
    <row r="2449" spans="2:13" ht="12.75">
      <c r="B2449" s="428">
        <v>2500</v>
      </c>
      <c r="C2449" s="1" t="s">
        <v>11</v>
      </c>
      <c r="D2449" s="1" t="s">
        <v>463</v>
      </c>
      <c r="E2449" s="1" t="s">
        <v>722</v>
      </c>
      <c r="F2449" s="193" t="s">
        <v>742</v>
      </c>
      <c r="G2449" s="30" t="s">
        <v>102</v>
      </c>
      <c r="H2449" s="6">
        <f t="shared" si="173"/>
        <v>-197500</v>
      </c>
      <c r="I2449" s="25">
        <f t="shared" si="172"/>
        <v>5.208333333333333</v>
      </c>
      <c r="K2449" t="s">
        <v>11</v>
      </c>
      <c r="M2449" s="42">
        <v>480</v>
      </c>
    </row>
    <row r="2450" spans="2:13" ht="12.75">
      <c r="B2450" s="428">
        <v>10000</v>
      </c>
      <c r="C2450" s="1" t="s">
        <v>11</v>
      </c>
      <c r="D2450" s="1" t="s">
        <v>463</v>
      </c>
      <c r="E2450" s="1" t="s">
        <v>722</v>
      </c>
      <c r="F2450" s="183" t="s">
        <v>1217</v>
      </c>
      <c r="G2450" s="30" t="s">
        <v>102</v>
      </c>
      <c r="H2450" s="6">
        <f t="shared" si="173"/>
        <v>-207500</v>
      </c>
      <c r="I2450" s="25">
        <f t="shared" si="172"/>
        <v>20.833333333333332</v>
      </c>
      <c r="K2450" t="s">
        <v>11</v>
      </c>
      <c r="M2450" s="42">
        <v>480</v>
      </c>
    </row>
    <row r="2451" spans="2:13" ht="12.75">
      <c r="B2451" s="428">
        <v>2500</v>
      </c>
      <c r="C2451" s="1" t="s">
        <v>11</v>
      </c>
      <c r="D2451" s="1" t="s">
        <v>463</v>
      </c>
      <c r="E2451" s="1" t="s">
        <v>722</v>
      </c>
      <c r="F2451" s="193" t="s">
        <v>743</v>
      </c>
      <c r="G2451" s="30" t="s">
        <v>104</v>
      </c>
      <c r="H2451" s="6">
        <f t="shared" si="173"/>
        <v>-210000</v>
      </c>
      <c r="I2451" s="25">
        <f t="shared" si="172"/>
        <v>5.208333333333333</v>
      </c>
      <c r="K2451" t="s">
        <v>11</v>
      </c>
      <c r="M2451" s="42">
        <v>480</v>
      </c>
    </row>
    <row r="2452" spans="1:13" s="62" customFormat="1" ht="12.75">
      <c r="A2452" s="14"/>
      <c r="B2452" s="431">
        <f>SUM(B2400:B2451)</f>
        <v>210000</v>
      </c>
      <c r="C2452" s="14" t="s">
        <v>11</v>
      </c>
      <c r="D2452" s="14"/>
      <c r="E2452" s="14"/>
      <c r="F2452" s="174"/>
      <c r="G2452" s="21"/>
      <c r="H2452" s="59">
        <v>0</v>
      </c>
      <c r="I2452" s="61">
        <f t="shared" si="172"/>
        <v>437.5</v>
      </c>
      <c r="M2452" s="42">
        <v>480</v>
      </c>
    </row>
    <row r="2453" spans="4:13" ht="12.75">
      <c r="D2453" s="15"/>
      <c r="H2453" s="6">
        <f>H2452-B2453</f>
        <v>0</v>
      </c>
      <c r="I2453" s="25">
        <f t="shared" si="172"/>
        <v>0</v>
      </c>
      <c r="M2453" s="42">
        <v>480</v>
      </c>
    </row>
    <row r="2454" spans="4:13" ht="12.75">
      <c r="D2454" s="15"/>
      <c r="H2454" s="6">
        <f>H2453-B2454</f>
        <v>0</v>
      </c>
      <c r="I2454" s="25">
        <f t="shared" si="172"/>
        <v>0</v>
      </c>
      <c r="M2454" s="42">
        <v>480</v>
      </c>
    </row>
    <row r="2455" spans="2:13" ht="12.75">
      <c r="B2455" s="449">
        <v>5000</v>
      </c>
      <c r="C2455" s="1" t="s">
        <v>744</v>
      </c>
      <c r="D2455" s="15" t="s">
        <v>463</v>
      </c>
      <c r="E2455" s="1" t="s">
        <v>473</v>
      </c>
      <c r="F2455" s="165" t="s">
        <v>745</v>
      </c>
      <c r="G2455" s="71" t="s">
        <v>312</v>
      </c>
      <c r="H2455" s="6">
        <f>H2454-B2455</f>
        <v>-5000</v>
      </c>
      <c r="I2455" s="25">
        <f t="shared" si="172"/>
        <v>10.416666666666666</v>
      </c>
      <c r="K2455" t="s">
        <v>699</v>
      </c>
      <c r="M2455" s="42">
        <v>480</v>
      </c>
    </row>
    <row r="2456" spans="2:13" ht="12.75">
      <c r="B2456" s="449">
        <v>5000</v>
      </c>
      <c r="C2456" s="1" t="s">
        <v>746</v>
      </c>
      <c r="D2456" s="15" t="s">
        <v>463</v>
      </c>
      <c r="E2456" s="1" t="s">
        <v>473</v>
      </c>
      <c r="F2456" s="183" t="s">
        <v>747</v>
      </c>
      <c r="G2456" s="30" t="s">
        <v>102</v>
      </c>
      <c r="H2456" s="6">
        <f>H2455-B2456</f>
        <v>-10000</v>
      </c>
      <c r="I2456" s="25">
        <f t="shared" si="172"/>
        <v>10.416666666666666</v>
      </c>
      <c r="K2456" t="s">
        <v>699</v>
      </c>
      <c r="M2456" s="42">
        <v>480</v>
      </c>
    </row>
    <row r="2457" spans="2:14" ht="12.75">
      <c r="B2457" s="449">
        <v>18000</v>
      </c>
      <c r="C2457" s="1" t="s">
        <v>748</v>
      </c>
      <c r="D2457" s="15" t="s">
        <v>463</v>
      </c>
      <c r="E2457" s="1" t="s">
        <v>473</v>
      </c>
      <c r="F2457" s="183" t="s">
        <v>749</v>
      </c>
      <c r="G2457" s="30" t="s">
        <v>102</v>
      </c>
      <c r="H2457" s="6">
        <f>H2456-B2457</f>
        <v>-28000</v>
      </c>
      <c r="I2457" s="25">
        <f t="shared" si="172"/>
        <v>37.5</v>
      </c>
      <c r="K2457" t="s">
        <v>699</v>
      </c>
      <c r="M2457" s="42">
        <v>480</v>
      </c>
      <c r="N2457" s="41">
        <v>500</v>
      </c>
    </row>
    <row r="2458" spans="1:13" s="62" customFormat="1" ht="12.75">
      <c r="A2458" s="14"/>
      <c r="B2458" s="448">
        <f>SUM(B2455:B2457)</f>
        <v>28000</v>
      </c>
      <c r="C2458" s="60" t="s">
        <v>1115</v>
      </c>
      <c r="D2458" s="14"/>
      <c r="E2458" s="14"/>
      <c r="F2458" s="174"/>
      <c r="G2458" s="21"/>
      <c r="H2458" s="59">
        <v>0</v>
      </c>
      <c r="I2458" s="61">
        <f t="shared" si="172"/>
        <v>58.333333333333336</v>
      </c>
      <c r="M2458" s="42">
        <v>480</v>
      </c>
    </row>
    <row r="2459" spans="2:13" ht="12.75">
      <c r="B2459" s="449"/>
      <c r="D2459" s="15"/>
      <c r="H2459" s="6">
        <f>H2458-B2459</f>
        <v>0</v>
      </c>
      <c r="I2459" s="25">
        <f t="shared" si="172"/>
        <v>0</v>
      </c>
      <c r="M2459" s="42">
        <v>480</v>
      </c>
    </row>
    <row r="2460" spans="2:13" ht="12.75">
      <c r="B2460" s="449"/>
      <c r="D2460" s="15"/>
      <c r="H2460" s="6">
        <f>H2459-B2460</f>
        <v>0</v>
      </c>
      <c r="I2460" s="25">
        <f t="shared" si="172"/>
        <v>0</v>
      </c>
      <c r="M2460" s="42">
        <v>480</v>
      </c>
    </row>
    <row r="2461" spans="2:13" ht="12.75">
      <c r="B2461" s="449"/>
      <c r="D2461" s="15"/>
      <c r="H2461" s="6">
        <f>H2460-B2461</f>
        <v>0</v>
      </c>
      <c r="I2461" s="25">
        <f t="shared" si="172"/>
        <v>0</v>
      </c>
      <c r="M2461" s="42">
        <v>480</v>
      </c>
    </row>
    <row r="2462" spans="2:13" ht="12.75">
      <c r="B2462" s="449">
        <v>7000</v>
      </c>
      <c r="C2462" s="1" t="s">
        <v>36</v>
      </c>
      <c r="D2462" s="15" t="s">
        <v>463</v>
      </c>
      <c r="E2462" s="1" t="s">
        <v>473</v>
      </c>
      <c r="F2462" s="183" t="s">
        <v>750</v>
      </c>
      <c r="G2462" s="30" t="s">
        <v>312</v>
      </c>
      <c r="H2462" s="6">
        <v>-204600</v>
      </c>
      <c r="I2462" s="25">
        <v>14</v>
      </c>
      <c r="K2462" t="s">
        <v>699</v>
      </c>
      <c r="M2462" s="42">
        <v>480</v>
      </c>
    </row>
    <row r="2463" spans="2:13" ht="12.75">
      <c r="B2463" s="449">
        <v>7000</v>
      </c>
      <c r="C2463" s="1" t="s">
        <v>36</v>
      </c>
      <c r="D2463" s="15" t="s">
        <v>463</v>
      </c>
      <c r="E2463" s="1" t="s">
        <v>473</v>
      </c>
      <c r="F2463" s="183" t="s">
        <v>750</v>
      </c>
      <c r="G2463" s="30" t="s">
        <v>313</v>
      </c>
      <c r="H2463" s="6">
        <v>-215800</v>
      </c>
      <c r="I2463" s="25">
        <v>14</v>
      </c>
      <c r="K2463" t="s">
        <v>699</v>
      </c>
      <c r="M2463" s="42">
        <v>480</v>
      </c>
    </row>
    <row r="2464" spans="2:13" ht="12.75">
      <c r="B2464" s="449">
        <v>7000</v>
      </c>
      <c r="C2464" s="1" t="s">
        <v>36</v>
      </c>
      <c r="D2464" s="15" t="s">
        <v>463</v>
      </c>
      <c r="E2464" s="1" t="s">
        <v>473</v>
      </c>
      <c r="F2464" s="183" t="s">
        <v>750</v>
      </c>
      <c r="G2464" s="30" t="s">
        <v>99</v>
      </c>
      <c r="H2464" s="6">
        <v>-226900</v>
      </c>
      <c r="I2464" s="25">
        <v>14</v>
      </c>
      <c r="K2464" t="s">
        <v>699</v>
      </c>
      <c r="M2464" s="42">
        <v>480</v>
      </c>
    </row>
    <row r="2465" spans="1:13" s="62" customFormat="1" ht="12.75">
      <c r="A2465" s="14"/>
      <c r="B2465" s="448">
        <f>SUM(B2462:B2464)</f>
        <v>21000</v>
      </c>
      <c r="C2465" s="60" t="s">
        <v>36</v>
      </c>
      <c r="D2465" s="14"/>
      <c r="E2465" s="14"/>
      <c r="F2465" s="174"/>
      <c r="G2465" s="21"/>
      <c r="H2465" s="59">
        <v>0</v>
      </c>
      <c r="I2465" s="61">
        <f aca="true" t="shared" si="174" ref="I2465:I2496">+B2465/M2465</f>
        <v>43.75</v>
      </c>
      <c r="M2465" s="42">
        <v>480</v>
      </c>
    </row>
    <row r="2466" spans="2:13" ht="12.75">
      <c r="B2466" s="449"/>
      <c r="H2466" s="6">
        <f aca="true" t="shared" si="175" ref="H2466:H2475">H2465-B2466</f>
        <v>0</v>
      </c>
      <c r="I2466" s="25">
        <f t="shared" si="174"/>
        <v>0</v>
      </c>
      <c r="M2466" s="42">
        <v>480</v>
      </c>
    </row>
    <row r="2467" spans="2:13" ht="12.75">
      <c r="B2467" s="449"/>
      <c r="H2467" s="6">
        <f t="shared" si="175"/>
        <v>0</v>
      </c>
      <c r="I2467" s="25">
        <f t="shared" si="174"/>
        <v>0</v>
      </c>
      <c r="M2467" s="42">
        <v>480</v>
      </c>
    </row>
    <row r="2468" spans="2:13" ht="12.75">
      <c r="B2468" s="449"/>
      <c r="H2468" s="6">
        <f t="shared" si="175"/>
        <v>0</v>
      </c>
      <c r="I2468" s="25">
        <f t="shared" si="174"/>
        <v>0</v>
      </c>
      <c r="M2468" s="42">
        <v>480</v>
      </c>
    </row>
    <row r="2469" spans="2:13" ht="12.75">
      <c r="B2469" s="449">
        <v>2000</v>
      </c>
      <c r="C2469" s="1" t="s">
        <v>37</v>
      </c>
      <c r="D2469" s="15" t="s">
        <v>463</v>
      </c>
      <c r="E2469" s="1" t="s">
        <v>473</v>
      </c>
      <c r="F2469" s="183" t="s">
        <v>751</v>
      </c>
      <c r="G2469" s="30" t="s">
        <v>313</v>
      </c>
      <c r="H2469" s="6">
        <f t="shared" si="175"/>
        <v>-2000</v>
      </c>
      <c r="I2469" s="25">
        <f t="shared" si="174"/>
        <v>4.166666666666667</v>
      </c>
      <c r="K2469" t="s">
        <v>699</v>
      </c>
      <c r="M2469" s="42">
        <v>480</v>
      </c>
    </row>
    <row r="2470" spans="2:13" ht="12.75">
      <c r="B2470" s="449">
        <v>500</v>
      </c>
      <c r="C2470" s="1" t="s">
        <v>37</v>
      </c>
      <c r="D2470" s="15" t="s">
        <v>463</v>
      </c>
      <c r="E2470" s="1" t="s">
        <v>473</v>
      </c>
      <c r="F2470" s="183" t="s">
        <v>751</v>
      </c>
      <c r="G2470" s="30" t="s">
        <v>313</v>
      </c>
      <c r="H2470" s="6">
        <f t="shared" si="175"/>
        <v>-2500</v>
      </c>
      <c r="I2470" s="25">
        <f t="shared" si="174"/>
        <v>1.0416666666666667</v>
      </c>
      <c r="K2470" t="s">
        <v>699</v>
      </c>
      <c r="M2470" s="42">
        <v>480</v>
      </c>
    </row>
    <row r="2471" spans="2:13" ht="12.75">
      <c r="B2471" s="449">
        <v>2000</v>
      </c>
      <c r="C2471" s="1" t="s">
        <v>37</v>
      </c>
      <c r="D2471" s="15" t="s">
        <v>463</v>
      </c>
      <c r="E2471" s="1" t="s">
        <v>473</v>
      </c>
      <c r="F2471" s="183" t="s">
        <v>751</v>
      </c>
      <c r="G2471" s="30" t="s">
        <v>99</v>
      </c>
      <c r="H2471" s="6">
        <f t="shared" si="175"/>
        <v>-4500</v>
      </c>
      <c r="I2471" s="25">
        <f t="shared" si="174"/>
        <v>4.166666666666667</v>
      </c>
      <c r="K2471" t="s">
        <v>699</v>
      </c>
      <c r="M2471" s="42">
        <v>480</v>
      </c>
    </row>
    <row r="2472" spans="2:13" ht="12.75">
      <c r="B2472" s="449">
        <v>500</v>
      </c>
      <c r="C2472" s="1" t="s">
        <v>37</v>
      </c>
      <c r="D2472" s="15" t="s">
        <v>463</v>
      </c>
      <c r="E2472" s="1" t="s">
        <v>473</v>
      </c>
      <c r="F2472" s="183" t="s">
        <v>751</v>
      </c>
      <c r="G2472" s="30" t="s">
        <v>99</v>
      </c>
      <c r="H2472" s="6">
        <f t="shared" si="175"/>
        <v>-5000</v>
      </c>
      <c r="I2472" s="25">
        <f t="shared" si="174"/>
        <v>1.0416666666666667</v>
      </c>
      <c r="K2472" t="s">
        <v>699</v>
      </c>
      <c r="M2472" s="42">
        <v>480</v>
      </c>
    </row>
    <row r="2473" spans="2:13" ht="12.75">
      <c r="B2473" s="449">
        <v>2000</v>
      </c>
      <c r="C2473" s="1" t="s">
        <v>37</v>
      </c>
      <c r="D2473" s="15" t="s">
        <v>463</v>
      </c>
      <c r="E2473" s="1" t="s">
        <v>473</v>
      </c>
      <c r="F2473" s="183" t="s">
        <v>751</v>
      </c>
      <c r="G2473" s="30" t="s">
        <v>102</v>
      </c>
      <c r="H2473" s="6">
        <f t="shared" si="175"/>
        <v>-7000</v>
      </c>
      <c r="I2473" s="25">
        <f t="shared" si="174"/>
        <v>4.166666666666667</v>
      </c>
      <c r="K2473" t="s">
        <v>699</v>
      </c>
      <c r="M2473" s="42">
        <v>480</v>
      </c>
    </row>
    <row r="2474" spans="2:13" ht="12.75">
      <c r="B2474" s="449">
        <v>500</v>
      </c>
      <c r="C2474" s="1" t="s">
        <v>37</v>
      </c>
      <c r="D2474" s="15" t="s">
        <v>463</v>
      </c>
      <c r="E2474" s="1" t="s">
        <v>473</v>
      </c>
      <c r="F2474" s="183" t="s">
        <v>751</v>
      </c>
      <c r="G2474" s="30" t="s">
        <v>102</v>
      </c>
      <c r="H2474" s="6">
        <f t="shared" si="175"/>
        <v>-7500</v>
      </c>
      <c r="I2474" s="25">
        <f t="shared" si="174"/>
        <v>1.0416666666666667</v>
      </c>
      <c r="K2474" t="s">
        <v>699</v>
      </c>
      <c r="M2474" s="42">
        <v>480</v>
      </c>
    </row>
    <row r="2475" spans="2:13" ht="12.75">
      <c r="B2475" s="449">
        <v>2000</v>
      </c>
      <c r="C2475" s="1" t="s">
        <v>37</v>
      </c>
      <c r="D2475" s="15" t="s">
        <v>463</v>
      </c>
      <c r="E2475" s="1" t="s">
        <v>473</v>
      </c>
      <c r="F2475" s="183" t="s">
        <v>751</v>
      </c>
      <c r="G2475" s="30" t="s">
        <v>104</v>
      </c>
      <c r="H2475" s="6">
        <f t="shared" si="175"/>
        <v>-9500</v>
      </c>
      <c r="I2475" s="25">
        <f t="shared" si="174"/>
        <v>4.166666666666667</v>
      </c>
      <c r="K2475" t="s">
        <v>699</v>
      </c>
      <c r="M2475" s="42">
        <v>480</v>
      </c>
    </row>
    <row r="2476" spans="1:13" s="62" customFormat="1" ht="12.75">
      <c r="A2476" s="14"/>
      <c r="B2476" s="448">
        <f>SUM(B2469:B2475)</f>
        <v>9500</v>
      </c>
      <c r="C2476" s="60" t="s">
        <v>37</v>
      </c>
      <c r="D2476" s="14"/>
      <c r="E2476" s="14"/>
      <c r="F2476" s="174"/>
      <c r="G2476" s="21"/>
      <c r="H2476" s="59">
        <v>0</v>
      </c>
      <c r="I2476" s="61">
        <f t="shared" si="174"/>
        <v>19.791666666666668</v>
      </c>
      <c r="M2476" s="42">
        <v>480</v>
      </c>
    </row>
    <row r="2477" spans="2:13" ht="12.75">
      <c r="B2477" s="449"/>
      <c r="H2477" s="6">
        <f>H2476-B2477</f>
        <v>0</v>
      </c>
      <c r="I2477" s="25">
        <f t="shared" si="174"/>
        <v>0</v>
      </c>
      <c r="M2477" s="42">
        <v>480</v>
      </c>
    </row>
    <row r="2478" spans="2:13" ht="12.75">
      <c r="B2478" s="449"/>
      <c r="H2478" s="6">
        <f>H2477-B2478</f>
        <v>0</v>
      </c>
      <c r="I2478" s="25">
        <f t="shared" si="174"/>
        <v>0</v>
      </c>
      <c r="M2478" s="42">
        <v>480</v>
      </c>
    </row>
    <row r="2479" spans="2:13" ht="12.75">
      <c r="B2479" s="449"/>
      <c r="H2479" s="6">
        <f>H2478-B2479</f>
        <v>0</v>
      </c>
      <c r="I2479" s="25">
        <f t="shared" si="174"/>
        <v>0</v>
      </c>
      <c r="M2479" s="42">
        <v>480</v>
      </c>
    </row>
    <row r="2480" spans="2:13" ht="12.75">
      <c r="B2480" s="449"/>
      <c r="H2480" s="6">
        <v>0</v>
      </c>
      <c r="I2480" s="25">
        <f t="shared" si="174"/>
        <v>0</v>
      </c>
      <c r="M2480" s="42">
        <v>480</v>
      </c>
    </row>
    <row r="2481" spans="2:13" ht="12.75">
      <c r="B2481" s="447">
        <v>1600</v>
      </c>
      <c r="C2481" s="15" t="s">
        <v>34</v>
      </c>
      <c r="D2481" s="15" t="s">
        <v>463</v>
      </c>
      <c r="E2481" s="15" t="s">
        <v>35</v>
      </c>
      <c r="F2481" s="183" t="s">
        <v>752</v>
      </c>
      <c r="G2481" s="32" t="s">
        <v>14</v>
      </c>
      <c r="H2481" s="6">
        <f aca="true" t="shared" si="176" ref="H2481:H2512">H2480-B2481</f>
        <v>-1600</v>
      </c>
      <c r="I2481" s="25">
        <f t="shared" si="174"/>
        <v>3.3333333333333335</v>
      </c>
      <c r="K2481" t="s">
        <v>722</v>
      </c>
      <c r="M2481" s="42">
        <v>480</v>
      </c>
    </row>
    <row r="2482" spans="1:13" ht="12.75">
      <c r="A2482" s="15"/>
      <c r="B2482" s="447">
        <v>1500</v>
      </c>
      <c r="C2482" s="15" t="s">
        <v>34</v>
      </c>
      <c r="D2482" s="15" t="s">
        <v>463</v>
      </c>
      <c r="E2482" s="15" t="s">
        <v>35</v>
      </c>
      <c r="F2482" s="183" t="s">
        <v>752</v>
      </c>
      <c r="G2482" s="32" t="s">
        <v>16</v>
      </c>
      <c r="H2482" s="6">
        <f t="shared" si="176"/>
        <v>-3100</v>
      </c>
      <c r="I2482" s="25">
        <f t="shared" si="174"/>
        <v>3.125</v>
      </c>
      <c r="J2482" s="18"/>
      <c r="K2482" t="s">
        <v>722</v>
      </c>
      <c r="L2482" s="18"/>
      <c r="M2482" s="42">
        <v>480</v>
      </c>
    </row>
    <row r="2483" spans="2:13" ht="12.75">
      <c r="B2483" s="449">
        <v>1300</v>
      </c>
      <c r="C2483" s="15" t="s">
        <v>34</v>
      </c>
      <c r="D2483" s="15" t="s">
        <v>463</v>
      </c>
      <c r="E2483" s="1" t="s">
        <v>35</v>
      </c>
      <c r="F2483" s="183" t="s">
        <v>752</v>
      </c>
      <c r="G2483" s="30" t="s">
        <v>18</v>
      </c>
      <c r="H2483" s="6">
        <f t="shared" si="176"/>
        <v>-4400</v>
      </c>
      <c r="I2483" s="25">
        <f t="shared" si="174"/>
        <v>2.7083333333333335</v>
      </c>
      <c r="K2483" t="s">
        <v>722</v>
      </c>
      <c r="M2483" s="42">
        <v>480</v>
      </c>
    </row>
    <row r="2484" spans="2:13" ht="12.75">
      <c r="B2484" s="449">
        <v>1500</v>
      </c>
      <c r="C2484" s="1" t="s">
        <v>34</v>
      </c>
      <c r="D2484" s="15" t="s">
        <v>463</v>
      </c>
      <c r="E2484" s="1" t="s">
        <v>35</v>
      </c>
      <c r="F2484" s="183" t="s">
        <v>752</v>
      </c>
      <c r="G2484" s="30" t="s">
        <v>20</v>
      </c>
      <c r="H2484" s="6">
        <f t="shared" si="176"/>
        <v>-5900</v>
      </c>
      <c r="I2484" s="25">
        <f t="shared" si="174"/>
        <v>3.125</v>
      </c>
      <c r="K2484" t="s">
        <v>722</v>
      </c>
      <c r="M2484" s="42">
        <v>480</v>
      </c>
    </row>
    <row r="2485" spans="2:13" ht="12.75">
      <c r="B2485" s="451">
        <v>1000</v>
      </c>
      <c r="C2485" s="40" t="s">
        <v>34</v>
      </c>
      <c r="D2485" s="15" t="s">
        <v>463</v>
      </c>
      <c r="E2485" s="40" t="s">
        <v>35</v>
      </c>
      <c r="F2485" s="183" t="s">
        <v>752</v>
      </c>
      <c r="G2485" s="30" t="s">
        <v>22</v>
      </c>
      <c r="H2485" s="6">
        <f t="shared" si="176"/>
        <v>-6900</v>
      </c>
      <c r="I2485" s="25">
        <f t="shared" si="174"/>
        <v>2.0833333333333335</v>
      </c>
      <c r="J2485" s="39"/>
      <c r="K2485" t="s">
        <v>722</v>
      </c>
      <c r="L2485" s="39"/>
      <c r="M2485" s="42">
        <v>480</v>
      </c>
    </row>
    <row r="2486" spans="2:13" ht="12.75">
      <c r="B2486" s="449">
        <v>1400</v>
      </c>
      <c r="C2486" s="1" t="s">
        <v>34</v>
      </c>
      <c r="D2486" s="15" t="s">
        <v>463</v>
      </c>
      <c r="E2486" s="1" t="s">
        <v>35</v>
      </c>
      <c r="F2486" s="183" t="s">
        <v>752</v>
      </c>
      <c r="G2486" s="30" t="s">
        <v>52</v>
      </c>
      <c r="H2486" s="6">
        <f t="shared" si="176"/>
        <v>-8300</v>
      </c>
      <c r="I2486" s="25">
        <f t="shared" si="174"/>
        <v>2.9166666666666665</v>
      </c>
      <c r="K2486" t="s">
        <v>722</v>
      </c>
      <c r="M2486" s="42">
        <v>480</v>
      </c>
    </row>
    <row r="2487" spans="2:13" ht="12.75">
      <c r="B2487" s="449">
        <v>1600</v>
      </c>
      <c r="C2487" s="1" t="s">
        <v>34</v>
      </c>
      <c r="D2487" s="15" t="s">
        <v>463</v>
      </c>
      <c r="E2487" s="1" t="s">
        <v>35</v>
      </c>
      <c r="F2487" s="183" t="s">
        <v>752</v>
      </c>
      <c r="G2487" s="30" t="s">
        <v>53</v>
      </c>
      <c r="H2487" s="6">
        <f t="shared" si="176"/>
        <v>-9900</v>
      </c>
      <c r="I2487" s="25">
        <f t="shared" si="174"/>
        <v>3.3333333333333335</v>
      </c>
      <c r="K2487" t="s">
        <v>722</v>
      </c>
      <c r="M2487" s="42">
        <v>480</v>
      </c>
    </row>
    <row r="2488" spans="2:13" ht="12.75">
      <c r="B2488" s="449">
        <v>1400</v>
      </c>
      <c r="C2488" s="1" t="s">
        <v>34</v>
      </c>
      <c r="D2488" s="15" t="s">
        <v>463</v>
      </c>
      <c r="E2488" s="1" t="s">
        <v>35</v>
      </c>
      <c r="F2488" s="183" t="s">
        <v>752</v>
      </c>
      <c r="G2488" s="30" t="s">
        <v>54</v>
      </c>
      <c r="H2488" s="6">
        <f t="shared" si="176"/>
        <v>-11300</v>
      </c>
      <c r="I2488" s="25">
        <f t="shared" si="174"/>
        <v>2.9166666666666665</v>
      </c>
      <c r="K2488" t="s">
        <v>722</v>
      </c>
      <c r="M2488" s="42">
        <v>480</v>
      </c>
    </row>
    <row r="2489" spans="2:13" ht="12.75">
      <c r="B2489" s="449">
        <v>1600</v>
      </c>
      <c r="C2489" s="1" t="s">
        <v>34</v>
      </c>
      <c r="D2489" s="15" t="s">
        <v>463</v>
      </c>
      <c r="E2489" s="1" t="s">
        <v>35</v>
      </c>
      <c r="F2489" s="183" t="s">
        <v>752</v>
      </c>
      <c r="G2489" s="30" t="s">
        <v>55</v>
      </c>
      <c r="H2489" s="6">
        <f t="shared" si="176"/>
        <v>-12900</v>
      </c>
      <c r="I2489" s="25">
        <f t="shared" si="174"/>
        <v>3.3333333333333335</v>
      </c>
      <c r="K2489" t="s">
        <v>722</v>
      </c>
      <c r="M2489" s="42">
        <v>480</v>
      </c>
    </row>
    <row r="2490" spans="2:13" ht="12.75">
      <c r="B2490" s="449">
        <v>1200</v>
      </c>
      <c r="C2490" s="1" t="s">
        <v>34</v>
      </c>
      <c r="D2490" s="15" t="s">
        <v>463</v>
      </c>
      <c r="E2490" s="1" t="s">
        <v>35</v>
      </c>
      <c r="F2490" s="183" t="s">
        <v>752</v>
      </c>
      <c r="G2490" s="30" t="s">
        <v>144</v>
      </c>
      <c r="H2490" s="6">
        <f t="shared" si="176"/>
        <v>-14100</v>
      </c>
      <c r="I2490" s="25">
        <f t="shared" si="174"/>
        <v>2.5</v>
      </c>
      <c r="K2490" t="s">
        <v>722</v>
      </c>
      <c r="M2490" s="42">
        <v>480</v>
      </c>
    </row>
    <row r="2491" spans="2:13" ht="12.75">
      <c r="B2491" s="449">
        <v>1400</v>
      </c>
      <c r="C2491" s="1" t="s">
        <v>34</v>
      </c>
      <c r="D2491" s="1" t="s">
        <v>463</v>
      </c>
      <c r="E2491" s="1" t="s">
        <v>35</v>
      </c>
      <c r="F2491" s="183" t="s">
        <v>752</v>
      </c>
      <c r="G2491" s="30" t="s">
        <v>148</v>
      </c>
      <c r="H2491" s="6">
        <f t="shared" si="176"/>
        <v>-15500</v>
      </c>
      <c r="I2491" s="25">
        <f t="shared" si="174"/>
        <v>2.9166666666666665</v>
      </c>
      <c r="K2491" t="s">
        <v>722</v>
      </c>
      <c r="M2491" s="42">
        <v>480</v>
      </c>
    </row>
    <row r="2492" spans="2:13" ht="12.75">
      <c r="B2492" s="449">
        <v>1500</v>
      </c>
      <c r="C2492" s="1" t="s">
        <v>34</v>
      </c>
      <c r="D2492" s="1" t="s">
        <v>463</v>
      </c>
      <c r="E2492" s="1" t="s">
        <v>35</v>
      </c>
      <c r="F2492" s="183" t="s">
        <v>752</v>
      </c>
      <c r="G2492" s="30" t="s">
        <v>189</v>
      </c>
      <c r="H2492" s="6">
        <f t="shared" si="176"/>
        <v>-17000</v>
      </c>
      <c r="I2492" s="25">
        <f t="shared" si="174"/>
        <v>3.125</v>
      </c>
      <c r="K2492" t="s">
        <v>722</v>
      </c>
      <c r="M2492" s="42">
        <v>480</v>
      </c>
    </row>
    <row r="2493" spans="2:13" ht="12.75">
      <c r="B2493" s="449">
        <v>1700</v>
      </c>
      <c r="C2493" s="1" t="s">
        <v>34</v>
      </c>
      <c r="D2493" s="1" t="s">
        <v>463</v>
      </c>
      <c r="E2493" s="1" t="s">
        <v>35</v>
      </c>
      <c r="F2493" s="183" t="s">
        <v>752</v>
      </c>
      <c r="G2493" s="30" t="s">
        <v>184</v>
      </c>
      <c r="H2493" s="6">
        <f t="shared" si="176"/>
        <v>-18700</v>
      </c>
      <c r="I2493" s="25">
        <f t="shared" si="174"/>
        <v>3.5416666666666665</v>
      </c>
      <c r="K2493" t="s">
        <v>722</v>
      </c>
      <c r="M2493" s="42">
        <v>480</v>
      </c>
    </row>
    <row r="2494" spans="2:13" ht="12.75">
      <c r="B2494" s="449">
        <v>1000</v>
      </c>
      <c r="C2494" s="1" t="s">
        <v>34</v>
      </c>
      <c r="D2494" s="1" t="s">
        <v>463</v>
      </c>
      <c r="E2494" s="1" t="s">
        <v>35</v>
      </c>
      <c r="F2494" s="183" t="s">
        <v>752</v>
      </c>
      <c r="G2494" s="30" t="s">
        <v>182</v>
      </c>
      <c r="H2494" s="6">
        <f t="shared" si="176"/>
        <v>-19700</v>
      </c>
      <c r="I2494" s="25">
        <f t="shared" si="174"/>
        <v>2.0833333333333335</v>
      </c>
      <c r="K2494" t="s">
        <v>722</v>
      </c>
      <c r="M2494" s="42">
        <v>480</v>
      </c>
    </row>
    <row r="2495" spans="2:13" ht="12.75">
      <c r="B2495" s="449">
        <v>1700</v>
      </c>
      <c r="C2495" s="1" t="s">
        <v>34</v>
      </c>
      <c r="D2495" s="1" t="s">
        <v>463</v>
      </c>
      <c r="E2495" s="1" t="s">
        <v>35</v>
      </c>
      <c r="F2495" s="183" t="s">
        <v>752</v>
      </c>
      <c r="G2495" s="30" t="s">
        <v>274</v>
      </c>
      <c r="H2495" s="6">
        <f t="shared" si="176"/>
        <v>-21400</v>
      </c>
      <c r="I2495" s="25">
        <f t="shared" si="174"/>
        <v>3.5416666666666665</v>
      </c>
      <c r="K2495" t="s">
        <v>722</v>
      </c>
      <c r="M2495" s="42">
        <v>480</v>
      </c>
    </row>
    <row r="2496" spans="2:13" ht="12.75">
      <c r="B2496" s="449">
        <v>1400</v>
      </c>
      <c r="C2496" s="1" t="s">
        <v>34</v>
      </c>
      <c r="D2496" s="1" t="s">
        <v>463</v>
      </c>
      <c r="E2496" s="1" t="s">
        <v>35</v>
      </c>
      <c r="F2496" s="183" t="s">
        <v>752</v>
      </c>
      <c r="G2496" s="30" t="s">
        <v>291</v>
      </c>
      <c r="H2496" s="6">
        <f t="shared" si="176"/>
        <v>-22800</v>
      </c>
      <c r="I2496" s="25">
        <f t="shared" si="174"/>
        <v>2.9166666666666665</v>
      </c>
      <c r="K2496" t="s">
        <v>722</v>
      </c>
      <c r="M2496" s="42">
        <v>480</v>
      </c>
    </row>
    <row r="2497" spans="2:13" ht="12.75">
      <c r="B2497" s="449">
        <v>1200</v>
      </c>
      <c r="C2497" s="1" t="s">
        <v>34</v>
      </c>
      <c r="D2497" s="1" t="s">
        <v>463</v>
      </c>
      <c r="E2497" s="1" t="s">
        <v>35</v>
      </c>
      <c r="F2497" s="183" t="s">
        <v>752</v>
      </c>
      <c r="G2497" s="30" t="s">
        <v>293</v>
      </c>
      <c r="H2497" s="6">
        <f t="shared" si="176"/>
        <v>-24000</v>
      </c>
      <c r="I2497" s="25">
        <f aca="true" t="shared" si="177" ref="I2497:I2528">+B2497/M2497</f>
        <v>2.5</v>
      </c>
      <c r="K2497" t="s">
        <v>722</v>
      </c>
      <c r="M2497" s="42">
        <v>480</v>
      </c>
    </row>
    <row r="2498" spans="2:13" ht="12.75">
      <c r="B2498" s="449">
        <v>1100</v>
      </c>
      <c r="C2498" s="1" t="s">
        <v>34</v>
      </c>
      <c r="D2498" s="1" t="s">
        <v>463</v>
      </c>
      <c r="E2498" s="1" t="s">
        <v>35</v>
      </c>
      <c r="F2498" s="183" t="s">
        <v>752</v>
      </c>
      <c r="G2498" s="30" t="s">
        <v>313</v>
      </c>
      <c r="H2498" s="6">
        <f t="shared" si="176"/>
        <v>-25100</v>
      </c>
      <c r="I2498" s="25">
        <f t="shared" si="177"/>
        <v>2.2916666666666665</v>
      </c>
      <c r="K2498" t="s">
        <v>722</v>
      </c>
      <c r="M2498" s="42">
        <v>480</v>
      </c>
    </row>
    <row r="2499" spans="2:13" ht="12.75">
      <c r="B2499" s="449">
        <v>1700</v>
      </c>
      <c r="C2499" s="1" t="s">
        <v>34</v>
      </c>
      <c r="D2499" s="1" t="s">
        <v>463</v>
      </c>
      <c r="E2499" s="1" t="s">
        <v>35</v>
      </c>
      <c r="F2499" s="183" t="s">
        <v>752</v>
      </c>
      <c r="G2499" s="30" t="s">
        <v>99</v>
      </c>
      <c r="H2499" s="6">
        <f t="shared" si="176"/>
        <v>-26800</v>
      </c>
      <c r="I2499" s="25">
        <f t="shared" si="177"/>
        <v>3.5416666666666665</v>
      </c>
      <c r="K2499" t="s">
        <v>722</v>
      </c>
      <c r="M2499" s="42">
        <v>480</v>
      </c>
    </row>
    <row r="2500" spans="2:13" ht="12.75">
      <c r="B2500" s="449">
        <v>1500</v>
      </c>
      <c r="C2500" s="1" t="s">
        <v>34</v>
      </c>
      <c r="D2500" s="1" t="s">
        <v>463</v>
      </c>
      <c r="E2500" s="1" t="s">
        <v>35</v>
      </c>
      <c r="F2500" s="183" t="s">
        <v>752</v>
      </c>
      <c r="G2500" s="30" t="s">
        <v>102</v>
      </c>
      <c r="H2500" s="6">
        <f t="shared" si="176"/>
        <v>-28300</v>
      </c>
      <c r="I2500" s="25">
        <f t="shared" si="177"/>
        <v>3.125</v>
      </c>
      <c r="K2500" t="s">
        <v>722</v>
      </c>
      <c r="M2500" s="42">
        <v>480</v>
      </c>
    </row>
    <row r="2501" spans="2:13" ht="12.75">
      <c r="B2501" s="449">
        <v>1800</v>
      </c>
      <c r="C2501" s="1" t="s">
        <v>34</v>
      </c>
      <c r="D2501" s="1" t="s">
        <v>463</v>
      </c>
      <c r="E2501" s="1" t="s">
        <v>35</v>
      </c>
      <c r="F2501" s="183" t="s">
        <v>752</v>
      </c>
      <c r="G2501" s="30" t="s">
        <v>753</v>
      </c>
      <c r="H2501" s="6">
        <f t="shared" si="176"/>
        <v>-30100</v>
      </c>
      <c r="I2501" s="25">
        <f t="shared" si="177"/>
        <v>3.75</v>
      </c>
      <c r="K2501" t="s">
        <v>722</v>
      </c>
      <c r="M2501" s="42">
        <v>480</v>
      </c>
    </row>
    <row r="2502" spans="2:13" ht="12.75">
      <c r="B2502" s="447">
        <v>1600</v>
      </c>
      <c r="C2502" s="15" t="s">
        <v>34</v>
      </c>
      <c r="D2502" s="15" t="s">
        <v>463</v>
      </c>
      <c r="E2502" s="15" t="s">
        <v>35</v>
      </c>
      <c r="F2502" s="183" t="s">
        <v>751</v>
      </c>
      <c r="G2502" s="32" t="s">
        <v>14</v>
      </c>
      <c r="H2502" s="6">
        <f t="shared" si="176"/>
        <v>-31700</v>
      </c>
      <c r="I2502" s="25">
        <f t="shared" si="177"/>
        <v>3.3333333333333335</v>
      </c>
      <c r="K2502" t="s">
        <v>699</v>
      </c>
      <c r="M2502" s="42">
        <v>480</v>
      </c>
    </row>
    <row r="2503" spans="2:13" ht="12.75">
      <c r="B2503" s="447">
        <v>1400</v>
      </c>
      <c r="C2503" s="15" t="s">
        <v>34</v>
      </c>
      <c r="D2503" s="15" t="s">
        <v>463</v>
      </c>
      <c r="E2503" s="15" t="s">
        <v>35</v>
      </c>
      <c r="F2503" s="183" t="s">
        <v>751</v>
      </c>
      <c r="G2503" s="32" t="s">
        <v>16</v>
      </c>
      <c r="H2503" s="6">
        <f t="shared" si="176"/>
        <v>-33100</v>
      </c>
      <c r="I2503" s="25">
        <f t="shared" si="177"/>
        <v>2.9166666666666665</v>
      </c>
      <c r="K2503" t="s">
        <v>699</v>
      </c>
      <c r="M2503" s="42">
        <v>480</v>
      </c>
    </row>
    <row r="2504" spans="2:13" ht="12.75">
      <c r="B2504" s="447">
        <v>1750</v>
      </c>
      <c r="C2504" s="15" t="s">
        <v>34</v>
      </c>
      <c r="D2504" s="15" t="s">
        <v>463</v>
      </c>
      <c r="E2504" s="15" t="s">
        <v>35</v>
      </c>
      <c r="F2504" s="183" t="s">
        <v>751</v>
      </c>
      <c r="G2504" s="32" t="s">
        <v>18</v>
      </c>
      <c r="H2504" s="6">
        <f t="shared" si="176"/>
        <v>-34850</v>
      </c>
      <c r="I2504" s="25">
        <f t="shared" si="177"/>
        <v>3.6458333333333335</v>
      </c>
      <c r="K2504" t="s">
        <v>699</v>
      </c>
      <c r="M2504" s="42">
        <v>480</v>
      </c>
    </row>
    <row r="2505" spans="1:13" ht="12.75">
      <c r="A2505" s="15"/>
      <c r="B2505" s="447">
        <v>1500</v>
      </c>
      <c r="C2505" s="15" t="s">
        <v>34</v>
      </c>
      <c r="D2505" s="15" t="s">
        <v>463</v>
      </c>
      <c r="E2505" s="15" t="s">
        <v>35</v>
      </c>
      <c r="F2505" s="183" t="s">
        <v>751</v>
      </c>
      <c r="G2505" s="32" t="s">
        <v>20</v>
      </c>
      <c r="H2505" s="6">
        <f t="shared" si="176"/>
        <v>-36350</v>
      </c>
      <c r="I2505" s="25">
        <f t="shared" si="177"/>
        <v>3.125</v>
      </c>
      <c r="J2505" s="18"/>
      <c r="K2505" t="s">
        <v>699</v>
      </c>
      <c r="L2505" s="18"/>
      <c r="M2505" s="42">
        <v>480</v>
      </c>
    </row>
    <row r="2506" spans="2:13" ht="12.75">
      <c r="B2506" s="449">
        <v>1900</v>
      </c>
      <c r="C2506" s="15" t="s">
        <v>34</v>
      </c>
      <c r="D2506" s="15" t="s">
        <v>463</v>
      </c>
      <c r="E2506" s="1" t="s">
        <v>35</v>
      </c>
      <c r="F2506" s="183" t="s">
        <v>751</v>
      </c>
      <c r="G2506" s="30" t="s">
        <v>22</v>
      </c>
      <c r="H2506" s="6">
        <f t="shared" si="176"/>
        <v>-38250</v>
      </c>
      <c r="I2506" s="25">
        <f t="shared" si="177"/>
        <v>3.9583333333333335</v>
      </c>
      <c r="K2506" t="s">
        <v>699</v>
      </c>
      <c r="M2506" s="42">
        <v>480</v>
      </c>
    </row>
    <row r="2507" spans="2:13" ht="12.75">
      <c r="B2507" s="449">
        <v>1600</v>
      </c>
      <c r="C2507" s="1" t="s">
        <v>34</v>
      </c>
      <c r="D2507" s="15" t="s">
        <v>463</v>
      </c>
      <c r="E2507" s="1" t="s">
        <v>35</v>
      </c>
      <c r="F2507" s="183" t="s">
        <v>751</v>
      </c>
      <c r="G2507" s="30" t="s">
        <v>52</v>
      </c>
      <c r="H2507" s="6">
        <f t="shared" si="176"/>
        <v>-39850</v>
      </c>
      <c r="I2507" s="25">
        <f t="shared" si="177"/>
        <v>3.3333333333333335</v>
      </c>
      <c r="K2507" t="s">
        <v>699</v>
      </c>
      <c r="M2507" s="42">
        <v>480</v>
      </c>
    </row>
    <row r="2508" spans="2:13" ht="12.75">
      <c r="B2508" s="449">
        <v>1700</v>
      </c>
      <c r="C2508" s="1" t="s">
        <v>34</v>
      </c>
      <c r="D2508" s="15" t="s">
        <v>463</v>
      </c>
      <c r="E2508" s="1" t="s">
        <v>35</v>
      </c>
      <c r="F2508" s="165" t="s">
        <v>751</v>
      </c>
      <c r="G2508" s="71" t="s">
        <v>53</v>
      </c>
      <c r="H2508" s="6">
        <f t="shared" si="176"/>
        <v>-41550</v>
      </c>
      <c r="I2508" s="25">
        <f t="shared" si="177"/>
        <v>3.5416666666666665</v>
      </c>
      <c r="K2508" t="s">
        <v>699</v>
      </c>
      <c r="M2508" s="42">
        <v>480</v>
      </c>
    </row>
    <row r="2509" spans="2:13" ht="12.75">
      <c r="B2509" s="449">
        <v>1650</v>
      </c>
      <c r="C2509" s="1" t="s">
        <v>34</v>
      </c>
      <c r="D2509" s="15" t="s">
        <v>463</v>
      </c>
      <c r="E2509" s="1" t="s">
        <v>35</v>
      </c>
      <c r="F2509" s="183" t="s">
        <v>751</v>
      </c>
      <c r="G2509" s="30" t="s">
        <v>54</v>
      </c>
      <c r="H2509" s="6">
        <f t="shared" si="176"/>
        <v>-43200</v>
      </c>
      <c r="I2509" s="25">
        <f t="shared" si="177"/>
        <v>3.4375</v>
      </c>
      <c r="K2509" t="s">
        <v>699</v>
      </c>
      <c r="M2509" s="42">
        <v>480</v>
      </c>
    </row>
    <row r="2510" spans="2:13" ht="12.75">
      <c r="B2510" s="449">
        <v>1500</v>
      </c>
      <c r="C2510" s="1" t="s">
        <v>34</v>
      </c>
      <c r="D2510" s="15" t="s">
        <v>463</v>
      </c>
      <c r="E2510" s="1" t="s">
        <v>35</v>
      </c>
      <c r="F2510" s="183" t="s">
        <v>751</v>
      </c>
      <c r="G2510" s="30" t="s">
        <v>55</v>
      </c>
      <c r="H2510" s="6">
        <f t="shared" si="176"/>
        <v>-44700</v>
      </c>
      <c r="I2510" s="25">
        <f t="shared" si="177"/>
        <v>3.125</v>
      </c>
      <c r="K2510" t="s">
        <v>699</v>
      </c>
      <c r="M2510" s="42">
        <v>480</v>
      </c>
    </row>
    <row r="2511" spans="2:13" ht="12.75">
      <c r="B2511" s="449">
        <v>1600</v>
      </c>
      <c r="C2511" s="1" t="s">
        <v>34</v>
      </c>
      <c r="D2511" s="15" t="s">
        <v>463</v>
      </c>
      <c r="E2511" s="1" t="s">
        <v>35</v>
      </c>
      <c r="F2511" s="183" t="s">
        <v>751</v>
      </c>
      <c r="G2511" s="30" t="s">
        <v>56</v>
      </c>
      <c r="H2511" s="6">
        <f t="shared" si="176"/>
        <v>-46300</v>
      </c>
      <c r="I2511" s="25">
        <f t="shared" si="177"/>
        <v>3.3333333333333335</v>
      </c>
      <c r="K2511" t="s">
        <v>699</v>
      </c>
      <c r="M2511" s="42">
        <v>480</v>
      </c>
    </row>
    <row r="2512" spans="2:13" ht="12.75">
      <c r="B2512" s="449">
        <v>1900</v>
      </c>
      <c r="C2512" s="1" t="s">
        <v>34</v>
      </c>
      <c r="D2512" s="15" t="s">
        <v>463</v>
      </c>
      <c r="E2512" s="1" t="s">
        <v>35</v>
      </c>
      <c r="F2512" s="183" t="s">
        <v>751</v>
      </c>
      <c r="G2512" s="30" t="s">
        <v>57</v>
      </c>
      <c r="H2512" s="6">
        <f t="shared" si="176"/>
        <v>-48200</v>
      </c>
      <c r="I2512" s="25">
        <f t="shared" si="177"/>
        <v>3.9583333333333335</v>
      </c>
      <c r="K2512" t="s">
        <v>699</v>
      </c>
      <c r="M2512" s="42">
        <v>480</v>
      </c>
    </row>
    <row r="2513" spans="2:13" ht="12.75">
      <c r="B2513" s="449">
        <v>1500</v>
      </c>
      <c r="C2513" s="1" t="s">
        <v>34</v>
      </c>
      <c r="D2513" s="15" t="s">
        <v>463</v>
      </c>
      <c r="E2513" s="1" t="s">
        <v>35</v>
      </c>
      <c r="F2513" s="183" t="s">
        <v>751</v>
      </c>
      <c r="G2513" s="30" t="s">
        <v>193</v>
      </c>
      <c r="H2513" s="6">
        <f aca="true" t="shared" si="178" ref="H2513:H2530">H2512-B2513</f>
        <v>-49700</v>
      </c>
      <c r="I2513" s="25">
        <f t="shared" si="177"/>
        <v>3.125</v>
      </c>
      <c r="K2513" t="s">
        <v>699</v>
      </c>
      <c r="M2513" s="42">
        <v>480</v>
      </c>
    </row>
    <row r="2514" spans="2:13" ht="12.75">
      <c r="B2514" s="449">
        <v>1700</v>
      </c>
      <c r="C2514" s="1" t="s">
        <v>34</v>
      </c>
      <c r="D2514" s="15" t="s">
        <v>463</v>
      </c>
      <c r="E2514" s="1" t="s">
        <v>35</v>
      </c>
      <c r="F2514" s="183" t="s">
        <v>751</v>
      </c>
      <c r="G2514" s="30" t="s">
        <v>142</v>
      </c>
      <c r="H2514" s="6">
        <f t="shared" si="178"/>
        <v>-51400</v>
      </c>
      <c r="I2514" s="25">
        <f t="shared" si="177"/>
        <v>3.5416666666666665</v>
      </c>
      <c r="K2514" t="s">
        <v>699</v>
      </c>
      <c r="M2514" s="42">
        <v>480</v>
      </c>
    </row>
    <row r="2515" spans="2:13" ht="12.75">
      <c r="B2515" s="449">
        <v>1800</v>
      </c>
      <c r="C2515" s="1" t="s">
        <v>34</v>
      </c>
      <c r="D2515" s="15" t="s">
        <v>463</v>
      </c>
      <c r="E2515" s="1" t="s">
        <v>35</v>
      </c>
      <c r="F2515" s="183" t="s">
        <v>751</v>
      </c>
      <c r="G2515" s="30" t="s">
        <v>148</v>
      </c>
      <c r="H2515" s="6">
        <f t="shared" si="178"/>
        <v>-53200</v>
      </c>
      <c r="I2515" s="25">
        <f t="shared" si="177"/>
        <v>3.75</v>
      </c>
      <c r="K2515" t="s">
        <v>699</v>
      </c>
      <c r="M2515" s="42">
        <v>480</v>
      </c>
    </row>
    <row r="2516" spans="2:13" ht="12.75">
      <c r="B2516" s="449">
        <v>1500</v>
      </c>
      <c r="C2516" s="1" t="s">
        <v>34</v>
      </c>
      <c r="D2516" s="15" t="s">
        <v>463</v>
      </c>
      <c r="E2516" s="1" t="s">
        <v>35</v>
      </c>
      <c r="F2516" s="183" t="s">
        <v>751</v>
      </c>
      <c r="G2516" s="30" t="s">
        <v>189</v>
      </c>
      <c r="H2516" s="6">
        <f t="shared" si="178"/>
        <v>-54700</v>
      </c>
      <c r="I2516" s="25">
        <f t="shared" si="177"/>
        <v>3.125</v>
      </c>
      <c r="K2516" t="s">
        <v>699</v>
      </c>
      <c r="M2516" s="42">
        <v>480</v>
      </c>
    </row>
    <row r="2517" spans="2:13" ht="12.75">
      <c r="B2517" s="449">
        <v>1800</v>
      </c>
      <c r="C2517" s="1" t="s">
        <v>34</v>
      </c>
      <c r="D2517" s="15" t="s">
        <v>463</v>
      </c>
      <c r="E2517" s="1" t="s">
        <v>35</v>
      </c>
      <c r="F2517" s="183" t="s">
        <v>751</v>
      </c>
      <c r="G2517" s="30" t="s">
        <v>184</v>
      </c>
      <c r="H2517" s="6">
        <f t="shared" si="178"/>
        <v>-56500</v>
      </c>
      <c r="I2517" s="25">
        <f t="shared" si="177"/>
        <v>3.75</v>
      </c>
      <c r="K2517" t="s">
        <v>699</v>
      </c>
      <c r="M2517" s="42">
        <v>480</v>
      </c>
    </row>
    <row r="2518" spans="2:13" ht="12.75">
      <c r="B2518" s="449">
        <v>1800</v>
      </c>
      <c r="C2518" s="1" t="s">
        <v>34</v>
      </c>
      <c r="D2518" s="15" t="s">
        <v>463</v>
      </c>
      <c r="E2518" s="1" t="s">
        <v>35</v>
      </c>
      <c r="F2518" s="183" t="s">
        <v>751</v>
      </c>
      <c r="G2518" s="30" t="s">
        <v>182</v>
      </c>
      <c r="H2518" s="6">
        <f t="shared" si="178"/>
        <v>-58300</v>
      </c>
      <c r="I2518" s="25">
        <f t="shared" si="177"/>
        <v>3.75</v>
      </c>
      <c r="K2518" t="s">
        <v>699</v>
      </c>
      <c r="M2518" s="42">
        <v>480</v>
      </c>
    </row>
    <row r="2519" spans="2:13" ht="12.75">
      <c r="B2519" s="449">
        <v>1700</v>
      </c>
      <c r="C2519" s="1" t="s">
        <v>34</v>
      </c>
      <c r="D2519" s="15" t="s">
        <v>463</v>
      </c>
      <c r="E2519" s="1" t="s">
        <v>35</v>
      </c>
      <c r="F2519" s="183" t="s">
        <v>751</v>
      </c>
      <c r="G2519" s="30" t="s">
        <v>274</v>
      </c>
      <c r="H2519" s="6">
        <f t="shared" si="178"/>
        <v>-60000</v>
      </c>
      <c r="I2519" s="25">
        <f t="shared" si="177"/>
        <v>3.5416666666666665</v>
      </c>
      <c r="K2519" t="s">
        <v>699</v>
      </c>
      <c r="M2519" s="42">
        <v>480</v>
      </c>
    </row>
    <row r="2520" spans="2:13" ht="12.75">
      <c r="B2520" s="449">
        <v>1400</v>
      </c>
      <c r="C2520" s="1" t="s">
        <v>34</v>
      </c>
      <c r="D2520" s="15" t="s">
        <v>463</v>
      </c>
      <c r="E2520" s="1" t="s">
        <v>35</v>
      </c>
      <c r="F2520" s="183" t="s">
        <v>751</v>
      </c>
      <c r="G2520" s="30" t="s">
        <v>291</v>
      </c>
      <c r="H2520" s="6">
        <f t="shared" si="178"/>
        <v>-61400</v>
      </c>
      <c r="I2520" s="25">
        <f t="shared" si="177"/>
        <v>2.9166666666666665</v>
      </c>
      <c r="K2520" t="s">
        <v>699</v>
      </c>
      <c r="M2520" s="42">
        <v>480</v>
      </c>
    </row>
    <row r="2521" spans="2:13" ht="12.75">
      <c r="B2521" s="449">
        <v>1500</v>
      </c>
      <c r="C2521" s="1" t="s">
        <v>34</v>
      </c>
      <c r="D2521" s="15" t="s">
        <v>463</v>
      </c>
      <c r="E2521" s="1" t="s">
        <v>35</v>
      </c>
      <c r="F2521" s="183" t="s">
        <v>751</v>
      </c>
      <c r="G2521" s="30" t="s">
        <v>293</v>
      </c>
      <c r="H2521" s="6">
        <f t="shared" si="178"/>
        <v>-62900</v>
      </c>
      <c r="I2521" s="25">
        <f t="shared" si="177"/>
        <v>3.125</v>
      </c>
      <c r="K2521" t="s">
        <v>699</v>
      </c>
      <c r="M2521" s="42">
        <v>480</v>
      </c>
    </row>
    <row r="2522" spans="2:13" ht="12.75">
      <c r="B2522" s="449">
        <v>1700</v>
      </c>
      <c r="C2522" s="1" t="s">
        <v>34</v>
      </c>
      <c r="D2522" s="15" t="s">
        <v>463</v>
      </c>
      <c r="E2522" s="1" t="s">
        <v>35</v>
      </c>
      <c r="F2522" s="183" t="s">
        <v>751</v>
      </c>
      <c r="G2522" s="30" t="s">
        <v>295</v>
      </c>
      <c r="H2522" s="6">
        <f t="shared" si="178"/>
        <v>-64600</v>
      </c>
      <c r="I2522" s="25">
        <f t="shared" si="177"/>
        <v>3.5416666666666665</v>
      </c>
      <c r="K2522" t="s">
        <v>699</v>
      </c>
      <c r="M2522" s="42">
        <v>480</v>
      </c>
    </row>
    <row r="2523" spans="2:13" ht="12.75">
      <c r="B2523" s="449">
        <v>1500</v>
      </c>
      <c r="C2523" s="1" t="s">
        <v>34</v>
      </c>
      <c r="D2523" s="15" t="s">
        <v>463</v>
      </c>
      <c r="E2523" s="1" t="s">
        <v>35</v>
      </c>
      <c r="F2523" s="165" t="s">
        <v>751</v>
      </c>
      <c r="G2523" s="30" t="s">
        <v>296</v>
      </c>
      <c r="H2523" s="6">
        <f t="shared" si="178"/>
        <v>-66100</v>
      </c>
      <c r="I2523" s="25">
        <f t="shared" si="177"/>
        <v>3.125</v>
      </c>
      <c r="K2523" t="s">
        <v>699</v>
      </c>
      <c r="M2523" s="42">
        <v>480</v>
      </c>
    </row>
    <row r="2524" spans="2:13" ht="12.75">
      <c r="B2524" s="449">
        <v>1600</v>
      </c>
      <c r="C2524" s="1" t="s">
        <v>34</v>
      </c>
      <c r="D2524" s="15" t="s">
        <v>463</v>
      </c>
      <c r="E2524" s="1" t="s">
        <v>35</v>
      </c>
      <c r="F2524" s="183" t="s">
        <v>751</v>
      </c>
      <c r="G2524" s="30" t="s">
        <v>297</v>
      </c>
      <c r="H2524" s="6">
        <f t="shared" si="178"/>
        <v>-67700</v>
      </c>
      <c r="I2524" s="25">
        <f t="shared" si="177"/>
        <v>3.3333333333333335</v>
      </c>
      <c r="K2524" t="s">
        <v>699</v>
      </c>
      <c r="M2524" s="42">
        <v>480</v>
      </c>
    </row>
    <row r="2525" spans="2:13" ht="12.75">
      <c r="B2525" s="449">
        <v>1500</v>
      </c>
      <c r="C2525" s="1" t="s">
        <v>34</v>
      </c>
      <c r="D2525" s="15" t="s">
        <v>463</v>
      </c>
      <c r="E2525" s="1" t="s">
        <v>35</v>
      </c>
      <c r="F2525" s="183" t="s">
        <v>751</v>
      </c>
      <c r="G2525" s="30" t="s">
        <v>312</v>
      </c>
      <c r="H2525" s="6">
        <f t="shared" si="178"/>
        <v>-69200</v>
      </c>
      <c r="I2525" s="25">
        <f t="shared" si="177"/>
        <v>3.125</v>
      </c>
      <c r="K2525" t="s">
        <v>699</v>
      </c>
      <c r="M2525" s="42">
        <v>480</v>
      </c>
    </row>
    <row r="2526" spans="2:13" ht="12.75">
      <c r="B2526" s="449">
        <v>1700</v>
      </c>
      <c r="C2526" s="1" t="s">
        <v>34</v>
      </c>
      <c r="D2526" s="15" t="s">
        <v>463</v>
      </c>
      <c r="E2526" s="1" t="s">
        <v>35</v>
      </c>
      <c r="F2526" s="183" t="s">
        <v>751</v>
      </c>
      <c r="G2526" s="30" t="s">
        <v>313</v>
      </c>
      <c r="H2526" s="6">
        <f t="shared" si="178"/>
        <v>-70900</v>
      </c>
      <c r="I2526" s="25">
        <f t="shared" si="177"/>
        <v>3.5416666666666665</v>
      </c>
      <c r="K2526" t="s">
        <v>699</v>
      </c>
      <c r="M2526" s="42">
        <v>480</v>
      </c>
    </row>
    <row r="2527" spans="2:13" ht="12.75">
      <c r="B2527" s="449">
        <v>1600</v>
      </c>
      <c r="C2527" s="1" t="s">
        <v>34</v>
      </c>
      <c r="D2527" s="15" t="s">
        <v>463</v>
      </c>
      <c r="E2527" s="1" t="s">
        <v>35</v>
      </c>
      <c r="F2527" s="183" t="s">
        <v>751</v>
      </c>
      <c r="G2527" s="30" t="s">
        <v>99</v>
      </c>
      <c r="H2527" s="6">
        <f t="shared" si="178"/>
        <v>-72500</v>
      </c>
      <c r="I2527" s="25">
        <f t="shared" si="177"/>
        <v>3.3333333333333335</v>
      </c>
      <c r="K2527" t="s">
        <v>699</v>
      </c>
      <c r="M2527" s="42">
        <v>480</v>
      </c>
    </row>
    <row r="2528" spans="2:13" ht="12.75">
      <c r="B2528" s="449">
        <v>1550</v>
      </c>
      <c r="C2528" s="1" t="s">
        <v>34</v>
      </c>
      <c r="D2528" s="15" t="s">
        <v>463</v>
      </c>
      <c r="E2528" s="1" t="s">
        <v>35</v>
      </c>
      <c r="F2528" s="183" t="s">
        <v>751</v>
      </c>
      <c r="G2528" s="30" t="s">
        <v>102</v>
      </c>
      <c r="H2528" s="6">
        <f t="shared" si="178"/>
        <v>-74050</v>
      </c>
      <c r="I2528" s="25">
        <f t="shared" si="177"/>
        <v>3.2291666666666665</v>
      </c>
      <c r="K2528" t="s">
        <v>699</v>
      </c>
      <c r="M2528" s="42">
        <v>480</v>
      </c>
    </row>
    <row r="2529" spans="2:13" ht="12.75">
      <c r="B2529" s="449">
        <v>1600</v>
      </c>
      <c r="C2529" s="1" t="s">
        <v>34</v>
      </c>
      <c r="D2529" s="15" t="s">
        <v>463</v>
      </c>
      <c r="E2529" s="1" t="s">
        <v>35</v>
      </c>
      <c r="F2529" s="183" t="s">
        <v>751</v>
      </c>
      <c r="G2529" s="30" t="s">
        <v>104</v>
      </c>
      <c r="H2529" s="6">
        <f t="shared" si="178"/>
        <v>-75650</v>
      </c>
      <c r="I2529" s="25">
        <f aca="true" t="shared" si="179" ref="I2529:I2535">+B2529/M2529</f>
        <v>3.3333333333333335</v>
      </c>
      <c r="K2529" t="s">
        <v>699</v>
      </c>
      <c r="M2529" s="42">
        <v>480</v>
      </c>
    </row>
    <row r="2530" spans="2:13" ht="12.75">
      <c r="B2530" s="449">
        <v>1400</v>
      </c>
      <c r="C2530" s="1" t="s">
        <v>34</v>
      </c>
      <c r="D2530" s="1" t="s">
        <v>463</v>
      </c>
      <c r="E2530" s="1" t="s">
        <v>35</v>
      </c>
      <c r="F2530" s="183" t="s">
        <v>751</v>
      </c>
      <c r="G2530" s="30" t="s">
        <v>104</v>
      </c>
      <c r="H2530" s="6">
        <f t="shared" si="178"/>
        <v>-77050</v>
      </c>
      <c r="I2530" s="25">
        <f t="shared" si="179"/>
        <v>2.9166666666666665</v>
      </c>
      <c r="K2530" t="s">
        <v>699</v>
      </c>
      <c r="M2530" s="42">
        <v>480</v>
      </c>
    </row>
    <row r="2531" spans="1:13" s="62" customFormat="1" ht="12.75">
      <c r="A2531" s="14"/>
      <c r="B2531" s="448">
        <f>SUM(B2481:B2530)</f>
        <v>77050</v>
      </c>
      <c r="C2531" s="60"/>
      <c r="D2531" s="14"/>
      <c r="E2531" s="14" t="s">
        <v>35</v>
      </c>
      <c r="F2531" s="174"/>
      <c r="G2531" s="21"/>
      <c r="H2531" s="59">
        <v>0</v>
      </c>
      <c r="I2531" s="61">
        <f t="shared" si="179"/>
        <v>160.52083333333334</v>
      </c>
      <c r="M2531" s="42">
        <v>480</v>
      </c>
    </row>
    <row r="2532" spans="8:13" ht="12.75">
      <c r="H2532" s="6">
        <f>H2531-B2532</f>
        <v>0</v>
      </c>
      <c r="I2532" s="25">
        <f t="shared" si="179"/>
        <v>0</v>
      </c>
      <c r="M2532" s="42">
        <v>480</v>
      </c>
    </row>
    <row r="2533" spans="8:13" ht="12.75">
      <c r="H2533" s="6">
        <f>H2532-B2533</f>
        <v>0</v>
      </c>
      <c r="I2533" s="25">
        <f t="shared" si="179"/>
        <v>0</v>
      </c>
      <c r="M2533" s="42">
        <v>480</v>
      </c>
    </row>
    <row r="2534" spans="8:13" ht="12.75">
      <c r="H2534" s="6">
        <f>H2533-B2534</f>
        <v>0</v>
      </c>
      <c r="I2534" s="25">
        <f t="shared" si="179"/>
        <v>0</v>
      </c>
      <c r="M2534" s="42">
        <v>480</v>
      </c>
    </row>
    <row r="2535" spans="1:13" s="62" customFormat="1" ht="12.75">
      <c r="A2535" s="14"/>
      <c r="B2535" s="423">
        <f>B2543+B2554+B2559+B2563+B2567+B2589</f>
        <v>549999</v>
      </c>
      <c r="C2535" s="64" t="s">
        <v>754</v>
      </c>
      <c r="D2535" s="14"/>
      <c r="E2535" s="14"/>
      <c r="F2535" s="174"/>
      <c r="G2535" s="21"/>
      <c r="H2535" s="59"/>
      <c r="I2535" s="61">
        <f t="shared" si="179"/>
        <v>1145.83125</v>
      </c>
      <c r="M2535" s="42">
        <v>480</v>
      </c>
    </row>
    <row r="2536" spans="1:13" s="72" customFormat="1" ht="12.75">
      <c r="A2536" s="166"/>
      <c r="B2536" s="424" t="s">
        <v>802</v>
      </c>
      <c r="C2536" s="166"/>
      <c r="D2536" s="166"/>
      <c r="E2536" s="166"/>
      <c r="F2536" s="168"/>
      <c r="G2536" s="169"/>
      <c r="H2536" s="167"/>
      <c r="I2536" s="170"/>
      <c r="J2536" s="171"/>
      <c r="K2536" s="171"/>
      <c r="L2536" s="171"/>
      <c r="M2536" s="42">
        <v>480</v>
      </c>
    </row>
    <row r="2537" spans="2:13" ht="12.75">
      <c r="B2537" s="10"/>
      <c r="H2537" s="6">
        <f aca="true" t="shared" si="180" ref="H2537:H2542">H2536-B2537</f>
        <v>0</v>
      </c>
      <c r="I2537" s="25">
        <f aca="true" t="shared" si="181" ref="I2537:I2600">+B2537/M2537</f>
        <v>0</v>
      </c>
      <c r="M2537" s="42">
        <v>480</v>
      </c>
    </row>
    <row r="2538" spans="2:13" ht="12.75">
      <c r="B2538" s="10"/>
      <c r="H2538" s="6">
        <f t="shared" si="180"/>
        <v>0</v>
      </c>
      <c r="I2538" s="25">
        <f t="shared" si="181"/>
        <v>0</v>
      </c>
      <c r="M2538" s="42">
        <v>480</v>
      </c>
    </row>
    <row r="2539" spans="2:13" ht="12.75">
      <c r="B2539" s="10">
        <v>5000</v>
      </c>
      <c r="C2539" s="158" t="s">
        <v>755</v>
      </c>
      <c r="D2539" s="15" t="s">
        <v>463</v>
      </c>
      <c r="E2539" s="102" t="s">
        <v>756</v>
      </c>
      <c r="F2539" s="183" t="s">
        <v>751</v>
      </c>
      <c r="G2539" s="159" t="s">
        <v>102</v>
      </c>
      <c r="H2539" s="6">
        <f t="shared" si="180"/>
        <v>-5000</v>
      </c>
      <c r="I2539" s="25">
        <f t="shared" si="181"/>
        <v>10.416666666666666</v>
      </c>
      <c r="K2539" t="s">
        <v>699</v>
      </c>
      <c r="M2539" s="42">
        <v>480</v>
      </c>
    </row>
    <row r="2540" spans="2:13" ht="12.75">
      <c r="B2540" s="10">
        <v>5000</v>
      </c>
      <c r="C2540" s="158" t="s">
        <v>757</v>
      </c>
      <c r="D2540" s="15" t="s">
        <v>463</v>
      </c>
      <c r="E2540" s="102" t="s">
        <v>756</v>
      </c>
      <c r="F2540" s="183" t="s">
        <v>751</v>
      </c>
      <c r="G2540" s="159" t="s">
        <v>102</v>
      </c>
      <c r="H2540" s="6">
        <f t="shared" si="180"/>
        <v>-10000</v>
      </c>
      <c r="I2540" s="25">
        <f t="shared" si="181"/>
        <v>10.416666666666666</v>
      </c>
      <c r="K2540" t="s">
        <v>699</v>
      </c>
      <c r="M2540" s="42">
        <v>480</v>
      </c>
    </row>
    <row r="2541" spans="2:13" ht="12.75">
      <c r="B2541" s="10">
        <v>5000</v>
      </c>
      <c r="C2541" s="158" t="s">
        <v>755</v>
      </c>
      <c r="D2541" s="15" t="s">
        <v>463</v>
      </c>
      <c r="E2541" s="102" t="s">
        <v>756</v>
      </c>
      <c r="F2541" s="183" t="s">
        <v>751</v>
      </c>
      <c r="G2541" s="159" t="s">
        <v>102</v>
      </c>
      <c r="H2541" s="6">
        <f t="shared" si="180"/>
        <v>-15000</v>
      </c>
      <c r="I2541" s="25">
        <f t="shared" si="181"/>
        <v>10.416666666666666</v>
      </c>
      <c r="K2541" t="s">
        <v>699</v>
      </c>
      <c r="M2541" s="42">
        <v>480</v>
      </c>
    </row>
    <row r="2542" spans="2:13" ht="12.75">
      <c r="B2542" s="10">
        <v>5000</v>
      </c>
      <c r="C2542" s="158" t="s">
        <v>757</v>
      </c>
      <c r="D2542" s="15" t="s">
        <v>463</v>
      </c>
      <c r="E2542" s="102" t="s">
        <v>756</v>
      </c>
      <c r="F2542" s="183" t="s">
        <v>751</v>
      </c>
      <c r="G2542" s="159" t="s">
        <v>102</v>
      </c>
      <c r="H2542" s="6">
        <f t="shared" si="180"/>
        <v>-20000</v>
      </c>
      <c r="I2542" s="25">
        <f t="shared" si="181"/>
        <v>10.416666666666666</v>
      </c>
      <c r="K2542" t="s">
        <v>699</v>
      </c>
      <c r="M2542" s="42">
        <v>480</v>
      </c>
    </row>
    <row r="2543" spans="1:13" s="62" customFormat="1" ht="12.75">
      <c r="A2543" s="14"/>
      <c r="B2543" s="328">
        <f>SUM(B2539:B2542)</f>
        <v>20000</v>
      </c>
      <c r="C2543" s="14"/>
      <c r="D2543" s="14"/>
      <c r="E2543" s="177" t="s">
        <v>756</v>
      </c>
      <c r="F2543" s="174"/>
      <c r="G2543" s="21"/>
      <c r="H2543" s="59">
        <v>0</v>
      </c>
      <c r="I2543" s="61">
        <f t="shared" si="181"/>
        <v>41.666666666666664</v>
      </c>
      <c r="M2543" s="42">
        <v>480</v>
      </c>
    </row>
    <row r="2544" spans="2:13" ht="12.75">
      <c r="B2544" s="425"/>
      <c r="H2544" s="6">
        <f aca="true" t="shared" si="182" ref="H2544:H2553">H2543-B2544</f>
        <v>0</v>
      </c>
      <c r="I2544" s="25">
        <f t="shared" si="181"/>
        <v>0</v>
      </c>
      <c r="M2544" s="42">
        <v>480</v>
      </c>
    </row>
    <row r="2545" spans="2:13" ht="12.75">
      <c r="B2545" s="425"/>
      <c r="H2545" s="6">
        <f t="shared" si="182"/>
        <v>0</v>
      </c>
      <c r="I2545" s="25">
        <f t="shared" si="181"/>
        <v>0</v>
      </c>
      <c r="M2545" s="42">
        <v>480</v>
      </c>
    </row>
    <row r="2546" spans="2:13" ht="12.75">
      <c r="B2546" s="10">
        <v>10000</v>
      </c>
      <c r="C2546" s="158" t="s">
        <v>758</v>
      </c>
      <c r="D2546" s="15" t="s">
        <v>463</v>
      </c>
      <c r="E2546" s="102" t="s">
        <v>759</v>
      </c>
      <c r="F2546" s="183" t="s">
        <v>751</v>
      </c>
      <c r="G2546" s="159" t="s">
        <v>14</v>
      </c>
      <c r="H2546" s="6">
        <f t="shared" si="182"/>
        <v>-10000</v>
      </c>
      <c r="I2546" s="25">
        <f t="shared" si="181"/>
        <v>20.833333333333332</v>
      </c>
      <c r="K2546" t="s">
        <v>699</v>
      </c>
      <c r="M2546" s="42">
        <v>480</v>
      </c>
    </row>
    <row r="2547" spans="2:13" ht="12.75">
      <c r="B2547" s="10">
        <v>5000</v>
      </c>
      <c r="C2547" s="158" t="s">
        <v>755</v>
      </c>
      <c r="D2547" s="15" t="s">
        <v>463</v>
      </c>
      <c r="E2547" s="102" t="s">
        <v>759</v>
      </c>
      <c r="F2547" s="183" t="s">
        <v>751</v>
      </c>
      <c r="G2547" s="159" t="s">
        <v>16</v>
      </c>
      <c r="H2547" s="6">
        <f t="shared" si="182"/>
        <v>-15000</v>
      </c>
      <c r="I2547" s="25">
        <f t="shared" si="181"/>
        <v>10.416666666666666</v>
      </c>
      <c r="K2547" t="s">
        <v>699</v>
      </c>
      <c r="M2547" s="42">
        <v>480</v>
      </c>
    </row>
    <row r="2548" spans="2:13" ht="12.75">
      <c r="B2548" s="10">
        <v>10000</v>
      </c>
      <c r="C2548" s="158" t="s">
        <v>760</v>
      </c>
      <c r="D2548" s="15" t="s">
        <v>463</v>
      </c>
      <c r="E2548" s="102" t="s">
        <v>759</v>
      </c>
      <c r="F2548" s="183" t="s">
        <v>751</v>
      </c>
      <c r="G2548" s="159" t="s">
        <v>18</v>
      </c>
      <c r="H2548" s="6">
        <f t="shared" si="182"/>
        <v>-25000</v>
      </c>
      <c r="I2548" s="25">
        <f t="shared" si="181"/>
        <v>20.833333333333332</v>
      </c>
      <c r="K2548" t="s">
        <v>699</v>
      </c>
      <c r="M2548" s="42">
        <v>480</v>
      </c>
    </row>
    <row r="2549" spans="2:13" ht="12.75">
      <c r="B2549" s="10">
        <v>10000</v>
      </c>
      <c r="C2549" s="160" t="s">
        <v>761</v>
      </c>
      <c r="D2549" s="15" t="s">
        <v>463</v>
      </c>
      <c r="E2549" s="161" t="s">
        <v>759</v>
      </c>
      <c r="F2549" s="183" t="s">
        <v>751</v>
      </c>
      <c r="G2549" s="162" t="s">
        <v>18</v>
      </c>
      <c r="H2549" s="6">
        <f t="shared" si="182"/>
        <v>-35000</v>
      </c>
      <c r="I2549" s="25">
        <f t="shared" si="181"/>
        <v>20.833333333333332</v>
      </c>
      <c r="K2549" t="s">
        <v>699</v>
      </c>
      <c r="M2549" s="42">
        <v>480</v>
      </c>
    </row>
    <row r="2550" spans="2:13" ht="12.75">
      <c r="B2550" s="10">
        <v>40000</v>
      </c>
      <c r="C2550" s="158" t="s">
        <v>762</v>
      </c>
      <c r="D2550" s="15" t="s">
        <v>463</v>
      </c>
      <c r="E2550" s="102" t="s">
        <v>759</v>
      </c>
      <c r="F2550" s="183" t="s">
        <v>751</v>
      </c>
      <c r="G2550" s="162" t="s">
        <v>20</v>
      </c>
      <c r="H2550" s="6">
        <f t="shared" si="182"/>
        <v>-75000</v>
      </c>
      <c r="I2550" s="25">
        <f t="shared" si="181"/>
        <v>83.33333333333333</v>
      </c>
      <c r="K2550" t="s">
        <v>763</v>
      </c>
      <c r="M2550" s="42">
        <v>480</v>
      </c>
    </row>
    <row r="2551" spans="2:13" ht="12.75">
      <c r="B2551" s="10">
        <v>40000</v>
      </c>
      <c r="C2551" s="158" t="s">
        <v>764</v>
      </c>
      <c r="D2551" s="15" t="s">
        <v>463</v>
      </c>
      <c r="E2551" s="102" t="s">
        <v>759</v>
      </c>
      <c r="F2551" s="183" t="s">
        <v>751</v>
      </c>
      <c r="G2551" s="162" t="s">
        <v>20</v>
      </c>
      <c r="H2551" s="6">
        <f t="shared" si="182"/>
        <v>-115000</v>
      </c>
      <c r="I2551" s="25">
        <f t="shared" si="181"/>
        <v>83.33333333333333</v>
      </c>
      <c r="K2551" t="s">
        <v>763</v>
      </c>
      <c r="M2551" s="42">
        <v>480</v>
      </c>
    </row>
    <row r="2552" spans="2:13" ht="12.75">
      <c r="B2552" s="10">
        <v>10000</v>
      </c>
      <c r="C2552" s="160" t="s">
        <v>765</v>
      </c>
      <c r="D2552" s="15" t="s">
        <v>463</v>
      </c>
      <c r="E2552" s="161" t="s">
        <v>759</v>
      </c>
      <c r="F2552" s="183" t="s">
        <v>751</v>
      </c>
      <c r="G2552" s="162" t="s">
        <v>52</v>
      </c>
      <c r="H2552" s="6">
        <f t="shared" si="182"/>
        <v>-125000</v>
      </c>
      <c r="I2552" s="25">
        <f t="shared" si="181"/>
        <v>20.833333333333332</v>
      </c>
      <c r="K2552" t="s">
        <v>699</v>
      </c>
      <c r="M2552" s="42">
        <v>480</v>
      </c>
    </row>
    <row r="2553" spans="2:13" ht="12.75">
      <c r="B2553" s="10">
        <v>35000</v>
      </c>
      <c r="C2553" s="160" t="s">
        <v>764</v>
      </c>
      <c r="D2553" s="15" t="s">
        <v>463</v>
      </c>
      <c r="E2553" s="162" t="s">
        <v>759</v>
      </c>
      <c r="F2553" s="183" t="s">
        <v>751</v>
      </c>
      <c r="G2553" s="162" t="s">
        <v>57</v>
      </c>
      <c r="H2553" s="6">
        <f t="shared" si="182"/>
        <v>-160000</v>
      </c>
      <c r="I2553" s="25">
        <f t="shared" si="181"/>
        <v>72.91666666666667</v>
      </c>
      <c r="K2553" t="s">
        <v>699</v>
      </c>
      <c r="M2553" s="42">
        <v>480</v>
      </c>
    </row>
    <row r="2554" spans="1:13" s="62" customFormat="1" ht="12.75">
      <c r="A2554" s="14"/>
      <c r="B2554" s="328">
        <f>SUM(B2546:B2553)</f>
        <v>160000</v>
      </c>
      <c r="C2554" s="14"/>
      <c r="D2554" s="14"/>
      <c r="E2554" s="186" t="s">
        <v>759</v>
      </c>
      <c r="F2554" s="174"/>
      <c r="G2554" s="21"/>
      <c r="H2554" s="59">
        <v>0</v>
      </c>
      <c r="I2554" s="61">
        <f t="shared" si="181"/>
        <v>333.3333333333333</v>
      </c>
      <c r="M2554" s="42">
        <v>480</v>
      </c>
    </row>
    <row r="2555" spans="1:13" s="18" customFormat="1" ht="12.75">
      <c r="A2555" s="15"/>
      <c r="B2555" s="258"/>
      <c r="C2555" s="15"/>
      <c r="D2555" s="15"/>
      <c r="E2555" s="159"/>
      <c r="F2555" s="173"/>
      <c r="G2555" s="32"/>
      <c r="H2555" s="6">
        <f>H2554-B2555</f>
        <v>0</v>
      </c>
      <c r="I2555" s="25">
        <f t="shared" si="181"/>
        <v>0</v>
      </c>
      <c r="M2555" s="42">
        <v>480</v>
      </c>
    </row>
    <row r="2556" spans="2:13" ht="12.75">
      <c r="B2556" s="10"/>
      <c r="H2556" s="6">
        <f>H2555-B2556</f>
        <v>0</v>
      </c>
      <c r="I2556" s="25">
        <f t="shared" si="181"/>
        <v>0</v>
      </c>
      <c r="M2556" s="42">
        <v>480</v>
      </c>
    </row>
    <row r="2557" spans="2:13" ht="12.75">
      <c r="B2557" s="10">
        <v>10000</v>
      </c>
      <c r="C2557" s="72" t="s">
        <v>766</v>
      </c>
      <c r="D2557" s="35" t="s">
        <v>463</v>
      </c>
      <c r="E2557" s="102" t="s">
        <v>767</v>
      </c>
      <c r="F2557" s="165" t="s">
        <v>751</v>
      </c>
      <c r="G2557" s="163" t="s">
        <v>768</v>
      </c>
      <c r="H2557" s="6">
        <f>H2556-B2557</f>
        <v>-10000</v>
      </c>
      <c r="I2557" s="25">
        <f t="shared" si="181"/>
        <v>20.833333333333332</v>
      </c>
      <c r="K2557" s="72" t="s">
        <v>699</v>
      </c>
      <c r="M2557" s="42">
        <v>480</v>
      </c>
    </row>
    <row r="2558" spans="2:13" ht="12.75">
      <c r="B2558" s="10">
        <v>10000</v>
      </c>
      <c r="C2558" s="158" t="s">
        <v>769</v>
      </c>
      <c r="D2558" s="15" t="s">
        <v>463</v>
      </c>
      <c r="E2558" s="102" t="s">
        <v>767</v>
      </c>
      <c r="F2558" s="183" t="s">
        <v>751</v>
      </c>
      <c r="G2558" s="159" t="s">
        <v>293</v>
      </c>
      <c r="H2558" s="6">
        <f>H2557-B2558</f>
        <v>-20000</v>
      </c>
      <c r="I2558" s="25">
        <f t="shared" si="181"/>
        <v>20.833333333333332</v>
      </c>
      <c r="K2558" t="s">
        <v>699</v>
      </c>
      <c r="M2558" s="42">
        <v>480</v>
      </c>
    </row>
    <row r="2559" spans="1:13" s="62" customFormat="1" ht="12.75">
      <c r="A2559" s="14"/>
      <c r="B2559" s="328">
        <f>SUM(B2557:B2558)</f>
        <v>20000</v>
      </c>
      <c r="C2559" s="14"/>
      <c r="D2559" s="14"/>
      <c r="E2559" s="177" t="s">
        <v>767</v>
      </c>
      <c r="F2559" s="174"/>
      <c r="G2559" s="21"/>
      <c r="H2559" s="59"/>
      <c r="I2559" s="61">
        <f t="shared" si="181"/>
        <v>41.666666666666664</v>
      </c>
      <c r="M2559" s="42">
        <v>480</v>
      </c>
    </row>
    <row r="2560" spans="2:13" ht="12.75">
      <c r="B2560" s="10"/>
      <c r="H2560" s="6">
        <f>H2559-B2560</f>
        <v>0</v>
      </c>
      <c r="I2560" s="25">
        <f t="shared" si="181"/>
        <v>0</v>
      </c>
      <c r="M2560" s="42">
        <v>480</v>
      </c>
    </row>
    <row r="2561" spans="2:13" ht="12.75">
      <c r="B2561" s="10"/>
      <c r="H2561" s="6">
        <f>H2560-B2561</f>
        <v>0</v>
      </c>
      <c r="I2561" s="25">
        <f t="shared" si="181"/>
        <v>0</v>
      </c>
      <c r="M2561" s="42">
        <v>480</v>
      </c>
    </row>
    <row r="2562" spans="2:13" ht="12.75">
      <c r="B2562" s="10">
        <v>10000</v>
      </c>
      <c r="C2562" s="160" t="s">
        <v>765</v>
      </c>
      <c r="D2562" s="15" t="s">
        <v>463</v>
      </c>
      <c r="E2562" s="102" t="s">
        <v>1253</v>
      </c>
      <c r="F2562" s="183" t="s">
        <v>751</v>
      </c>
      <c r="G2562" s="162" t="s">
        <v>142</v>
      </c>
      <c r="H2562" s="6">
        <f>H2561-B2562</f>
        <v>-10000</v>
      </c>
      <c r="I2562" s="25">
        <f t="shared" si="181"/>
        <v>20.833333333333332</v>
      </c>
      <c r="K2562" t="s">
        <v>699</v>
      </c>
      <c r="M2562" s="42">
        <v>480</v>
      </c>
    </row>
    <row r="2563" spans="1:13" s="62" customFormat="1" ht="12.75">
      <c r="A2563" s="14"/>
      <c r="B2563" s="328">
        <f>SUM(B2562)</f>
        <v>10000</v>
      </c>
      <c r="C2563" s="14"/>
      <c r="D2563" s="14"/>
      <c r="E2563" s="177" t="s">
        <v>1253</v>
      </c>
      <c r="F2563" s="174"/>
      <c r="G2563" s="21"/>
      <c r="H2563" s="59">
        <v>0</v>
      </c>
      <c r="I2563" s="61">
        <f t="shared" si="181"/>
        <v>20.833333333333332</v>
      </c>
      <c r="M2563" s="42">
        <v>480</v>
      </c>
    </row>
    <row r="2564" spans="2:13" ht="12.75">
      <c r="B2564" s="10"/>
      <c r="H2564" s="6">
        <f>H2563-B2564</f>
        <v>0</v>
      </c>
      <c r="I2564" s="25">
        <f t="shared" si="181"/>
        <v>0</v>
      </c>
      <c r="M2564" s="42">
        <v>480</v>
      </c>
    </row>
    <row r="2565" spans="2:13" ht="12.75">
      <c r="B2565" s="10"/>
      <c r="H2565" s="6">
        <f>H2564-B2565</f>
        <v>0</v>
      </c>
      <c r="I2565" s="25">
        <f t="shared" si="181"/>
        <v>0</v>
      </c>
      <c r="M2565" s="42">
        <v>480</v>
      </c>
    </row>
    <row r="2566" spans="2:13" ht="12.75">
      <c r="B2566" s="10">
        <v>10000</v>
      </c>
      <c r="C2566" s="158" t="s">
        <v>770</v>
      </c>
      <c r="D2566" s="15" t="s">
        <v>463</v>
      </c>
      <c r="E2566" s="102" t="s">
        <v>1318</v>
      </c>
      <c r="F2566" s="183" t="s">
        <v>751</v>
      </c>
      <c r="G2566" s="159" t="s">
        <v>99</v>
      </c>
      <c r="H2566" s="6">
        <f>H2565-B2566</f>
        <v>-10000</v>
      </c>
      <c r="I2566" s="25">
        <f t="shared" si="181"/>
        <v>20.833333333333332</v>
      </c>
      <c r="K2566" t="s">
        <v>699</v>
      </c>
      <c r="M2566" s="42">
        <v>480</v>
      </c>
    </row>
    <row r="2567" spans="1:13" s="62" customFormat="1" ht="12.75">
      <c r="A2567" s="14"/>
      <c r="B2567" s="328">
        <f>SUM(B2566)</f>
        <v>10000</v>
      </c>
      <c r="C2567" s="14"/>
      <c r="D2567" s="14"/>
      <c r="E2567" s="177" t="s">
        <v>1318</v>
      </c>
      <c r="F2567" s="174"/>
      <c r="G2567" s="21"/>
      <c r="H2567" s="59"/>
      <c r="I2567" s="61">
        <f t="shared" si="181"/>
        <v>20.833333333333332</v>
      </c>
      <c r="M2567" s="42">
        <v>480</v>
      </c>
    </row>
    <row r="2568" spans="2:13" ht="12.75">
      <c r="B2568" s="10"/>
      <c r="H2568" s="6">
        <f aca="true" t="shared" si="183" ref="H2568:H2588">H2567-B2568</f>
        <v>0</v>
      </c>
      <c r="I2568" s="25">
        <f t="shared" si="181"/>
        <v>0</v>
      </c>
      <c r="M2568" s="42">
        <v>480</v>
      </c>
    </row>
    <row r="2569" spans="2:13" ht="12.75">
      <c r="B2569" s="10"/>
      <c r="H2569" s="6">
        <f t="shared" si="183"/>
        <v>0</v>
      </c>
      <c r="I2569" s="25">
        <f t="shared" si="181"/>
        <v>0</v>
      </c>
      <c r="M2569" s="42">
        <v>480</v>
      </c>
    </row>
    <row r="2570" spans="2:13" ht="12.75">
      <c r="B2570" s="10">
        <v>5000</v>
      </c>
      <c r="C2570" s="158" t="s">
        <v>755</v>
      </c>
      <c r="D2570" s="15" t="s">
        <v>463</v>
      </c>
      <c r="E2570" s="102" t="s">
        <v>771</v>
      </c>
      <c r="F2570" s="183" t="s">
        <v>751</v>
      </c>
      <c r="G2570" s="159" t="s">
        <v>55</v>
      </c>
      <c r="H2570" s="6">
        <f t="shared" si="183"/>
        <v>-5000</v>
      </c>
      <c r="I2570" s="25">
        <f t="shared" si="181"/>
        <v>10.416666666666666</v>
      </c>
      <c r="K2570" t="s">
        <v>699</v>
      </c>
      <c r="M2570" s="42">
        <v>480</v>
      </c>
    </row>
    <row r="2571" spans="2:13" ht="12.75">
      <c r="B2571" s="10">
        <v>10000</v>
      </c>
      <c r="C2571" s="158" t="s">
        <v>770</v>
      </c>
      <c r="D2571" s="15" t="s">
        <v>463</v>
      </c>
      <c r="E2571" s="102" t="s">
        <v>771</v>
      </c>
      <c r="F2571" s="183" t="s">
        <v>751</v>
      </c>
      <c r="G2571" s="159" t="s">
        <v>55</v>
      </c>
      <c r="H2571" s="6">
        <f t="shared" si="183"/>
        <v>-15000</v>
      </c>
      <c r="I2571" s="25">
        <f t="shared" si="181"/>
        <v>20.833333333333332</v>
      </c>
      <c r="K2571" t="s">
        <v>699</v>
      </c>
      <c r="M2571" s="42">
        <v>480</v>
      </c>
    </row>
    <row r="2572" spans="2:13" ht="12.75">
      <c r="B2572" s="10">
        <v>5000</v>
      </c>
      <c r="C2572" s="160" t="s">
        <v>757</v>
      </c>
      <c r="D2572" s="15" t="s">
        <v>463</v>
      </c>
      <c r="E2572" s="102" t="s">
        <v>771</v>
      </c>
      <c r="F2572" s="183" t="s">
        <v>751</v>
      </c>
      <c r="G2572" s="162" t="s">
        <v>55</v>
      </c>
      <c r="H2572" s="6">
        <f t="shared" si="183"/>
        <v>-20000</v>
      </c>
      <c r="I2572" s="25">
        <f t="shared" si="181"/>
        <v>10.416666666666666</v>
      </c>
      <c r="K2572" t="s">
        <v>699</v>
      </c>
      <c r="M2572" s="42">
        <v>480</v>
      </c>
    </row>
    <row r="2573" spans="2:13" ht="12.75">
      <c r="B2573" s="10">
        <v>5000</v>
      </c>
      <c r="C2573" s="160" t="s">
        <v>755</v>
      </c>
      <c r="D2573" s="15" t="s">
        <v>463</v>
      </c>
      <c r="E2573" s="102" t="s">
        <v>771</v>
      </c>
      <c r="F2573" s="183" t="s">
        <v>751</v>
      </c>
      <c r="G2573" s="162" t="s">
        <v>56</v>
      </c>
      <c r="H2573" s="6">
        <f t="shared" si="183"/>
        <v>-25000</v>
      </c>
      <c r="I2573" s="25">
        <f t="shared" si="181"/>
        <v>10.416666666666666</v>
      </c>
      <c r="K2573" t="s">
        <v>699</v>
      </c>
      <c r="M2573" s="42">
        <v>480</v>
      </c>
    </row>
    <row r="2574" spans="2:13" ht="12.75">
      <c r="B2574" s="10">
        <v>10000</v>
      </c>
      <c r="C2574" s="160" t="s">
        <v>772</v>
      </c>
      <c r="D2574" s="15" t="s">
        <v>463</v>
      </c>
      <c r="E2574" s="102" t="s">
        <v>771</v>
      </c>
      <c r="F2574" s="183" t="s">
        <v>751</v>
      </c>
      <c r="G2574" s="162" t="s">
        <v>148</v>
      </c>
      <c r="H2574" s="6">
        <f t="shared" si="183"/>
        <v>-35000</v>
      </c>
      <c r="I2574" s="25">
        <f t="shared" si="181"/>
        <v>20.833333333333332</v>
      </c>
      <c r="K2574" t="s">
        <v>699</v>
      </c>
      <c r="M2574" s="42">
        <v>480</v>
      </c>
    </row>
    <row r="2575" spans="2:13" ht="12.75">
      <c r="B2575" s="10">
        <v>10000</v>
      </c>
      <c r="C2575" s="160" t="s">
        <v>758</v>
      </c>
      <c r="D2575" s="15" t="s">
        <v>463</v>
      </c>
      <c r="E2575" s="102" t="s">
        <v>771</v>
      </c>
      <c r="F2575" s="183" t="s">
        <v>751</v>
      </c>
      <c r="G2575" s="162" t="s">
        <v>148</v>
      </c>
      <c r="H2575" s="6">
        <f t="shared" si="183"/>
        <v>-45000</v>
      </c>
      <c r="I2575" s="25">
        <f t="shared" si="181"/>
        <v>20.833333333333332</v>
      </c>
      <c r="K2575" t="s">
        <v>699</v>
      </c>
      <c r="M2575" s="42">
        <v>480</v>
      </c>
    </row>
    <row r="2576" spans="2:13" ht="12.75">
      <c r="B2576" s="10">
        <v>10000</v>
      </c>
      <c r="C2576" s="160" t="s">
        <v>1112</v>
      </c>
      <c r="D2576" s="15" t="s">
        <v>463</v>
      </c>
      <c r="E2576" s="102" t="s">
        <v>771</v>
      </c>
      <c r="F2576" s="183" t="s">
        <v>751</v>
      </c>
      <c r="G2576" s="162" t="s">
        <v>148</v>
      </c>
      <c r="H2576" s="6">
        <f t="shared" si="183"/>
        <v>-55000</v>
      </c>
      <c r="I2576" s="25">
        <f t="shared" si="181"/>
        <v>20.833333333333332</v>
      </c>
      <c r="K2576" t="s">
        <v>699</v>
      </c>
      <c r="M2576" s="42">
        <v>480</v>
      </c>
    </row>
    <row r="2577" spans="2:13" ht="12.75">
      <c r="B2577" s="10">
        <v>10000</v>
      </c>
      <c r="C2577" s="160" t="s">
        <v>761</v>
      </c>
      <c r="D2577" s="15" t="s">
        <v>463</v>
      </c>
      <c r="E2577" s="102" t="s">
        <v>771</v>
      </c>
      <c r="F2577" s="183" t="s">
        <v>751</v>
      </c>
      <c r="G2577" s="162" t="s">
        <v>148</v>
      </c>
      <c r="H2577" s="6">
        <f t="shared" si="183"/>
        <v>-65000</v>
      </c>
      <c r="I2577" s="25">
        <f t="shared" si="181"/>
        <v>20.833333333333332</v>
      </c>
      <c r="K2577" t="s">
        <v>699</v>
      </c>
      <c r="M2577" s="42">
        <v>480</v>
      </c>
    </row>
    <row r="2578" spans="2:13" ht="12.75">
      <c r="B2578" s="10">
        <v>10000</v>
      </c>
      <c r="C2578" s="160" t="s">
        <v>773</v>
      </c>
      <c r="D2578" s="15" t="s">
        <v>463</v>
      </c>
      <c r="E2578" s="102" t="s">
        <v>771</v>
      </c>
      <c r="F2578" s="183" t="s">
        <v>751</v>
      </c>
      <c r="G2578" s="162" t="s">
        <v>189</v>
      </c>
      <c r="H2578" s="6">
        <f t="shared" si="183"/>
        <v>-75000</v>
      </c>
      <c r="I2578" s="25">
        <f t="shared" si="181"/>
        <v>20.833333333333332</v>
      </c>
      <c r="K2578" t="s">
        <v>699</v>
      </c>
      <c r="M2578" s="42">
        <v>480</v>
      </c>
    </row>
    <row r="2579" spans="2:13" ht="12.75">
      <c r="B2579" s="10">
        <v>10000</v>
      </c>
      <c r="C2579" t="s">
        <v>766</v>
      </c>
      <c r="D2579" s="15" t="s">
        <v>463</v>
      </c>
      <c r="E2579" s="102" t="s">
        <v>771</v>
      </c>
      <c r="F2579" s="183" t="s">
        <v>751</v>
      </c>
      <c r="G2579" s="162" t="s">
        <v>189</v>
      </c>
      <c r="H2579" s="6">
        <f t="shared" si="183"/>
        <v>-85000</v>
      </c>
      <c r="I2579" s="25">
        <f t="shared" si="181"/>
        <v>20.833333333333332</v>
      </c>
      <c r="K2579" t="s">
        <v>699</v>
      </c>
      <c r="M2579" s="42">
        <v>480</v>
      </c>
    </row>
    <row r="2580" spans="2:13" ht="12.75">
      <c r="B2580" s="10">
        <v>10000</v>
      </c>
      <c r="C2580" t="s">
        <v>766</v>
      </c>
      <c r="D2580" s="15" t="s">
        <v>463</v>
      </c>
      <c r="E2580" s="102" t="s">
        <v>771</v>
      </c>
      <c r="F2580" s="183" t="s">
        <v>751</v>
      </c>
      <c r="G2580" s="162" t="s">
        <v>189</v>
      </c>
      <c r="H2580" s="6">
        <f t="shared" si="183"/>
        <v>-95000</v>
      </c>
      <c r="I2580" s="25">
        <f t="shared" si="181"/>
        <v>20.833333333333332</v>
      </c>
      <c r="K2580" t="s">
        <v>699</v>
      </c>
      <c r="M2580" s="42">
        <v>480</v>
      </c>
    </row>
    <row r="2581" spans="2:13" ht="12.75">
      <c r="B2581" s="10">
        <v>40000</v>
      </c>
      <c r="C2581" s="160" t="s">
        <v>764</v>
      </c>
      <c r="D2581" s="15" t="s">
        <v>463</v>
      </c>
      <c r="E2581" s="102" t="s">
        <v>771</v>
      </c>
      <c r="F2581" s="183" t="s">
        <v>751</v>
      </c>
      <c r="G2581" s="162" t="s">
        <v>189</v>
      </c>
      <c r="H2581" s="6">
        <f t="shared" si="183"/>
        <v>-135000</v>
      </c>
      <c r="I2581" s="25">
        <f t="shared" si="181"/>
        <v>83.33333333333333</v>
      </c>
      <c r="K2581" t="s">
        <v>699</v>
      </c>
      <c r="M2581" s="42">
        <v>480</v>
      </c>
    </row>
    <row r="2582" spans="2:13" ht="12.75">
      <c r="B2582" s="10">
        <v>40000</v>
      </c>
      <c r="C2582" s="160" t="s">
        <v>762</v>
      </c>
      <c r="D2582" s="15" t="s">
        <v>463</v>
      </c>
      <c r="E2582" s="102" t="s">
        <v>771</v>
      </c>
      <c r="F2582" s="183" t="s">
        <v>751</v>
      </c>
      <c r="G2582" s="162" t="s">
        <v>189</v>
      </c>
      <c r="H2582" s="6">
        <f t="shared" si="183"/>
        <v>-175000</v>
      </c>
      <c r="I2582" s="25">
        <f t="shared" si="181"/>
        <v>83.33333333333333</v>
      </c>
      <c r="K2582" s="72" t="s">
        <v>699</v>
      </c>
      <c r="M2582" s="42">
        <v>480</v>
      </c>
    </row>
    <row r="2583" spans="1:13" s="18" customFormat="1" ht="12.75">
      <c r="A2583" s="15"/>
      <c r="B2583" s="258">
        <v>33333</v>
      </c>
      <c r="C2583" s="187" t="s">
        <v>774</v>
      </c>
      <c r="D2583" s="187" t="s">
        <v>463</v>
      </c>
      <c r="E2583" s="102" t="s">
        <v>771</v>
      </c>
      <c r="F2583" s="173" t="s">
        <v>751</v>
      </c>
      <c r="G2583" s="159" t="s">
        <v>184</v>
      </c>
      <c r="H2583" s="31">
        <f t="shared" si="183"/>
        <v>-208333</v>
      </c>
      <c r="I2583" s="75">
        <f t="shared" si="181"/>
        <v>69.44375</v>
      </c>
      <c r="K2583" s="18" t="s">
        <v>699</v>
      </c>
      <c r="M2583" s="42">
        <v>480</v>
      </c>
    </row>
    <row r="2584" spans="1:13" s="18" customFormat="1" ht="12.75">
      <c r="A2584" s="15"/>
      <c r="B2584" s="258">
        <v>33333</v>
      </c>
      <c r="C2584" s="187" t="s">
        <v>774</v>
      </c>
      <c r="D2584" s="187" t="s">
        <v>463</v>
      </c>
      <c r="E2584" s="102" t="s">
        <v>771</v>
      </c>
      <c r="F2584" s="173" t="s">
        <v>751</v>
      </c>
      <c r="G2584" s="159" t="s">
        <v>184</v>
      </c>
      <c r="H2584" s="31">
        <f t="shared" si="183"/>
        <v>-241666</v>
      </c>
      <c r="I2584" s="75">
        <f t="shared" si="181"/>
        <v>69.44375</v>
      </c>
      <c r="K2584" s="18" t="s">
        <v>699</v>
      </c>
      <c r="M2584" s="42">
        <v>480</v>
      </c>
    </row>
    <row r="2585" spans="1:13" s="18" customFormat="1" ht="12.75">
      <c r="A2585" s="15"/>
      <c r="B2585" s="258">
        <v>33333</v>
      </c>
      <c r="C2585" s="187" t="s">
        <v>774</v>
      </c>
      <c r="D2585" s="187" t="s">
        <v>463</v>
      </c>
      <c r="E2585" s="102" t="s">
        <v>771</v>
      </c>
      <c r="F2585" s="173" t="s">
        <v>751</v>
      </c>
      <c r="G2585" s="159" t="s">
        <v>184</v>
      </c>
      <c r="H2585" s="31">
        <f t="shared" si="183"/>
        <v>-274999</v>
      </c>
      <c r="I2585" s="75">
        <f t="shared" si="181"/>
        <v>69.44375</v>
      </c>
      <c r="K2585" s="18" t="s">
        <v>699</v>
      </c>
      <c r="M2585" s="42">
        <v>480</v>
      </c>
    </row>
    <row r="2586" spans="2:13" ht="12.75">
      <c r="B2586" s="10">
        <v>10000</v>
      </c>
      <c r="C2586" s="158" t="s">
        <v>775</v>
      </c>
      <c r="D2586" s="15" t="s">
        <v>463</v>
      </c>
      <c r="E2586" s="102" t="s">
        <v>771</v>
      </c>
      <c r="F2586" s="183" t="s">
        <v>751</v>
      </c>
      <c r="G2586" s="159" t="s">
        <v>274</v>
      </c>
      <c r="H2586" s="6">
        <f t="shared" si="183"/>
        <v>-284999</v>
      </c>
      <c r="I2586" s="25">
        <f t="shared" si="181"/>
        <v>20.833333333333332</v>
      </c>
      <c r="K2586" t="s">
        <v>699</v>
      </c>
      <c r="M2586" s="42">
        <v>480</v>
      </c>
    </row>
    <row r="2587" spans="2:13" ht="12.75">
      <c r="B2587" s="10">
        <v>10000</v>
      </c>
      <c r="C2587" s="158" t="s">
        <v>760</v>
      </c>
      <c r="D2587" s="15" t="s">
        <v>463</v>
      </c>
      <c r="E2587" s="102" t="s">
        <v>771</v>
      </c>
      <c r="F2587" s="183" t="s">
        <v>751</v>
      </c>
      <c r="G2587" s="159" t="s">
        <v>104</v>
      </c>
      <c r="H2587" s="6">
        <f t="shared" si="183"/>
        <v>-294999</v>
      </c>
      <c r="I2587" s="25">
        <f t="shared" si="181"/>
        <v>20.833333333333332</v>
      </c>
      <c r="K2587" t="s">
        <v>699</v>
      </c>
      <c r="M2587" s="42">
        <v>480</v>
      </c>
    </row>
    <row r="2588" spans="2:13" ht="12.75">
      <c r="B2588" s="10">
        <v>35000</v>
      </c>
      <c r="C2588" s="158" t="s">
        <v>776</v>
      </c>
      <c r="D2588" s="15" t="s">
        <v>463</v>
      </c>
      <c r="E2588" s="102" t="s">
        <v>771</v>
      </c>
      <c r="F2588" s="183" t="s">
        <v>751</v>
      </c>
      <c r="G2588" s="159" t="s">
        <v>312</v>
      </c>
      <c r="H2588" s="6">
        <f t="shared" si="183"/>
        <v>-329999</v>
      </c>
      <c r="I2588" s="25">
        <f t="shared" si="181"/>
        <v>72.91666666666667</v>
      </c>
      <c r="K2588" t="s">
        <v>699</v>
      </c>
      <c r="M2588" s="42">
        <v>480</v>
      </c>
    </row>
    <row r="2589" spans="1:13" s="62" customFormat="1" ht="12.75">
      <c r="A2589" s="14"/>
      <c r="B2589" s="328">
        <f>SUM(B2570:B2588)</f>
        <v>329999</v>
      </c>
      <c r="C2589" s="14"/>
      <c r="D2589" s="14"/>
      <c r="E2589" s="177" t="s">
        <v>771</v>
      </c>
      <c r="F2589" s="174"/>
      <c r="G2589" s="21"/>
      <c r="H2589" s="59"/>
      <c r="I2589" s="61">
        <f t="shared" si="181"/>
        <v>687.4979166666667</v>
      </c>
      <c r="M2589" s="42">
        <v>480</v>
      </c>
    </row>
    <row r="2590" spans="8:13" ht="12.75">
      <c r="H2590" s="6">
        <f>H2589-B2590</f>
        <v>0</v>
      </c>
      <c r="I2590" s="25">
        <f t="shared" si="181"/>
        <v>0</v>
      </c>
      <c r="M2590" s="42">
        <v>480</v>
      </c>
    </row>
    <row r="2591" spans="8:13" ht="12.75">
      <c r="H2591" s="6">
        <f>H2590-B2591</f>
        <v>0</v>
      </c>
      <c r="I2591" s="25">
        <f t="shared" si="181"/>
        <v>0</v>
      </c>
      <c r="M2591" s="42">
        <v>480</v>
      </c>
    </row>
    <row r="2592" spans="8:13" ht="12.75">
      <c r="H2592" s="6">
        <f>H2591-B2592</f>
        <v>0</v>
      </c>
      <c r="I2592" s="25">
        <f t="shared" si="181"/>
        <v>0</v>
      </c>
      <c r="M2592" s="42">
        <v>480</v>
      </c>
    </row>
    <row r="2593" spans="8:13" ht="12.75">
      <c r="H2593" s="6">
        <f>H2592-B2593</f>
        <v>0</v>
      </c>
      <c r="I2593" s="25">
        <f t="shared" si="181"/>
        <v>0</v>
      </c>
      <c r="M2593" s="42">
        <v>480</v>
      </c>
    </row>
    <row r="2594" spans="1:13" s="62" customFormat="1" ht="12.75">
      <c r="A2594" s="14"/>
      <c r="B2594" s="450">
        <f>B2599+B2603+B2609</f>
        <v>76000</v>
      </c>
      <c r="C2594" s="64" t="s">
        <v>777</v>
      </c>
      <c r="D2594" s="14"/>
      <c r="E2594" s="14"/>
      <c r="F2594" s="174"/>
      <c r="G2594" s="21"/>
      <c r="H2594" s="59"/>
      <c r="I2594" s="61">
        <f t="shared" si="181"/>
        <v>158.33333333333334</v>
      </c>
      <c r="M2594" s="42">
        <v>480</v>
      </c>
    </row>
    <row r="2595" spans="2:13" ht="12.75">
      <c r="B2595" s="388"/>
      <c r="H2595" s="6">
        <v>0</v>
      </c>
      <c r="I2595" s="25">
        <f t="shared" si="181"/>
        <v>0</v>
      </c>
      <c r="M2595" s="42">
        <v>480</v>
      </c>
    </row>
    <row r="2596" spans="2:13" ht="12.75">
      <c r="B2596" s="388"/>
      <c r="H2596" s="6">
        <f>H2595-B2596</f>
        <v>0</v>
      </c>
      <c r="I2596" s="25">
        <f t="shared" si="181"/>
        <v>0</v>
      </c>
      <c r="M2596" s="42">
        <v>480</v>
      </c>
    </row>
    <row r="2597" spans="1:13" ht="12.75">
      <c r="A2597" s="15"/>
      <c r="B2597" s="268">
        <v>10000</v>
      </c>
      <c r="C2597" s="35" t="s">
        <v>778</v>
      </c>
      <c r="D2597" s="35" t="s">
        <v>463</v>
      </c>
      <c r="E2597" s="35" t="s">
        <v>759</v>
      </c>
      <c r="F2597" s="118" t="s">
        <v>779</v>
      </c>
      <c r="G2597" s="33" t="s">
        <v>20</v>
      </c>
      <c r="H2597" s="6">
        <f>H2596-B2597</f>
        <v>-10000</v>
      </c>
      <c r="I2597" s="25">
        <f t="shared" si="181"/>
        <v>20.833333333333332</v>
      </c>
      <c r="J2597" s="18"/>
      <c r="K2597" s="72" t="s">
        <v>699</v>
      </c>
      <c r="L2597" s="18"/>
      <c r="M2597" s="42">
        <v>480</v>
      </c>
    </row>
    <row r="2598" spans="2:13" ht="12.75">
      <c r="B2598" s="388">
        <v>10000</v>
      </c>
      <c r="C2598" s="70" t="s">
        <v>778</v>
      </c>
      <c r="D2598" s="35" t="s">
        <v>463</v>
      </c>
      <c r="E2598" s="70" t="s">
        <v>759</v>
      </c>
      <c r="F2598" s="165" t="s">
        <v>780</v>
      </c>
      <c r="G2598" s="71" t="s">
        <v>57</v>
      </c>
      <c r="H2598" s="6">
        <f>H2597-B2598</f>
        <v>-20000</v>
      </c>
      <c r="I2598" s="25">
        <f t="shared" si="181"/>
        <v>20.833333333333332</v>
      </c>
      <c r="K2598" s="72" t="s">
        <v>699</v>
      </c>
      <c r="M2598" s="42">
        <v>480</v>
      </c>
    </row>
    <row r="2599" spans="1:13" s="62" customFormat="1" ht="12.75">
      <c r="A2599" s="14"/>
      <c r="B2599" s="394">
        <f>SUM(B2597:B2598)</f>
        <v>20000</v>
      </c>
      <c r="C2599" s="60"/>
      <c r="D2599" s="14"/>
      <c r="E2599" s="60" t="s">
        <v>759</v>
      </c>
      <c r="F2599" s="174"/>
      <c r="G2599" s="21"/>
      <c r="H2599" s="59">
        <v>0</v>
      </c>
      <c r="I2599" s="61">
        <f t="shared" si="181"/>
        <v>41.666666666666664</v>
      </c>
      <c r="M2599" s="42">
        <v>480</v>
      </c>
    </row>
    <row r="2600" spans="2:13" ht="12.75">
      <c r="B2600" s="388"/>
      <c r="H2600" s="6">
        <f>H2599-B2600</f>
        <v>0</v>
      </c>
      <c r="I2600" s="25">
        <f t="shared" si="181"/>
        <v>0</v>
      </c>
      <c r="M2600" s="42">
        <v>480</v>
      </c>
    </row>
    <row r="2601" spans="2:13" ht="12.75">
      <c r="B2601" s="388"/>
      <c r="H2601" s="6">
        <f>H2600-B2601</f>
        <v>0</v>
      </c>
      <c r="I2601" s="25">
        <f aca="true" t="shared" si="184" ref="I2601:I2664">+B2601/M2601</f>
        <v>0</v>
      </c>
      <c r="M2601" s="42">
        <v>480</v>
      </c>
    </row>
    <row r="2602" spans="2:13" ht="12.75">
      <c r="B2602" s="388">
        <v>5000</v>
      </c>
      <c r="C2602" s="70" t="s">
        <v>781</v>
      </c>
      <c r="D2602" s="35" t="s">
        <v>463</v>
      </c>
      <c r="E2602" s="70" t="s">
        <v>782</v>
      </c>
      <c r="F2602" s="165" t="s">
        <v>751</v>
      </c>
      <c r="G2602" s="71" t="s">
        <v>104</v>
      </c>
      <c r="H2602" s="6">
        <f>H2601-B2602</f>
        <v>-5000</v>
      </c>
      <c r="I2602" s="25">
        <f t="shared" si="184"/>
        <v>10.416666666666666</v>
      </c>
      <c r="K2602" s="72" t="s">
        <v>699</v>
      </c>
      <c r="M2602" s="42">
        <v>480</v>
      </c>
    </row>
    <row r="2603" spans="1:13" s="62" customFormat="1" ht="12.75">
      <c r="A2603" s="14"/>
      <c r="B2603" s="394">
        <f>SUM(B2602)</f>
        <v>5000</v>
      </c>
      <c r="C2603" s="14"/>
      <c r="D2603" s="14"/>
      <c r="E2603" s="60" t="s">
        <v>782</v>
      </c>
      <c r="F2603" s="174"/>
      <c r="G2603" s="21"/>
      <c r="H2603" s="59">
        <v>0</v>
      </c>
      <c r="I2603" s="61">
        <f t="shared" si="184"/>
        <v>10.416666666666666</v>
      </c>
      <c r="M2603" s="42">
        <v>480</v>
      </c>
    </row>
    <row r="2604" spans="2:13" ht="12.75">
      <c r="B2604" s="388"/>
      <c r="H2604" s="6">
        <f>H2603-B2604</f>
        <v>0</v>
      </c>
      <c r="I2604" s="25">
        <f t="shared" si="184"/>
        <v>0</v>
      </c>
      <c r="M2604" s="42">
        <v>480</v>
      </c>
    </row>
    <row r="2605" spans="2:13" ht="12.75">
      <c r="B2605" s="388"/>
      <c r="C2605" s="70"/>
      <c r="D2605" s="35"/>
      <c r="E2605" s="70"/>
      <c r="F2605" s="165"/>
      <c r="G2605" s="71"/>
      <c r="H2605" s="6">
        <f>H2604-B2605</f>
        <v>0</v>
      </c>
      <c r="I2605" s="25">
        <f t="shared" si="184"/>
        <v>0</v>
      </c>
      <c r="K2605" s="72"/>
      <c r="M2605" s="42">
        <v>480</v>
      </c>
    </row>
    <row r="2606" spans="2:13" ht="12.75">
      <c r="B2606" s="388">
        <v>10000</v>
      </c>
      <c r="C2606" s="70" t="s">
        <v>778</v>
      </c>
      <c r="D2606" s="35" t="s">
        <v>463</v>
      </c>
      <c r="E2606" s="70" t="s">
        <v>771</v>
      </c>
      <c r="F2606" s="165" t="s">
        <v>783</v>
      </c>
      <c r="G2606" s="71" t="s">
        <v>189</v>
      </c>
      <c r="H2606" s="6">
        <f>H2605-B2606</f>
        <v>-10000</v>
      </c>
      <c r="I2606" s="25">
        <f t="shared" si="184"/>
        <v>20.833333333333332</v>
      </c>
      <c r="K2606" s="72" t="s">
        <v>699</v>
      </c>
      <c r="M2606" s="42">
        <v>480</v>
      </c>
    </row>
    <row r="2607" spans="2:13" ht="12.75">
      <c r="B2607" s="388">
        <v>16000</v>
      </c>
      <c r="C2607" s="70" t="s">
        <v>784</v>
      </c>
      <c r="D2607" s="15" t="s">
        <v>463</v>
      </c>
      <c r="E2607" s="70" t="s">
        <v>771</v>
      </c>
      <c r="F2607" s="183" t="s">
        <v>785</v>
      </c>
      <c r="G2607" s="30" t="s">
        <v>57</v>
      </c>
      <c r="H2607" s="6">
        <f>H2606-B2607</f>
        <v>-26000</v>
      </c>
      <c r="I2607" s="25">
        <f t="shared" si="184"/>
        <v>33.333333333333336</v>
      </c>
      <c r="K2607" t="s">
        <v>699</v>
      </c>
      <c r="M2607" s="42">
        <v>480</v>
      </c>
    </row>
    <row r="2608" spans="2:13" ht="12.75">
      <c r="B2608" s="388">
        <v>25000</v>
      </c>
      <c r="C2608" s="1" t="s">
        <v>791</v>
      </c>
      <c r="D2608" s="15" t="s">
        <v>463</v>
      </c>
      <c r="E2608" s="70" t="s">
        <v>771</v>
      </c>
      <c r="F2608" s="183" t="s">
        <v>792</v>
      </c>
      <c r="G2608" s="30" t="s">
        <v>56</v>
      </c>
      <c r="H2608" s="6">
        <f>H2607-B2608</f>
        <v>-51000</v>
      </c>
      <c r="I2608" s="25">
        <f t="shared" si="184"/>
        <v>52.083333333333336</v>
      </c>
      <c r="K2608" t="s">
        <v>699</v>
      </c>
      <c r="M2608" s="42">
        <v>480</v>
      </c>
    </row>
    <row r="2609" spans="1:13" s="62" customFormat="1" ht="12.75">
      <c r="A2609" s="14"/>
      <c r="B2609" s="394">
        <f>SUM(B2606:B2608)</f>
        <v>51000</v>
      </c>
      <c r="C2609" s="14"/>
      <c r="D2609" s="14"/>
      <c r="E2609" s="60" t="s">
        <v>771</v>
      </c>
      <c r="F2609" s="174"/>
      <c r="G2609" s="21"/>
      <c r="H2609" s="59"/>
      <c r="I2609" s="61">
        <f t="shared" si="184"/>
        <v>106.25</v>
      </c>
      <c r="M2609" s="42">
        <v>480</v>
      </c>
    </row>
    <row r="2610" spans="2:13" ht="12.75">
      <c r="B2610" s="388"/>
      <c r="H2610" s="6">
        <f aca="true" t="shared" si="185" ref="H2610:H2616">H2609-B2610</f>
        <v>0</v>
      </c>
      <c r="I2610" s="25">
        <f t="shared" si="184"/>
        <v>0</v>
      </c>
      <c r="M2610" s="42">
        <v>480</v>
      </c>
    </row>
    <row r="2611" spans="2:13" ht="12.75">
      <c r="B2611" s="388"/>
      <c r="H2611" s="6">
        <f t="shared" si="185"/>
        <v>0</v>
      </c>
      <c r="I2611" s="25">
        <f t="shared" si="184"/>
        <v>0</v>
      </c>
      <c r="M2611" s="42">
        <v>480</v>
      </c>
    </row>
    <row r="2612" spans="2:13" ht="12.75">
      <c r="B2612" s="388"/>
      <c r="H2612" s="6">
        <f t="shared" si="185"/>
        <v>0</v>
      </c>
      <c r="I2612" s="25">
        <f t="shared" si="184"/>
        <v>0</v>
      </c>
      <c r="M2612" s="42">
        <v>480</v>
      </c>
    </row>
    <row r="2613" spans="2:13" ht="12.75">
      <c r="B2613" s="388">
        <v>1800</v>
      </c>
      <c r="C2613" s="1" t="s">
        <v>786</v>
      </c>
      <c r="D2613" s="15" t="s">
        <v>463</v>
      </c>
      <c r="E2613" s="1" t="s">
        <v>302</v>
      </c>
      <c r="F2613" s="183" t="s">
        <v>787</v>
      </c>
      <c r="G2613" s="30" t="s">
        <v>20</v>
      </c>
      <c r="H2613" s="6">
        <f t="shared" si="185"/>
        <v>-1800</v>
      </c>
      <c r="I2613" s="25">
        <f t="shared" si="184"/>
        <v>3.75</v>
      </c>
      <c r="K2613" t="s">
        <v>722</v>
      </c>
      <c r="M2613" s="42">
        <v>480</v>
      </c>
    </row>
    <row r="2614" spans="2:13" ht="12.75">
      <c r="B2614" s="388">
        <v>5000</v>
      </c>
      <c r="C2614" s="1" t="s">
        <v>1317</v>
      </c>
      <c r="D2614" s="1" t="s">
        <v>463</v>
      </c>
      <c r="E2614" s="1" t="s">
        <v>302</v>
      </c>
      <c r="F2614" s="183" t="s">
        <v>788</v>
      </c>
      <c r="G2614" s="30" t="s">
        <v>184</v>
      </c>
      <c r="H2614" s="6">
        <f t="shared" si="185"/>
        <v>-6800</v>
      </c>
      <c r="I2614" s="25">
        <f t="shared" si="184"/>
        <v>10.416666666666666</v>
      </c>
      <c r="K2614" t="s">
        <v>722</v>
      </c>
      <c r="M2614" s="42">
        <v>480</v>
      </c>
    </row>
    <row r="2615" spans="2:13" ht="12.75">
      <c r="B2615" s="388">
        <v>12000</v>
      </c>
      <c r="C2615" s="1" t="s">
        <v>789</v>
      </c>
      <c r="D2615" s="15" t="s">
        <v>463</v>
      </c>
      <c r="E2615" s="1" t="s">
        <v>302</v>
      </c>
      <c r="F2615" s="183" t="s">
        <v>790</v>
      </c>
      <c r="G2615" s="30" t="s">
        <v>14</v>
      </c>
      <c r="H2615" s="6">
        <f t="shared" si="185"/>
        <v>-18800</v>
      </c>
      <c r="I2615" s="25">
        <f t="shared" si="184"/>
        <v>25</v>
      </c>
      <c r="K2615" t="s">
        <v>699</v>
      </c>
      <c r="M2615" s="42">
        <v>480</v>
      </c>
    </row>
    <row r="2616" spans="1:13" s="136" customFormat="1" ht="12.75">
      <c r="A2616" s="1"/>
      <c r="B2616" s="388">
        <v>25000</v>
      </c>
      <c r="C2616" s="1" t="s">
        <v>1316</v>
      </c>
      <c r="D2616" s="15" t="s">
        <v>463</v>
      </c>
      <c r="E2616" s="1" t="s">
        <v>302</v>
      </c>
      <c r="F2616" s="183" t="s">
        <v>793</v>
      </c>
      <c r="G2616" s="30" t="s">
        <v>293</v>
      </c>
      <c r="H2616" s="6">
        <f t="shared" si="185"/>
        <v>-43800</v>
      </c>
      <c r="I2616" s="25">
        <f t="shared" si="184"/>
        <v>52.083333333333336</v>
      </c>
      <c r="J2616"/>
      <c r="K2616" t="s">
        <v>699</v>
      </c>
      <c r="L2616"/>
      <c r="M2616" s="42">
        <v>480</v>
      </c>
    </row>
    <row r="2617" spans="1:13" s="62" customFormat="1" ht="12.75">
      <c r="A2617" s="14"/>
      <c r="B2617" s="394">
        <f>SUM(B2613:B2616)</f>
        <v>43800</v>
      </c>
      <c r="C2617" s="14"/>
      <c r="D2617" s="14"/>
      <c r="E2617" s="14" t="s">
        <v>302</v>
      </c>
      <c r="F2617" s="174"/>
      <c r="G2617" s="21"/>
      <c r="H2617" s="59">
        <v>0</v>
      </c>
      <c r="I2617" s="61">
        <f t="shared" si="184"/>
        <v>91.25</v>
      </c>
      <c r="M2617" s="42">
        <v>480</v>
      </c>
    </row>
    <row r="2618" spans="2:13" ht="12.75">
      <c r="B2618" s="388"/>
      <c r="H2618" s="6">
        <f aca="true" t="shared" si="186" ref="H2618:H2626">H2617-B2618</f>
        <v>0</v>
      </c>
      <c r="I2618" s="25">
        <f t="shared" si="184"/>
        <v>0</v>
      </c>
      <c r="M2618" s="42">
        <v>480</v>
      </c>
    </row>
    <row r="2619" spans="2:13" ht="12.75">
      <c r="B2619" s="388"/>
      <c r="H2619" s="6">
        <f t="shared" si="186"/>
        <v>0</v>
      </c>
      <c r="I2619" s="25">
        <f t="shared" si="184"/>
        <v>0</v>
      </c>
      <c r="M2619" s="42">
        <v>480</v>
      </c>
    </row>
    <row r="2620" spans="2:13" ht="12.75">
      <c r="B2620" s="388"/>
      <c r="H2620" s="6">
        <f t="shared" si="186"/>
        <v>0</v>
      </c>
      <c r="I2620" s="25">
        <f t="shared" si="184"/>
        <v>0</v>
      </c>
      <c r="M2620" s="42">
        <v>480</v>
      </c>
    </row>
    <row r="2621" spans="2:13" ht="12.75">
      <c r="B2621" s="388"/>
      <c r="H2621" s="6">
        <f t="shared" si="186"/>
        <v>0</v>
      </c>
      <c r="I2621" s="25">
        <f t="shared" si="184"/>
        <v>0</v>
      </c>
      <c r="M2621" s="42">
        <v>480</v>
      </c>
    </row>
    <row r="2622" spans="2:13" ht="12.75">
      <c r="B2622" s="388">
        <v>5600</v>
      </c>
      <c r="C2622" s="1" t="s">
        <v>794</v>
      </c>
      <c r="D2622" s="15" t="s">
        <v>463</v>
      </c>
      <c r="E2622" s="1" t="s">
        <v>795</v>
      </c>
      <c r="F2622" s="183" t="s">
        <v>796</v>
      </c>
      <c r="G2622" s="30" t="s">
        <v>20</v>
      </c>
      <c r="H2622" s="6">
        <f t="shared" si="186"/>
        <v>-5600</v>
      </c>
      <c r="I2622" s="25">
        <f t="shared" si="184"/>
        <v>11.666666666666666</v>
      </c>
      <c r="K2622" t="s">
        <v>722</v>
      </c>
      <c r="M2622" s="42">
        <v>480</v>
      </c>
    </row>
    <row r="2623" spans="2:13" ht="12.75">
      <c r="B2623" s="388">
        <v>5600</v>
      </c>
      <c r="C2623" s="1" t="s">
        <v>794</v>
      </c>
      <c r="D2623" s="15" t="s">
        <v>463</v>
      </c>
      <c r="E2623" s="1" t="s">
        <v>795</v>
      </c>
      <c r="F2623" s="183" t="s">
        <v>797</v>
      </c>
      <c r="G2623" s="30" t="s">
        <v>56</v>
      </c>
      <c r="H2623" s="6">
        <f t="shared" si="186"/>
        <v>-11200</v>
      </c>
      <c r="I2623" s="25">
        <f t="shared" si="184"/>
        <v>11.666666666666666</v>
      </c>
      <c r="K2623" t="s">
        <v>722</v>
      </c>
      <c r="M2623" s="42">
        <v>480</v>
      </c>
    </row>
    <row r="2624" spans="2:13" ht="12.75">
      <c r="B2624" s="388">
        <v>6800</v>
      </c>
      <c r="C2624" s="1" t="s">
        <v>798</v>
      </c>
      <c r="D2624" s="1" t="s">
        <v>463</v>
      </c>
      <c r="E2624" s="1" t="s">
        <v>795</v>
      </c>
      <c r="F2624" s="183" t="s">
        <v>799</v>
      </c>
      <c r="G2624" s="30" t="s">
        <v>184</v>
      </c>
      <c r="H2624" s="6">
        <f t="shared" si="186"/>
        <v>-18000</v>
      </c>
      <c r="I2624" s="25">
        <f t="shared" si="184"/>
        <v>14.166666666666666</v>
      </c>
      <c r="K2624" t="s">
        <v>722</v>
      </c>
      <c r="M2624" s="42">
        <v>480</v>
      </c>
    </row>
    <row r="2625" spans="2:13" ht="12.75">
      <c r="B2625" s="388">
        <v>6800</v>
      </c>
      <c r="C2625" s="1" t="s">
        <v>798</v>
      </c>
      <c r="D2625" s="1" t="s">
        <v>463</v>
      </c>
      <c r="E2625" s="1" t="s">
        <v>795</v>
      </c>
      <c r="F2625" s="183" t="s">
        <v>800</v>
      </c>
      <c r="G2625" s="30" t="s">
        <v>296</v>
      </c>
      <c r="H2625" s="6">
        <f t="shared" si="186"/>
        <v>-24800</v>
      </c>
      <c r="I2625" s="25">
        <f t="shared" si="184"/>
        <v>14.166666666666666</v>
      </c>
      <c r="K2625" t="s">
        <v>722</v>
      </c>
      <c r="M2625" s="42">
        <v>480</v>
      </c>
    </row>
    <row r="2626" spans="1:13" s="136" customFormat="1" ht="12.75">
      <c r="A2626" s="1"/>
      <c r="B2626" s="388">
        <v>5600</v>
      </c>
      <c r="C2626" s="1" t="s">
        <v>794</v>
      </c>
      <c r="D2626" s="1" t="s">
        <v>463</v>
      </c>
      <c r="E2626" s="1" t="s">
        <v>795</v>
      </c>
      <c r="F2626" s="183" t="s">
        <v>801</v>
      </c>
      <c r="G2626" s="30" t="s">
        <v>104</v>
      </c>
      <c r="H2626" s="6">
        <f t="shared" si="186"/>
        <v>-30400</v>
      </c>
      <c r="I2626" s="25">
        <f t="shared" si="184"/>
        <v>11.666666666666666</v>
      </c>
      <c r="J2626"/>
      <c r="K2626" t="s">
        <v>722</v>
      </c>
      <c r="L2626"/>
      <c r="M2626" s="42">
        <v>480</v>
      </c>
    </row>
    <row r="2627" spans="1:13" s="62" customFormat="1" ht="12.75">
      <c r="A2627" s="14"/>
      <c r="B2627" s="394">
        <f>SUM(B2622:B2626)</f>
        <v>30400</v>
      </c>
      <c r="C2627" s="14"/>
      <c r="D2627" s="14"/>
      <c r="E2627" s="14" t="s">
        <v>795</v>
      </c>
      <c r="F2627" s="174"/>
      <c r="G2627" s="21"/>
      <c r="H2627" s="59">
        <v>0</v>
      </c>
      <c r="I2627" s="61">
        <f t="shared" si="184"/>
        <v>63.333333333333336</v>
      </c>
      <c r="M2627" s="42">
        <v>480</v>
      </c>
    </row>
    <row r="2628" spans="2:13" ht="12.75">
      <c r="B2628" s="43"/>
      <c r="H2628" s="6">
        <f aca="true" t="shared" si="187" ref="H2628:H2637">H2627-B2628</f>
        <v>0</v>
      </c>
      <c r="I2628" s="25">
        <f t="shared" si="184"/>
        <v>0</v>
      </c>
      <c r="M2628" s="42">
        <v>480</v>
      </c>
    </row>
    <row r="2629" spans="2:13" ht="12.75">
      <c r="B2629" s="43"/>
      <c r="H2629" s="6">
        <f t="shared" si="187"/>
        <v>0</v>
      </c>
      <c r="I2629" s="25">
        <f t="shared" si="184"/>
        <v>0</v>
      </c>
      <c r="M2629" s="42">
        <v>480</v>
      </c>
    </row>
    <row r="2630" spans="1:13" s="72" customFormat="1" ht="12.75">
      <c r="A2630" s="101"/>
      <c r="B2630" s="215">
        <v>300000</v>
      </c>
      <c r="C2630" s="35" t="s">
        <v>722</v>
      </c>
      <c r="D2630" s="33" t="s">
        <v>463</v>
      </c>
      <c r="E2630" s="35"/>
      <c r="F2630" s="118" t="s">
        <v>664</v>
      </c>
      <c r="G2630" s="164" t="s">
        <v>55</v>
      </c>
      <c r="H2630" s="6">
        <f t="shared" si="187"/>
        <v>-300000</v>
      </c>
      <c r="I2630" s="25">
        <f t="shared" si="184"/>
        <v>625</v>
      </c>
      <c r="J2630" s="135"/>
      <c r="K2630" s="135"/>
      <c r="L2630" s="135"/>
      <c r="M2630" s="42">
        <v>480</v>
      </c>
    </row>
    <row r="2631" spans="1:13" s="72" customFormat="1" ht="12.75">
      <c r="A2631" s="35"/>
      <c r="B2631" s="204">
        <v>38850</v>
      </c>
      <c r="C2631" s="70" t="s">
        <v>722</v>
      </c>
      <c r="D2631" s="71" t="s">
        <v>463</v>
      </c>
      <c r="E2631" s="70" t="s">
        <v>665</v>
      </c>
      <c r="F2631" s="165"/>
      <c r="G2631" s="164" t="s">
        <v>55</v>
      </c>
      <c r="H2631" s="6">
        <f t="shared" si="187"/>
        <v>-338850</v>
      </c>
      <c r="I2631" s="25">
        <f t="shared" si="184"/>
        <v>80.9375</v>
      </c>
      <c r="M2631" s="42">
        <v>480</v>
      </c>
    </row>
    <row r="2632" spans="1:13" s="72" customFormat="1" ht="12.75">
      <c r="A2632" s="101"/>
      <c r="B2632" s="215">
        <v>7500</v>
      </c>
      <c r="C2632" s="35" t="s">
        <v>722</v>
      </c>
      <c r="D2632" s="33" t="s">
        <v>463</v>
      </c>
      <c r="E2632" s="35" t="s">
        <v>666</v>
      </c>
      <c r="F2632" s="118"/>
      <c r="G2632" s="164" t="s">
        <v>55</v>
      </c>
      <c r="H2632" s="6">
        <f t="shared" si="187"/>
        <v>-346350</v>
      </c>
      <c r="I2632" s="25">
        <f t="shared" si="184"/>
        <v>15.625</v>
      </c>
      <c r="J2632" s="135"/>
      <c r="K2632" s="135"/>
      <c r="L2632" s="135"/>
      <c r="M2632" s="42">
        <v>480</v>
      </c>
    </row>
    <row r="2633" spans="1:13" s="72" customFormat="1" ht="12.75">
      <c r="A2633" s="101"/>
      <c r="B2633" s="215">
        <v>60000</v>
      </c>
      <c r="C2633" s="35" t="s">
        <v>722</v>
      </c>
      <c r="D2633" s="33" t="s">
        <v>463</v>
      </c>
      <c r="E2633" s="35" t="s">
        <v>660</v>
      </c>
      <c r="F2633" s="118"/>
      <c r="G2633" s="164" t="s">
        <v>55</v>
      </c>
      <c r="H2633" s="6">
        <f t="shared" si="187"/>
        <v>-406350</v>
      </c>
      <c r="I2633" s="25">
        <f t="shared" si="184"/>
        <v>125</v>
      </c>
      <c r="J2633" s="135"/>
      <c r="K2633" s="135"/>
      <c r="L2633" s="135"/>
      <c r="M2633" s="42">
        <v>480</v>
      </c>
    </row>
    <row r="2634" spans="1:13" s="72" customFormat="1" ht="12.75">
      <c r="A2634" s="101"/>
      <c r="B2634" s="215">
        <v>290000</v>
      </c>
      <c r="C2634" s="70" t="s">
        <v>699</v>
      </c>
      <c r="D2634" s="71" t="s">
        <v>463</v>
      </c>
      <c r="E2634" s="70"/>
      <c r="F2634" s="165" t="s">
        <v>664</v>
      </c>
      <c r="G2634" s="164" t="s">
        <v>55</v>
      </c>
      <c r="H2634" s="6">
        <f t="shared" si="187"/>
        <v>-696350</v>
      </c>
      <c r="I2634" s="25">
        <f t="shared" si="184"/>
        <v>604.1666666666666</v>
      </c>
      <c r="M2634" s="42">
        <v>480</v>
      </c>
    </row>
    <row r="2635" spans="1:13" s="72" customFormat="1" ht="12.75">
      <c r="A2635" s="101"/>
      <c r="B2635" s="215">
        <v>60000</v>
      </c>
      <c r="C2635" s="35" t="s">
        <v>699</v>
      </c>
      <c r="D2635" s="33" t="s">
        <v>463</v>
      </c>
      <c r="E2635" s="35" t="s">
        <v>660</v>
      </c>
      <c r="F2635" s="118"/>
      <c r="G2635" s="164" t="s">
        <v>55</v>
      </c>
      <c r="H2635" s="6">
        <f t="shared" si="187"/>
        <v>-756350</v>
      </c>
      <c r="I2635" s="25">
        <f t="shared" si="184"/>
        <v>125</v>
      </c>
      <c r="J2635" s="135"/>
      <c r="K2635" s="135"/>
      <c r="L2635" s="135"/>
      <c r="M2635" s="42">
        <v>480</v>
      </c>
    </row>
    <row r="2636" spans="1:13" s="72" customFormat="1" ht="12.75">
      <c r="A2636" s="101"/>
      <c r="B2636" s="216">
        <v>36260</v>
      </c>
      <c r="C2636" s="70" t="s">
        <v>699</v>
      </c>
      <c r="D2636" s="71" t="s">
        <v>463</v>
      </c>
      <c r="E2636" s="70" t="s">
        <v>665</v>
      </c>
      <c r="F2636" s="165"/>
      <c r="G2636" s="164" t="s">
        <v>55</v>
      </c>
      <c r="H2636" s="6">
        <f t="shared" si="187"/>
        <v>-792610</v>
      </c>
      <c r="I2636" s="25">
        <f t="shared" si="184"/>
        <v>75.54166666666667</v>
      </c>
      <c r="M2636" s="42">
        <v>480</v>
      </c>
    </row>
    <row r="2637" spans="1:13" s="72" customFormat="1" ht="12.75">
      <c r="A2637" s="101"/>
      <c r="B2637" s="215">
        <v>7250</v>
      </c>
      <c r="C2637" s="35" t="s">
        <v>699</v>
      </c>
      <c r="D2637" s="33" t="s">
        <v>463</v>
      </c>
      <c r="E2637" s="35" t="s">
        <v>666</v>
      </c>
      <c r="F2637" s="118"/>
      <c r="G2637" s="164" t="s">
        <v>55</v>
      </c>
      <c r="H2637" s="6">
        <f t="shared" si="187"/>
        <v>-799860</v>
      </c>
      <c r="I2637" s="25">
        <f t="shared" si="184"/>
        <v>15.104166666666666</v>
      </c>
      <c r="J2637" s="135"/>
      <c r="K2637" s="135"/>
      <c r="L2637" s="135"/>
      <c r="M2637" s="42">
        <v>480</v>
      </c>
    </row>
    <row r="2638" spans="1:13" s="77" customFormat="1" ht="12.75">
      <c r="A2638" s="60"/>
      <c r="B2638" s="212">
        <f>SUM(B2630:B2637)</f>
        <v>799860</v>
      </c>
      <c r="C2638" s="60" t="s">
        <v>668</v>
      </c>
      <c r="D2638" s="60"/>
      <c r="E2638" s="60"/>
      <c r="F2638" s="140"/>
      <c r="G2638" s="73"/>
      <c r="H2638" s="76">
        <v>0</v>
      </c>
      <c r="I2638" s="141">
        <f t="shared" si="184"/>
        <v>1666.375</v>
      </c>
      <c r="M2638" s="42">
        <v>480</v>
      </c>
    </row>
    <row r="2639" spans="8:13" ht="12.75">
      <c r="H2639" s="6">
        <f>H2638-B2639</f>
        <v>0</v>
      </c>
      <c r="I2639" s="25">
        <f t="shared" si="184"/>
        <v>0</v>
      </c>
      <c r="M2639" s="42">
        <v>480</v>
      </c>
    </row>
    <row r="2640" spans="8:13" ht="12.75">
      <c r="H2640" s="6">
        <f>H2639-B2640</f>
        <v>0</v>
      </c>
      <c r="I2640" s="25">
        <f t="shared" si="184"/>
        <v>0</v>
      </c>
      <c r="M2640" s="42">
        <v>480</v>
      </c>
    </row>
    <row r="2641" spans="8:13" ht="12.75">
      <c r="H2641" s="6">
        <f>H2640-B2641</f>
        <v>0</v>
      </c>
      <c r="I2641" s="25">
        <f t="shared" si="184"/>
        <v>0</v>
      </c>
      <c r="M2641" s="42">
        <v>480</v>
      </c>
    </row>
    <row r="2642" spans="8:13" ht="12.75">
      <c r="H2642" s="6">
        <f>H2641-B2642</f>
        <v>0</v>
      </c>
      <c r="I2642" s="25">
        <f t="shared" si="184"/>
        <v>0</v>
      </c>
      <c r="M2642" s="42">
        <v>480</v>
      </c>
    </row>
    <row r="2643" spans="1:13" ht="13.5" thickBot="1">
      <c r="A2643" s="52"/>
      <c r="B2643" s="452">
        <f>+B2646+B2784+B2807+B2725</f>
        <v>2692425</v>
      </c>
      <c r="C2643" s="52"/>
      <c r="D2643" s="51" t="s">
        <v>803</v>
      </c>
      <c r="E2643" s="129"/>
      <c r="F2643" s="129"/>
      <c r="G2643" s="54"/>
      <c r="H2643" s="130"/>
      <c r="I2643" s="131">
        <f t="shared" si="184"/>
        <v>5609.21875</v>
      </c>
      <c r="J2643" s="132"/>
      <c r="K2643" s="132"/>
      <c r="L2643" s="132"/>
      <c r="M2643" s="42">
        <v>480</v>
      </c>
    </row>
    <row r="2644" spans="2:13" ht="12.75">
      <c r="B2644" s="453"/>
      <c r="H2644" s="6">
        <f>H2643-B2644</f>
        <v>0</v>
      </c>
      <c r="I2644" s="25">
        <f t="shared" si="184"/>
        <v>0</v>
      </c>
      <c r="M2644" s="42">
        <v>480</v>
      </c>
    </row>
    <row r="2645" spans="2:13" ht="12.75">
      <c r="B2645" s="453"/>
      <c r="H2645" s="6">
        <f>H2644-B2645</f>
        <v>0</v>
      </c>
      <c r="I2645" s="25">
        <f t="shared" si="184"/>
        <v>0</v>
      </c>
      <c r="M2645" s="42">
        <v>480</v>
      </c>
    </row>
    <row r="2646" spans="1:13" s="62" customFormat="1" ht="12.75">
      <c r="A2646" s="64"/>
      <c r="B2646" s="458">
        <f>+B2666+B2690+B2696+B2711+B2720+B2715</f>
        <v>1202025</v>
      </c>
      <c r="C2646" s="64" t="s">
        <v>804</v>
      </c>
      <c r="D2646" s="64"/>
      <c r="E2646" s="64" t="s">
        <v>805</v>
      </c>
      <c r="F2646" s="197"/>
      <c r="G2646" s="69" t="s">
        <v>806</v>
      </c>
      <c r="H2646" s="65"/>
      <c r="I2646" s="61">
        <f t="shared" si="184"/>
        <v>2504.21875</v>
      </c>
      <c r="J2646" s="69"/>
      <c r="K2646" s="69"/>
      <c r="L2646" s="69"/>
      <c r="M2646" s="42">
        <v>480</v>
      </c>
    </row>
    <row r="2647" spans="2:13" ht="12.75">
      <c r="B2647" s="453"/>
      <c r="D2647" s="15"/>
      <c r="H2647" s="6">
        <f>H2645-B2647</f>
        <v>0</v>
      </c>
      <c r="I2647" s="25">
        <f t="shared" si="184"/>
        <v>0</v>
      </c>
      <c r="M2647" s="42">
        <v>480</v>
      </c>
    </row>
    <row r="2648" spans="2:13" ht="12.75">
      <c r="B2648" s="453"/>
      <c r="D2648" s="15"/>
      <c r="G2648" s="33"/>
      <c r="H2648" s="6">
        <f aca="true" t="shared" si="188" ref="H2648:H2665">H2647-B2648</f>
        <v>0</v>
      </c>
      <c r="I2648" s="25">
        <f t="shared" si="184"/>
        <v>0</v>
      </c>
      <c r="M2648" s="42">
        <v>480</v>
      </c>
    </row>
    <row r="2649" spans="2:13" ht="12.75">
      <c r="B2649" s="453">
        <v>2500</v>
      </c>
      <c r="C2649" s="1" t="s">
        <v>807</v>
      </c>
      <c r="D2649" s="15" t="s">
        <v>808</v>
      </c>
      <c r="E2649" s="1" t="s">
        <v>191</v>
      </c>
      <c r="F2649" s="183" t="s">
        <v>809</v>
      </c>
      <c r="G2649" s="30" t="s">
        <v>14</v>
      </c>
      <c r="H2649" s="6">
        <f t="shared" si="188"/>
        <v>-2500</v>
      </c>
      <c r="I2649" s="25">
        <f t="shared" si="184"/>
        <v>5.208333333333333</v>
      </c>
      <c r="K2649" t="s">
        <v>11</v>
      </c>
      <c r="M2649" s="42">
        <v>480</v>
      </c>
    </row>
    <row r="2650" spans="2:13" ht="12.75">
      <c r="B2650" s="453">
        <v>2500</v>
      </c>
      <c r="C2650" s="1" t="s">
        <v>807</v>
      </c>
      <c r="D2650" s="15" t="s">
        <v>808</v>
      </c>
      <c r="E2650" s="1" t="s">
        <v>191</v>
      </c>
      <c r="F2650" s="183" t="s">
        <v>810</v>
      </c>
      <c r="G2650" s="30" t="s">
        <v>54</v>
      </c>
      <c r="H2650" s="6">
        <f t="shared" si="188"/>
        <v>-5000</v>
      </c>
      <c r="I2650" s="25">
        <f t="shared" si="184"/>
        <v>5.208333333333333</v>
      </c>
      <c r="K2650" t="s">
        <v>11</v>
      </c>
      <c r="M2650" s="42">
        <v>480</v>
      </c>
    </row>
    <row r="2651" spans="2:13" ht="12.75">
      <c r="B2651" s="453">
        <v>2500</v>
      </c>
      <c r="C2651" s="1" t="s">
        <v>807</v>
      </c>
      <c r="D2651" s="1" t="s">
        <v>808</v>
      </c>
      <c r="E2651" s="1" t="s">
        <v>191</v>
      </c>
      <c r="F2651" s="193" t="s">
        <v>811</v>
      </c>
      <c r="G2651" s="30" t="s">
        <v>293</v>
      </c>
      <c r="H2651" s="6">
        <f t="shared" si="188"/>
        <v>-7500</v>
      </c>
      <c r="I2651" s="25">
        <f t="shared" si="184"/>
        <v>5.208333333333333</v>
      </c>
      <c r="K2651" t="s">
        <v>11</v>
      </c>
      <c r="M2651" s="42">
        <v>480</v>
      </c>
    </row>
    <row r="2652" spans="1:13" s="18" customFormat="1" ht="12.75">
      <c r="A2652" s="15"/>
      <c r="B2652" s="453">
        <v>5000</v>
      </c>
      <c r="C2652" s="15" t="s">
        <v>812</v>
      </c>
      <c r="D2652" s="1" t="s">
        <v>808</v>
      </c>
      <c r="E2652" s="1" t="s">
        <v>191</v>
      </c>
      <c r="F2652" s="183" t="s">
        <v>813</v>
      </c>
      <c r="G2652" s="32" t="s">
        <v>53</v>
      </c>
      <c r="H2652" s="6">
        <f t="shared" si="188"/>
        <v>-12500</v>
      </c>
      <c r="I2652" s="25">
        <f t="shared" si="184"/>
        <v>10.416666666666666</v>
      </c>
      <c r="K2652" t="s">
        <v>814</v>
      </c>
      <c r="M2652" s="42">
        <v>480</v>
      </c>
    </row>
    <row r="2653" spans="2:13" ht="12.75">
      <c r="B2653" s="453">
        <v>10000</v>
      </c>
      <c r="C2653" s="15" t="s">
        <v>815</v>
      </c>
      <c r="D2653" s="1" t="s">
        <v>808</v>
      </c>
      <c r="E2653" s="1" t="s">
        <v>191</v>
      </c>
      <c r="F2653" s="183" t="s">
        <v>816</v>
      </c>
      <c r="G2653" s="30" t="s">
        <v>189</v>
      </c>
      <c r="H2653" s="6">
        <f t="shared" si="188"/>
        <v>-22500</v>
      </c>
      <c r="I2653" s="25">
        <f t="shared" si="184"/>
        <v>20.833333333333332</v>
      </c>
      <c r="K2653" t="s">
        <v>814</v>
      </c>
      <c r="M2653" s="42">
        <v>480</v>
      </c>
    </row>
    <row r="2654" spans="2:13" ht="12.75">
      <c r="B2654" s="453">
        <v>10000</v>
      </c>
      <c r="C2654" s="15" t="s">
        <v>815</v>
      </c>
      <c r="D2654" s="1" t="s">
        <v>808</v>
      </c>
      <c r="E2654" s="1" t="s">
        <v>191</v>
      </c>
      <c r="F2654" s="183" t="s">
        <v>817</v>
      </c>
      <c r="G2654" s="30" t="s">
        <v>189</v>
      </c>
      <c r="H2654" s="6">
        <f t="shared" si="188"/>
        <v>-32500</v>
      </c>
      <c r="I2654" s="25">
        <f t="shared" si="184"/>
        <v>20.833333333333332</v>
      </c>
      <c r="K2654" t="s">
        <v>814</v>
      </c>
      <c r="M2654" s="42">
        <v>480</v>
      </c>
    </row>
    <row r="2655" spans="2:13" ht="12.75">
      <c r="B2655" s="453">
        <v>10000</v>
      </c>
      <c r="C2655" s="15" t="s">
        <v>815</v>
      </c>
      <c r="D2655" s="1" t="s">
        <v>808</v>
      </c>
      <c r="E2655" s="1" t="s">
        <v>191</v>
      </c>
      <c r="F2655" s="183" t="s">
        <v>818</v>
      </c>
      <c r="G2655" s="30" t="s">
        <v>189</v>
      </c>
      <c r="H2655" s="6">
        <f t="shared" si="188"/>
        <v>-42500</v>
      </c>
      <c r="I2655" s="25">
        <f t="shared" si="184"/>
        <v>20.833333333333332</v>
      </c>
      <c r="K2655" t="s">
        <v>814</v>
      </c>
      <c r="M2655" s="42">
        <v>480</v>
      </c>
    </row>
    <row r="2656" spans="2:14" ht="12.75">
      <c r="B2656" s="453">
        <v>5000</v>
      </c>
      <c r="C2656" s="15" t="s">
        <v>812</v>
      </c>
      <c r="D2656" s="1" t="s">
        <v>808</v>
      </c>
      <c r="E2656" s="1" t="s">
        <v>191</v>
      </c>
      <c r="F2656" s="183" t="s">
        <v>813</v>
      </c>
      <c r="G2656" s="30" t="s">
        <v>189</v>
      </c>
      <c r="H2656" s="6">
        <f t="shared" si="188"/>
        <v>-47500</v>
      </c>
      <c r="I2656" s="25">
        <f t="shared" si="184"/>
        <v>10.416666666666666</v>
      </c>
      <c r="J2656" s="39"/>
      <c r="K2656" t="s">
        <v>814</v>
      </c>
      <c r="L2656" s="39"/>
      <c r="M2656" s="42">
        <v>480</v>
      </c>
      <c r="N2656" s="41"/>
    </row>
    <row r="2657" spans="2:13" ht="12.75">
      <c r="B2657" s="453">
        <v>5000</v>
      </c>
      <c r="C2657" s="15" t="s">
        <v>812</v>
      </c>
      <c r="D2657" s="1" t="s">
        <v>808</v>
      </c>
      <c r="E2657" s="1" t="s">
        <v>191</v>
      </c>
      <c r="F2657" s="183" t="s">
        <v>819</v>
      </c>
      <c r="G2657" s="30" t="s">
        <v>189</v>
      </c>
      <c r="H2657" s="6">
        <f t="shared" si="188"/>
        <v>-52500</v>
      </c>
      <c r="I2657" s="25">
        <f t="shared" si="184"/>
        <v>10.416666666666666</v>
      </c>
      <c r="K2657" t="s">
        <v>814</v>
      </c>
      <c r="M2657" s="42">
        <v>480</v>
      </c>
    </row>
    <row r="2658" spans="2:13" ht="12.75">
      <c r="B2658" s="453">
        <v>5000</v>
      </c>
      <c r="C2658" s="15" t="s">
        <v>812</v>
      </c>
      <c r="D2658" s="1" t="s">
        <v>808</v>
      </c>
      <c r="E2658" s="1" t="s">
        <v>191</v>
      </c>
      <c r="F2658" s="183" t="s">
        <v>820</v>
      </c>
      <c r="G2658" s="30" t="s">
        <v>189</v>
      </c>
      <c r="H2658" s="6">
        <f t="shared" si="188"/>
        <v>-57500</v>
      </c>
      <c r="I2658" s="25">
        <f t="shared" si="184"/>
        <v>10.416666666666666</v>
      </c>
      <c r="K2658" t="s">
        <v>814</v>
      </c>
      <c r="M2658" s="42">
        <v>480</v>
      </c>
    </row>
    <row r="2659" spans="2:13" ht="12.75">
      <c r="B2659" s="453">
        <v>5000</v>
      </c>
      <c r="C2659" s="1" t="s">
        <v>821</v>
      </c>
      <c r="D2659" s="1" t="s">
        <v>808</v>
      </c>
      <c r="E2659" s="1" t="s">
        <v>191</v>
      </c>
      <c r="F2659" s="183" t="s">
        <v>822</v>
      </c>
      <c r="G2659" s="30" t="s">
        <v>296</v>
      </c>
      <c r="H2659" s="6">
        <f t="shared" si="188"/>
        <v>-62500</v>
      </c>
      <c r="I2659" s="25">
        <f t="shared" si="184"/>
        <v>10.416666666666666</v>
      </c>
      <c r="K2659" t="s">
        <v>814</v>
      </c>
      <c r="M2659" s="42">
        <v>480</v>
      </c>
    </row>
    <row r="2660" spans="2:14" ht="12.75">
      <c r="B2660" s="453">
        <v>5000</v>
      </c>
      <c r="C2660" s="15" t="s">
        <v>812</v>
      </c>
      <c r="D2660" s="1" t="s">
        <v>808</v>
      </c>
      <c r="E2660" s="1" t="s">
        <v>191</v>
      </c>
      <c r="F2660" s="183" t="s">
        <v>813</v>
      </c>
      <c r="G2660" s="30" t="s">
        <v>313</v>
      </c>
      <c r="H2660" s="6">
        <f t="shared" si="188"/>
        <v>-67500</v>
      </c>
      <c r="I2660" s="25">
        <f t="shared" si="184"/>
        <v>10.416666666666666</v>
      </c>
      <c r="J2660" s="39"/>
      <c r="K2660" t="s">
        <v>814</v>
      </c>
      <c r="L2660" s="39"/>
      <c r="M2660" s="42">
        <v>480</v>
      </c>
      <c r="N2660" s="41"/>
    </row>
    <row r="2661" spans="2:13" ht="12.75">
      <c r="B2661" s="453">
        <v>5000</v>
      </c>
      <c r="C2661" s="15" t="s">
        <v>812</v>
      </c>
      <c r="D2661" s="1" t="s">
        <v>808</v>
      </c>
      <c r="E2661" s="1" t="s">
        <v>191</v>
      </c>
      <c r="F2661" s="183" t="s">
        <v>819</v>
      </c>
      <c r="G2661" s="30" t="s">
        <v>313</v>
      </c>
      <c r="H2661" s="6">
        <f t="shared" si="188"/>
        <v>-72500</v>
      </c>
      <c r="I2661" s="25">
        <f t="shared" si="184"/>
        <v>10.416666666666666</v>
      </c>
      <c r="K2661" t="s">
        <v>814</v>
      </c>
      <c r="M2661" s="42">
        <v>480</v>
      </c>
    </row>
    <row r="2662" spans="2:13" ht="12.75">
      <c r="B2662" s="453">
        <v>5000</v>
      </c>
      <c r="C2662" s="15" t="s">
        <v>812</v>
      </c>
      <c r="D2662" s="1" t="s">
        <v>808</v>
      </c>
      <c r="E2662" s="1" t="s">
        <v>191</v>
      </c>
      <c r="F2662" s="183" t="s">
        <v>820</v>
      </c>
      <c r="G2662" s="30" t="s">
        <v>313</v>
      </c>
      <c r="H2662" s="6">
        <f t="shared" si="188"/>
        <v>-77500</v>
      </c>
      <c r="I2662" s="25">
        <f t="shared" si="184"/>
        <v>10.416666666666666</v>
      </c>
      <c r="K2662" t="s">
        <v>814</v>
      </c>
      <c r="M2662" s="42">
        <v>480</v>
      </c>
    </row>
    <row r="2663" spans="2:13" ht="12.75">
      <c r="B2663" s="453">
        <v>5000</v>
      </c>
      <c r="C2663" s="15" t="s">
        <v>812</v>
      </c>
      <c r="D2663" s="1" t="s">
        <v>808</v>
      </c>
      <c r="E2663" s="1" t="s">
        <v>191</v>
      </c>
      <c r="F2663" s="183" t="s">
        <v>823</v>
      </c>
      <c r="G2663" s="30" t="s">
        <v>102</v>
      </c>
      <c r="H2663" s="6">
        <f t="shared" si="188"/>
        <v>-82500</v>
      </c>
      <c r="I2663" s="25">
        <f t="shared" si="184"/>
        <v>10.416666666666666</v>
      </c>
      <c r="K2663" t="s">
        <v>814</v>
      </c>
      <c r="M2663" s="42">
        <v>480</v>
      </c>
    </row>
    <row r="2664" spans="2:13" ht="12.75">
      <c r="B2664" s="453">
        <v>5000</v>
      </c>
      <c r="C2664" s="15" t="s">
        <v>812</v>
      </c>
      <c r="D2664" s="1" t="s">
        <v>808</v>
      </c>
      <c r="E2664" s="1" t="s">
        <v>191</v>
      </c>
      <c r="F2664" s="183" t="s">
        <v>824</v>
      </c>
      <c r="G2664" s="30" t="s">
        <v>102</v>
      </c>
      <c r="H2664" s="6">
        <f t="shared" si="188"/>
        <v>-87500</v>
      </c>
      <c r="I2664" s="25">
        <f t="shared" si="184"/>
        <v>10.416666666666666</v>
      </c>
      <c r="K2664" t="s">
        <v>814</v>
      </c>
      <c r="M2664" s="42">
        <v>480</v>
      </c>
    </row>
    <row r="2665" spans="2:13" ht="12.75">
      <c r="B2665" s="453">
        <v>60000</v>
      </c>
      <c r="C2665" s="1" t="s">
        <v>825</v>
      </c>
      <c r="D2665" s="1" t="s">
        <v>808</v>
      </c>
      <c r="E2665" s="1" t="s">
        <v>191</v>
      </c>
      <c r="F2665" s="183" t="s">
        <v>822</v>
      </c>
      <c r="G2665" s="30" t="s">
        <v>104</v>
      </c>
      <c r="H2665" s="6">
        <f t="shared" si="188"/>
        <v>-147500</v>
      </c>
      <c r="I2665" s="25">
        <f aca="true" t="shared" si="189" ref="I2665:I2728">+B2665/M2665</f>
        <v>125</v>
      </c>
      <c r="K2665" t="s">
        <v>814</v>
      </c>
      <c r="M2665" s="42">
        <v>480</v>
      </c>
    </row>
    <row r="2666" spans="1:13" s="62" customFormat="1" ht="12.75">
      <c r="A2666" s="14"/>
      <c r="B2666" s="459">
        <f>SUM(B2649:B2665)</f>
        <v>147500</v>
      </c>
      <c r="C2666" s="14" t="s">
        <v>807</v>
      </c>
      <c r="D2666" s="14"/>
      <c r="E2666" s="14" t="s">
        <v>805</v>
      </c>
      <c r="F2666" s="174"/>
      <c r="G2666" s="21"/>
      <c r="H2666" s="59">
        <v>0</v>
      </c>
      <c r="I2666" s="61">
        <f t="shared" si="189"/>
        <v>307.2916666666667</v>
      </c>
      <c r="M2666" s="42">
        <v>480</v>
      </c>
    </row>
    <row r="2667" spans="2:13" ht="12.75">
      <c r="B2667" s="453"/>
      <c r="D2667" s="15"/>
      <c r="H2667" s="6">
        <f aca="true" t="shared" si="190" ref="H2667:H2689">H2666-B2667</f>
        <v>0</v>
      </c>
      <c r="I2667" s="25">
        <f t="shared" si="189"/>
        <v>0</v>
      </c>
      <c r="M2667" s="42">
        <v>480</v>
      </c>
    </row>
    <row r="2668" spans="2:13" ht="12.75">
      <c r="B2668" s="453"/>
      <c r="D2668" s="15"/>
      <c r="H2668" s="6">
        <f t="shared" si="190"/>
        <v>0</v>
      </c>
      <c r="I2668" s="25">
        <f t="shared" si="189"/>
        <v>0</v>
      </c>
      <c r="M2668" s="42">
        <v>480</v>
      </c>
    </row>
    <row r="2669" spans="2:13" ht="12.75">
      <c r="B2669" s="453">
        <v>5000</v>
      </c>
      <c r="C2669" s="1" t="s">
        <v>826</v>
      </c>
      <c r="D2669" s="1" t="s">
        <v>808</v>
      </c>
      <c r="E2669" s="1" t="s">
        <v>191</v>
      </c>
      <c r="F2669" s="183" t="s">
        <v>813</v>
      </c>
      <c r="G2669" s="32" t="s">
        <v>53</v>
      </c>
      <c r="H2669" s="6">
        <f t="shared" si="190"/>
        <v>-5000</v>
      </c>
      <c r="I2669" s="25">
        <f t="shared" si="189"/>
        <v>10.416666666666666</v>
      </c>
      <c r="K2669" t="s">
        <v>814</v>
      </c>
      <c r="M2669" s="42">
        <v>480</v>
      </c>
    </row>
    <row r="2670" spans="2:13" ht="12.75">
      <c r="B2670" s="453">
        <v>2000</v>
      </c>
      <c r="C2670" s="1" t="s">
        <v>827</v>
      </c>
      <c r="D2670" s="1" t="s">
        <v>808</v>
      </c>
      <c r="E2670" s="1" t="s">
        <v>191</v>
      </c>
      <c r="F2670" s="183" t="s">
        <v>822</v>
      </c>
      <c r="G2670" s="30" t="s">
        <v>54</v>
      </c>
      <c r="H2670" s="6">
        <f t="shared" si="190"/>
        <v>-7000</v>
      </c>
      <c r="I2670" s="25">
        <f t="shared" si="189"/>
        <v>4.166666666666667</v>
      </c>
      <c r="K2670" t="s">
        <v>814</v>
      </c>
      <c r="M2670" s="42">
        <v>480</v>
      </c>
    </row>
    <row r="2671" spans="2:13" ht="12.75">
      <c r="B2671" s="453">
        <v>6000</v>
      </c>
      <c r="C2671" s="1" t="s">
        <v>827</v>
      </c>
      <c r="D2671" s="1" t="s">
        <v>808</v>
      </c>
      <c r="E2671" s="1" t="s">
        <v>191</v>
      </c>
      <c r="F2671" s="183" t="s">
        <v>822</v>
      </c>
      <c r="G2671" s="30" t="s">
        <v>54</v>
      </c>
      <c r="H2671" s="6">
        <f t="shared" si="190"/>
        <v>-13000</v>
      </c>
      <c r="I2671" s="25">
        <f t="shared" si="189"/>
        <v>12.5</v>
      </c>
      <c r="K2671" t="s">
        <v>814</v>
      </c>
      <c r="M2671" s="42">
        <v>480</v>
      </c>
    </row>
    <row r="2672" spans="2:13" ht="12.75">
      <c r="B2672" s="453">
        <v>1000</v>
      </c>
      <c r="C2672" s="1" t="s">
        <v>828</v>
      </c>
      <c r="D2672" s="1" t="s">
        <v>808</v>
      </c>
      <c r="E2672" s="1" t="s">
        <v>191</v>
      </c>
      <c r="F2672" s="183" t="s">
        <v>822</v>
      </c>
      <c r="G2672" s="30" t="s">
        <v>54</v>
      </c>
      <c r="H2672" s="6">
        <f t="shared" si="190"/>
        <v>-14000</v>
      </c>
      <c r="I2672" s="25">
        <f t="shared" si="189"/>
        <v>2.0833333333333335</v>
      </c>
      <c r="K2672" t="s">
        <v>814</v>
      </c>
      <c r="M2672" s="42">
        <v>480</v>
      </c>
    </row>
    <row r="2673" spans="2:13" ht="12.75">
      <c r="B2673" s="453">
        <v>10000</v>
      </c>
      <c r="C2673" s="15" t="s">
        <v>829</v>
      </c>
      <c r="D2673" s="1" t="s">
        <v>808</v>
      </c>
      <c r="E2673" s="1" t="s">
        <v>191</v>
      </c>
      <c r="F2673" s="183" t="s">
        <v>816</v>
      </c>
      <c r="G2673" s="32" t="s">
        <v>189</v>
      </c>
      <c r="H2673" s="6">
        <f t="shared" si="190"/>
        <v>-24000</v>
      </c>
      <c r="I2673" s="25">
        <f t="shared" si="189"/>
        <v>20.833333333333332</v>
      </c>
      <c r="K2673" t="s">
        <v>814</v>
      </c>
      <c r="M2673" s="42">
        <v>480</v>
      </c>
    </row>
    <row r="2674" spans="2:13" ht="12.75">
      <c r="B2674" s="453">
        <v>10000</v>
      </c>
      <c r="C2674" s="15" t="s">
        <v>829</v>
      </c>
      <c r="D2674" s="1" t="s">
        <v>808</v>
      </c>
      <c r="E2674" s="1" t="s">
        <v>191</v>
      </c>
      <c r="F2674" s="183" t="s">
        <v>817</v>
      </c>
      <c r="G2674" s="30" t="s">
        <v>189</v>
      </c>
      <c r="H2674" s="6">
        <f t="shared" si="190"/>
        <v>-34000</v>
      </c>
      <c r="I2674" s="25">
        <f t="shared" si="189"/>
        <v>20.833333333333332</v>
      </c>
      <c r="K2674" t="s">
        <v>814</v>
      </c>
      <c r="M2674" s="42">
        <v>480</v>
      </c>
    </row>
    <row r="2675" spans="2:13" ht="12.75">
      <c r="B2675" s="453">
        <v>10000</v>
      </c>
      <c r="C2675" s="15" t="s">
        <v>829</v>
      </c>
      <c r="D2675" s="1" t="s">
        <v>808</v>
      </c>
      <c r="E2675" s="1" t="s">
        <v>191</v>
      </c>
      <c r="F2675" s="183" t="s">
        <v>818</v>
      </c>
      <c r="G2675" s="30" t="s">
        <v>189</v>
      </c>
      <c r="H2675" s="6">
        <f t="shared" si="190"/>
        <v>-44000</v>
      </c>
      <c r="I2675" s="25">
        <f t="shared" si="189"/>
        <v>20.833333333333332</v>
      </c>
      <c r="K2675" t="s">
        <v>814</v>
      </c>
      <c r="M2675" s="42">
        <v>480</v>
      </c>
    </row>
    <row r="2676" spans="2:13" ht="12.75">
      <c r="B2676" s="453">
        <v>6000</v>
      </c>
      <c r="C2676" s="1" t="s">
        <v>827</v>
      </c>
      <c r="D2676" s="1" t="s">
        <v>808</v>
      </c>
      <c r="E2676" s="1" t="s">
        <v>191</v>
      </c>
      <c r="F2676" s="183" t="s">
        <v>822</v>
      </c>
      <c r="G2676" s="30" t="s">
        <v>189</v>
      </c>
      <c r="H2676" s="6">
        <f t="shared" si="190"/>
        <v>-50000</v>
      </c>
      <c r="I2676" s="25">
        <f t="shared" si="189"/>
        <v>12.5</v>
      </c>
      <c r="K2676" t="s">
        <v>814</v>
      </c>
      <c r="M2676" s="42">
        <v>480</v>
      </c>
    </row>
    <row r="2677" spans="2:13" ht="12.75">
      <c r="B2677" s="453">
        <v>5000</v>
      </c>
      <c r="C2677" s="15" t="s">
        <v>826</v>
      </c>
      <c r="D2677" s="1" t="s">
        <v>808</v>
      </c>
      <c r="E2677" s="1" t="s">
        <v>191</v>
      </c>
      <c r="F2677" s="183" t="s">
        <v>813</v>
      </c>
      <c r="G2677" s="30" t="s">
        <v>189</v>
      </c>
      <c r="H2677" s="6">
        <f t="shared" si="190"/>
        <v>-55000</v>
      </c>
      <c r="I2677" s="25">
        <f t="shared" si="189"/>
        <v>10.416666666666666</v>
      </c>
      <c r="K2677" t="s">
        <v>814</v>
      </c>
      <c r="M2677" s="42">
        <v>480</v>
      </c>
    </row>
    <row r="2678" spans="2:13" ht="12.75">
      <c r="B2678" s="453">
        <v>5000</v>
      </c>
      <c r="C2678" s="15" t="s">
        <v>826</v>
      </c>
      <c r="D2678" s="1" t="s">
        <v>808</v>
      </c>
      <c r="E2678" s="1" t="s">
        <v>191</v>
      </c>
      <c r="F2678" s="183" t="s">
        <v>819</v>
      </c>
      <c r="G2678" s="30" t="s">
        <v>189</v>
      </c>
      <c r="H2678" s="6">
        <f t="shared" si="190"/>
        <v>-60000</v>
      </c>
      <c r="I2678" s="25">
        <f t="shared" si="189"/>
        <v>10.416666666666666</v>
      </c>
      <c r="K2678" t="s">
        <v>814</v>
      </c>
      <c r="M2678" s="42">
        <v>480</v>
      </c>
    </row>
    <row r="2679" spans="2:13" ht="12.75">
      <c r="B2679" s="453">
        <v>5000</v>
      </c>
      <c r="C2679" s="15" t="s">
        <v>826</v>
      </c>
      <c r="D2679" s="1" t="s">
        <v>808</v>
      </c>
      <c r="E2679" s="1" t="s">
        <v>191</v>
      </c>
      <c r="F2679" s="183" t="s">
        <v>820</v>
      </c>
      <c r="G2679" s="30" t="s">
        <v>189</v>
      </c>
      <c r="H2679" s="6">
        <f t="shared" si="190"/>
        <v>-65000</v>
      </c>
      <c r="I2679" s="25">
        <f t="shared" si="189"/>
        <v>10.416666666666666</v>
      </c>
      <c r="K2679" t="s">
        <v>814</v>
      </c>
      <c r="M2679" s="42">
        <v>480</v>
      </c>
    </row>
    <row r="2680" spans="2:13" ht="12.75">
      <c r="B2680" s="453">
        <v>2000</v>
      </c>
      <c r="C2680" s="1" t="s">
        <v>827</v>
      </c>
      <c r="D2680" s="1" t="s">
        <v>808</v>
      </c>
      <c r="E2680" s="1" t="s">
        <v>191</v>
      </c>
      <c r="F2680" s="183" t="s">
        <v>822</v>
      </c>
      <c r="G2680" s="30" t="s">
        <v>274</v>
      </c>
      <c r="H2680" s="6">
        <f t="shared" si="190"/>
        <v>-67000</v>
      </c>
      <c r="I2680" s="25">
        <f t="shared" si="189"/>
        <v>4.166666666666667</v>
      </c>
      <c r="K2680" t="s">
        <v>814</v>
      </c>
      <c r="M2680" s="42">
        <v>480</v>
      </c>
    </row>
    <row r="2681" spans="2:13" ht="12.75">
      <c r="B2681" s="453">
        <v>2000</v>
      </c>
      <c r="C2681" s="1" t="s">
        <v>827</v>
      </c>
      <c r="D2681" s="1" t="s">
        <v>808</v>
      </c>
      <c r="E2681" s="1" t="s">
        <v>191</v>
      </c>
      <c r="F2681" s="183" t="s">
        <v>822</v>
      </c>
      <c r="G2681" s="30" t="s">
        <v>295</v>
      </c>
      <c r="H2681" s="6">
        <f t="shared" si="190"/>
        <v>-69000</v>
      </c>
      <c r="I2681" s="25">
        <f t="shared" si="189"/>
        <v>4.166666666666667</v>
      </c>
      <c r="K2681" t="s">
        <v>814</v>
      </c>
      <c r="M2681" s="42">
        <v>480</v>
      </c>
    </row>
    <row r="2682" spans="2:13" ht="12.75">
      <c r="B2682" s="453">
        <v>2000</v>
      </c>
      <c r="C2682" s="1" t="s">
        <v>827</v>
      </c>
      <c r="D2682" s="1" t="s">
        <v>808</v>
      </c>
      <c r="E2682" s="1" t="s">
        <v>191</v>
      </c>
      <c r="F2682" s="183" t="s">
        <v>822</v>
      </c>
      <c r="G2682" s="30" t="s">
        <v>296</v>
      </c>
      <c r="H2682" s="6">
        <f t="shared" si="190"/>
        <v>-71000</v>
      </c>
      <c r="I2682" s="25">
        <f t="shared" si="189"/>
        <v>4.166666666666667</v>
      </c>
      <c r="K2682" t="s">
        <v>814</v>
      </c>
      <c r="M2682" s="42">
        <v>480</v>
      </c>
    </row>
    <row r="2683" spans="2:13" ht="12.75">
      <c r="B2683" s="453">
        <v>5000</v>
      </c>
      <c r="C2683" s="15" t="s">
        <v>826</v>
      </c>
      <c r="D2683" s="1" t="s">
        <v>808</v>
      </c>
      <c r="E2683" s="1" t="s">
        <v>191</v>
      </c>
      <c r="F2683" s="183" t="s">
        <v>813</v>
      </c>
      <c r="G2683" s="30" t="s">
        <v>313</v>
      </c>
      <c r="H2683" s="6">
        <f t="shared" si="190"/>
        <v>-76000</v>
      </c>
      <c r="I2683" s="25">
        <f t="shared" si="189"/>
        <v>10.416666666666666</v>
      </c>
      <c r="K2683" t="s">
        <v>814</v>
      </c>
      <c r="M2683" s="42">
        <v>480</v>
      </c>
    </row>
    <row r="2684" spans="2:13" ht="12.75">
      <c r="B2684" s="453">
        <v>5000</v>
      </c>
      <c r="C2684" s="15" t="s">
        <v>826</v>
      </c>
      <c r="D2684" s="1" t="s">
        <v>808</v>
      </c>
      <c r="E2684" s="1" t="s">
        <v>191</v>
      </c>
      <c r="F2684" s="183" t="s">
        <v>819</v>
      </c>
      <c r="G2684" s="30" t="s">
        <v>313</v>
      </c>
      <c r="H2684" s="6">
        <f t="shared" si="190"/>
        <v>-81000</v>
      </c>
      <c r="I2684" s="25">
        <f t="shared" si="189"/>
        <v>10.416666666666666</v>
      </c>
      <c r="K2684" t="s">
        <v>814</v>
      </c>
      <c r="M2684" s="42">
        <v>480</v>
      </c>
    </row>
    <row r="2685" spans="2:13" ht="12.75">
      <c r="B2685" s="453">
        <v>5000</v>
      </c>
      <c r="C2685" s="15" t="s">
        <v>826</v>
      </c>
      <c r="D2685" s="1" t="s">
        <v>808</v>
      </c>
      <c r="E2685" s="1" t="s">
        <v>191</v>
      </c>
      <c r="F2685" s="183" t="s">
        <v>820</v>
      </c>
      <c r="G2685" s="30" t="s">
        <v>313</v>
      </c>
      <c r="H2685" s="6">
        <f t="shared" si="190"/>
        <v>-86000</v>
      </c>
      <c r="I2685" s="25">
        <f t="shared" si="189"/>
        <v>10.416666666666666</v>
      </c>
      <c r="K2685" t="s">
        <v>814</v>
      </c>
      <c r="M2685" s="42">
        <v>480</v>
      </c>
    </row>
    <row r="2686" spans="2:13" ht="12.75">
      <c r="B2686" s="453">
        <v>2000</v>
      </c>
      <c r="C2686" s="1" t="s">
        <v>827</v>
      </c>
      <c r="D2686" s="1" t="s">
        <v>808</v>
      </c>
      <c r="E2686" s="1" t="s">
        <v>191</v>
      </c>
      <c r="F2686" s="183" t="s">
        <v>822</v>
      </c>
      <c r="G2686" s="30" t="s">
        <v>99</v>
      </c>
      <c r="H2686" s="6">
        <f t="shared" si="190"/>
        <v>-88000</v>
      </c>
      <c r="I2686" s="25">
        <f t="shared" si="189"/>
        <v>4.166666666666667</v>
      </c>
      <c r="K2686" t="s">
        <v>814</v>
      </c>
      <c r="M2686" s="42">
        <v>480</v>
      </c>
    </row>
    <row r="2687" spans="2:13" ht="12.75">
      <c r="B2687" s="453">
        <v>5000</v>
      </c>
      <c r="C2687" s="15" t="s">
        <v>826</v>
      </c>
      <c r="D2687" s="1" t="s">
        <v>808</v>
      </c>
      <c r="E2687" s="1" t="s">
        <v>191</v>
      </c>
      <c r="F2687" s="183" t="s">
        <v>823</v>
      </c>
      <c r="G2687" s="30" t="s">
        <v>102</v>
      </c>
      <c r="H2687" s="6">
        <f t="shared" si="190"/>
        <v>-93000</v>
      </c>
      <c r="I2687" s="25">
        <f t="shared" si="189"/>
        <v>10.416666666666666</v>
      </c>
      <c r="K2687" t="s">
        <v>814</v>
      </c>
      <c r="M2687" s="42">
        <v>480</v>
      </c>
    </row>
    <row r="2688" spans="2:13" ht="12.75">
      <c r="B2688" s="453">
        <v>5000</v>
      </c>
      <c r="C2688" s="15" t="s">
        <v>826</v>
      </c>
      <c r="D2688" s="1" t="s">
        <v>808</v>
      </c>
      <c r="E2688" s="1" t="s">
        <v>191</v>
      </c>
      <c r="F2688" s="183" t="s">
        <v>824</v>
      </c>
      <c r="G2688" s="30" t="s">
        <v>102</v>
      </c>
      <c r="H2688" s="6">
        <f t="shared" si="190"/>
        <v>-98000</v>
      </c>
      <c r="I2688" s="25">
        <f t="shared" si="189"/>
        <v>10.416666666666666</v>
      </c>
      <c r="K2688" t="s">
        <v>814</v>
      </c>
      <c r="M2688" s="42">
        <v>480</v>
      </c>
    </row>
    <row r="2689" spans="2:13" ht="12.75">
      <c r="B2689" s="453">
        <v>2000</v>
      </c>
      <c r="C2689" s="1" t="s">
        <v>827</v>
      </c>
      <c r="D2689" s="1" t="s">
        <v>808</v>
      </c>
      <c r="E2689" s="1" t="s">
        <v>191</v>
      </c>
      <c r="F2689" s="183" t="s">
        <v>822</v>
      </c>
      <c r="G2689" s="30" t="s">
        <v>104</v>
      </c>
      <c r="H2689" s="6">
        <f t="shared" si="190"/>
        <v>-100000</v>
      </c>
      <c r="I2689" s="25">
        <f t="shared" si="189"/>
        <v>4.166666666666667</v>
      </c>
      <c r="K2689" t="s">
        <v>814</v>
      </c>
      <c r="M2689" s="42">
        <v>480</v>
      </c>
    </row>
    <row r="2690" spans="1:13" s="62" customFormat="1" ht="12.75">
      <c r="A2690" s="14"/>
      <c r="B2690" s="459">
        <f>SUM(B2669:B2689)</f>
        <v>100000</v>
      </c>
      <c r="C2690" s="14" t="s">
        <v>34</v>
      </c>
      <c r="D2690" s="14"/>
      <c r="E2690" s="14" t="s">
        <v>805</v>
      </c>
      <c r="F2690" s="174"/>
      <c r="G2690" s="21"/>
      <c r="H2690" s="59">
        <v>0</v>
      </c>
      <c r="I2690" s="61">
        <f t="shared" si="189"/>
        <v>208.33333333333334</v>
      </c>
      <c r="M2690" s="42">
        <v>480</v>
      </c>
    </row>
    <row r="2691" spans="2:13" ht="12.75">
      <c r="B2691" s="453"/>
      <c r="D2691" s="15"/>
      <c r="H2691" s="6">
        <f>H2690-B2691</f>
        <v>0</v>
      </c>
      <c r="I2691" s="25">
        <f t="shared" si="189"/>
        <v>0</v>
      </c>
      <c r="M2691" s="42">
        <v>480</v>
      </c>
    </row>
    <row r="2692" spans="2:13" ht="12.75">
      <c r="B2692" s="453"/>
      <c r="D2692" s="15"/>
      <c r="H2692" s="6">
        <v>0</v>
      </c>
      <c r="I2692" s="25">
        <f t="shared" si="189"/>
        <v>0</v>
      </c>
      <c r="M2692" s="42">
        <v>480</v>
      </c>
    </row>
    <row r="2693" spans="2:13" ht="12.75">
      <c r="B2693" s="453">
        <v>2000</v>
      </c>
      <c r="C2693" s="1" t="s">
        <v>37</v>
      </c>
      <c r="D2693" s="1" t="s">
        <v>808</v>
      </c>
      <c r="E2693" s="1" t="s">
        <v>191</v>
      </c>
      <c r="F2693" s="183" t="s">
        <v>822</v>
      </c>
      <c r="G2693" s="30" t="s">
        <v>54</v>
      </c>
      <c r="H2693" s="6">
        <f>H2692-B2693</f>
        <v>-2000</v>
      </c>
      <c r="I2693" s="25">
        <f t="shared" si="189"/>
        <v>4.166666666666667</v>
      </c>
      <c r="K2693" t="s">
        <v>814</v>
      </c>
      <c r="M2693" s="42">
        <v>480</v>
      </c>
    </row>
    <row r="2694" spans="2:13" ht="12.75">
      <c r="B2694" s="453">
        <v>8600</v>
      </c>
      <c r="C2694" s="1" t="s">
        <v>37</v>
      </c>
      <c r="D2694" s="1" t="s">
        <v>808</v>
      </c>
      <c r="E2694" s="1" t="s">
        <v>191</v>
      </c>
      <c r="F2694" s="183" t="s">
        <v>822</v>
      </c>
      <c r="G2694" s="30" t="s">
        <v>148</v>
      </c>
      <c r="H2694" s="6">
        <f>H2693-B2694</f>
        <v>-10600</v>
      </c>
      <c r="I2694" s="25">
        <f t="shared" si="189"/>
        <v>17.916666666666668</v>
      </c>
      <c r="K2694" t="s">
        <v>814</v>
      </c>
      <c r="M2694" s="42">
        <v>480</v>
      </c>
    </row>
    <row r="2695" spans="2:13" ht="12.75">
      <c r="B2695" s="453">
        <v>6000</v>
      </c>
      <c r="C2695" s="1" t="s">
        <v>37</v>
      </c>
      <c r="D2695" s="1" t="s">
        <v>808</v>
      </c>
      <c r="E2695" s="1" t="s">
        <v>191</v>
      </c>
      <c r="F2695" s="183" t="s">
        <v>822</v>
      </c>
      <c r="G2695" s="30" t="s">
        <v>189</v>
      </c>
      <c r="H2695" s="6">
        <f>H2694-B2695</f>
        <v>-16600</v>
      </c>
      <c r="I2695" s="25">
        <f t="shared" si="189"/>
        <v>12.5</v>
      </c>
      <c r="K2695" t="s">
        <v>814</v>
      </c>
      <c r="M2695" s="42">
        <v>480</v>
      </c>
    </row>
    <row r="2696" spans="1:13" s="62" customFormat="1" ht="12.75">
      <c r="A2696" s="14"/>
      <c r="B2696" s="459">
        <f>SUM(B2693:B2695)</f>
        <v>16600</v>
      </c>
      <c r="C2696" s="14"/>
      <c r="D2696" s="14"/>
      <c r="E2696" s="14"/>
      <c r="F2696" s="174"/>
      <c r="G2696" s="21"/>
      <c r="H2696" s="59">
        <v>0</v>
      </c>
      <c r="I2696" s="61">
        <f t="shared" si="189"/>
        <v>34.583333333333336</v>
      </c>
      <c r="M2696" s="42">
        <v>480</v>
      </c>
    </row>
    <row r="2697" spans="2:13" ht="12.75">
      <c r="B2697" s="453"/>
      <c r="D2697" s="15"/>
      <c r="H2697" s="6">
        <f aca="true" t="shared" si="191" ref="H2697:H2710">H2696-B2697</f>
        <v>0</v>
      </c>
      <c r="I2697" s="25">
        <f t="shared" si="189"/>
        <v>0</v>
      </c>
      <c r="M2697" s="42">
        <v>480</v>
      </c>
    </row>
    <row r="2698" spans="2:13" ht="12.75">
      <c r="B2698" s="453"/>
      <c r="D2698" s="15"/>
      <c r="H2698" s="6">
        <f t="shared" si="191"/>
        <v>0</v>
      </c>
      <c r="I2698" s="25">
        <f t="shared" si="189"/>
        <v>0</v>
      </c>
      <c r="M2698" s="42">
        <v>480</v>
      </c>
    </row>
    <row r="2699" spans="2:13" ht="12.75">
      <c r="B2699" s="453">
        <v>1200</v>
      </c>
      <c r="C2699" s="1" t="s">
        <v>830</v>
      </c>
      <c r="D2699" s="1" t="s">
        <v>808</v>
      </c>
      <c r="E2699" s="1" t="s">
        <v>191</v>
      </c>
      <c r="F2699" s="183" t="s">
        <v>831</v>
      </c>
      <c r="G2699" s="30" t="s">
        <v>14</v>
      </c>
      <c r="H2699" s="6">
        <f t="shared" si="191"/>
        <v>-1200</v>
      </c>
      <c r="I2699" s="25">
        <f t="shared" si="189"/>
        <v>2.5</v>
      </c>
      <c r="K2699" t="s">
        <v>814</v>
      </c>
      <c r="M2699" s="42">
        <v>480</v>
      </c>
    </row>
    <row r="2700" spans="2:13" ht="12.75">
      <c r="B2700" s="453">
        <v>1030</v>
      </c>
      <c r="C2700" s="1" t="s">
        <v>830</v>
      </c>
      <c r="D2700" s="1" t="s">
        <v>808</v>
      </c>
      <c r="E2700" s="1" t="s">
        <v>191</v>
      </c>
      <c r="F2700" s="183" t="s">
        <v>831</v>
      </c>
      <c r="G2700" s="30" t="s">
        <v>18</v>
      </c>
      <c r="H2700" s="6">
        <f t="shared" si="191"/>
        <v>-2230</v>
      </c>
      <c r="I2700" s="25">
        <f t="shared" si="189"/>
        <v>2.1458333333333335</v>
      </c>
      <c r="K2700" t="s">
        <v>814</v>
      </c>
      <c r="M2700" s="42">
        <v>480</v>
      </c>
    </row>
    <row r="2701" spans="2:13" ht="12.75">
      <c r="B2701" s="453">
        <v>1260</v>
      </c>
      <c r="C2701" s="1" t="s">
        <v>830</v>
      </c>
      <c r="D2701" s="1" t="s">
        <v>808</v>
      </c>
      <c r="E2701" s="1" t="s">
        <v>191</v>
      </c>
      <c r="F2701" s="183" t="s">
        <v>831</v>
      </c>
      <c r="G2701" s="30" t="s">
        <v>53</v>
      </c>
      <c r="H2701" s="6">
        <f t="shared" si="191"/>
        <v>-3490</v>
      </c>
      <c r="I2701" s="25">
        <f t="shared" si="189"/>
        <v>2.625</v>
      </c>
      <c r="K2701" t="s">
        <v>814</v>
      </c>
      <c r="M2701" s="42">
        <v>480</v>
      </c>
    </row>
    <row r="2702" spans="2:13" ht="12.75">
      <c r="B2702" s="453">
        <v>1540</v>
      </c>
      <c r="C2702" s="1" t="s">
        <v>830</v>
      </c>
      <c r="D2702" s="1" t="s">
        <v>808</v>
      </c>
      <c r="E2702" s="1" t="s">
        <v>191</v>
      </c>
      <c r="F2702" s="183" t="s">
        <v>831</v>
      </c>
      <c r="G2702" s="30" t="s">
        <v>56</v>
      </c>
      <c r="H2702" s="6">
        <f t="shared" si="191"/>
        <v>-5030</v>
      </c>
      <c r="I2702" s="25">
        <f t="shared" si="189"/>
        <v>3.2083333333333335</v>
      </c>
      <c r="K2702" t="s">
        <v>814</v>
      </c>
      <c r="M2702" s="42">
        <v>480</v>
      </c>
    </row>
    <row r="2703" spans="2:13" ht="12.75">
      <c r="B2703" s="453">
        <v>2950</v>
      </c>
      <c r="C2703" s="1" t="s">
        <v>830</v>
      </c>
      <c r="D2703" s="1" t="s">
        <v>808</v>
      </c>
      <c r="E2703" s="1" t="s">
        <v>191</v>
      </c>
      <c r="F2703" s="183" t="s">
        <v>831</v>
      </c>
      <c r="G2703" s="30" t="s">
        <v>189</v>
      </c>
      <c r="H2703" s="6">
        <f t="shared" si="191"/>
        <v>-7980</v>
      </c>
      <c r="I2703" s="25">
        <f t="shared" si="189"/>
        <v>6.145833333333333</v>
      </c>
      <c r="K2703" t="s">
        <v>814</v>
      </c>
      <c r="M2703" s="42">
        <v>480</v>
      </c>
    </row>
    <row r="2704" spans="2:13" ht="12.75">
      <c r="B2704" s="453">
        <v>1000</v>
      </c>
      <c r="C2704" s="1" t="s">
        <v>832</v>
      </c>
      <c r="D2704" s="1" t="s">
        <v>808</v>
      </c>
      <c r="E2704" s="1" t="s">
        <v>191</v>
      </c>
      <c r="F2704" s="183" t="s">
        <v>831</v>
      </c>
      <c r="G2704" s="30" t="s">
        <v>295</v>
      </c>
      <c r="H2704" s="6">
        <f t="shared" si="191"/>
        <v>-8980</v>
      </c>
      <c r="I2704" s="25">
        <f t="shared" si="189"/>
        <v>2.0833333333333335</v>
      </c>
      <c r="K2704" t="s">
        <v>814</v>
      </c>
      <c r="M2704" s="42">
        <v>480</v>
      </c>
    </row>
    <row r="2705" spans="2:13" ht="12.75">
      <c r="B2705" s="453">
        <v>6445</v>
      </c>
      <c r="C2705" s="1" t="s">
        <v>830</v>
      </c>
      <c r="D2705" s="1" t="s">
        <v>808</v>
      </c>
      <c r="E2705" s="1" t="s">
        <v>191</v>
      </c>
      <c r="F2705" s="183" t="s">
        <v>831</v>
      </c>
      <c r="G2705" s="30" t="s">
        <v>313</v>
      </c>
      <c r="H2705" s="6">
        <f t="shared" si="191"/>
        <v>-15425</v>
      </c>
      <c r="I2705" s="25">
        <f t="shared" si="189"/>
        <v>13.427083333333334</v>
      </c>
      <c r="K2705" t="s">
        <v>814</v>
      </c>
      <c r="M2705" s="42">
        <v>480</v>
      </c>
    </row>
    <row r="2706" spans="2:13" ht="12.75">
      <c r="B2706" s="453">
        <v>250000</v>
      </c>
      <c r="C2706" s="1" t="s">
        <v>833</v>
      </c>
      <c r="D2706" s="1" t="s">
        <v>808</v>
      </c>
      <c r="E2706" s="1" t="s">
        <v>191</v>
      </c>
      <c r="F2706" s="183" t="s">
        <v>831</v>
      </c>
      <c r="G2706" s="30" t="s">
        <v>99</v>
      </c>
      <c r="H2706" s="6">
        <f t="shared" si="191"/>
        <v>-265425</v>
      </c>
      <c r="I2706" s="25">
        <f t="shared" si="189"/>
        <v>520.8333333333334</v>
      </c>
      <c r="K2706" t="s">
        <v>814</v>
      </c>
      <c r="M2706" s="42">
        <v>480</v>
      </c>
    </row>
    <row r="2707" spans="2:13" ht="12.75">
      <c r="B2707" s="453">
        <v>250000</v>
      </c>
      <c r="C2707" s="1" t="s">
        <v>833</v>
      </c>
      <c r="D2707" s="1" t="s">
        <v>808</v>
      </c>
      <c r="E2707" s="1" t="s">
        <v>191</v>
      </c>
      <c r="F2707" s="183" t="s">
        <v>831</v>
      </c>
      <c r="G2707" s="30" t="s">
        <v>99</v>
      </c>
      <c r="H2707" s="6">
        <f t="shared" si="191"/>
        <v>-515425</v>
      </c>
      <c r="I2707" s="25">
        <f t="shared" si="189"/>
        <v>520.8333333333334</v>
      </c>
      <c r="K2707" t="s">
        <v>814</v>
      </c>
      <c r="M2707" s="42">
        <v>480</v>
      </c>
    </row>
    <row r="2708" spans="2:13" ht="12.75">
      <c r="B2708" s="453">
        <v>62500</v>
      </c>
      <c r="C2708" s="1" t="s">
        <v>834</v>
      </c>
      <c r="D2708" s="1" t="s">
        <v>808</v>
      </c>
      <c r="E2708" s="1" t="s">
        <v>191</v>
      </c>
      <c r="F2708" s="183" t="s">
        <v>831</v>
      </c>
      <c r="G2708" s="30" t="s">
        <v>104</v>
      </c>
      <c r="H2708" s="6">
        <f t="shared" si="191"/>
        <v>-577925</v>
      </c>
      <c r="I2708" s="25">
        <f t="shared" si="189"/>
        <v>130.20833333333334</v>
      </c>
      <c r="K2708" t="s">
        <v>814</v>
      </c>
      <c r="M2708" s="42">
        <v>480</v>
      </c>
    </row>
    <row r="2709" spans="2:13" ht="12.75">
      <c r="B2709" s="453">
        <v>100000</v>
      </c>
      <c r="C2709" s="1" t="s">
        <v>835</v>
      </c>
      <c r="D2709" s="1" t="s">
        <v>808</v>
      </c>
      <c r="E2709" s="1" t="s">
        <v>191</v>
      </c>
      <c r="F2709" s="183" t="s">
        <v>831</v>
      </c>
      <c r="G2709" s="30" t="s">
        <v>104</v>
      </c>
      <c r="H2709" s="6">
        <f t="shared" si="191"/>
        <v>-677925</v>
      </c>
      <c r="I2709" s="25">
        <f t="shared" si="189"/>
        <v>208.33333333333334</v>
      </c>
      <c r="K2709" t="s">
        <v>814</v>
      </c>
      <c r="M2709" s="42">
        <v>480</v>
      </c>
    </row>
    <row r="2710" spans="2:13" ht="12.75">
      <c r="B2710" s="453">
        <v>30000</v>
      </c>
      <c r="C2710" s="1" t="s">
        <v>836</v>
      </c>
      <c r="D2710" s="1" t="s">
        <v>808</v>
      </c>
      <c r="E2710" s="1" t="s">
        <v>191</v>
      </c>
      <c r="F2710" s="183" t="s">
        <v>831</v>
      </c>
      <c r="G2710" s="30" t="s">
        <v>104</v>
      </c>
      <c r="H2710" s="6">
        <f t="shared" si="191"/>
        <v>-707925</v>
      </c>
      <c r="I2710" s="25">
        <f t="shared" si="189"/>
        <v>62.5</v>
      </c>
      <c r="K2710" t="s">
        <v>814</v>
      </c>
      <c r="M2710" s="42">
        <v>480</v>
      </c>
    </row>
    <row r="2711" spans="1:13" s="62" customFormat="1" ht="12.75">
      <c r="A2711" s="14"/>
      <c r="B2711" s="459">
        <f>SUM(B2699:B2710)</f>
        <v>707925</v>
      </c>
      <c r="C2711" s="14" t="s">
        <v>302</v>
      </c>
      <c r="D2711" s="14"/>
      <c r="E2711" s="14" t="s">
        <v>191</v>
      </c>
      <c r="F2711" s="174"/>
      <c r="G2711" s="21"/>
      <c r="H2711" s="59">
        <v>0</v>
      </c>
      <c r="I2711" s="61">
        <f t="shared" si="189"/>
        <v>1474.84375</v>
      </c>
      <c r="M2711" s="42">
        <v>480</v>
      </c>
    </row>
    <row r="2712" spans="2:13" ht="12.75">
      <c r="B2712" s="453"/>
      <c r="D2712" s="15"/>
      <c r="H2712" s="6">
        <f>H2711-B2712</f>
        <v>0</v>
      </c>
      <c r="I2712" s="25">
        <f t="shared" si="189"/>
        <v>0</v>
      </c>
      <c r="M2712" s="42">
        <v>480</v>
      </c>
    </row>
    <row r="2713" spans="2:13" ht="12.75">
      <c r="B2713" s="453"/>
      <c r="D2713" s="15"/>
      <c r="H2713" s="6">
        <f>H2712-B2713</f>
        <v>0</v>
      </c>
      <c r="I2713" s="25">
        <f t="shared" si="189"/>
        <v>0</v>
      </c>
      <c r="M2713" s="42">
        <v>480</v>
      </c>
    </row>
    <row r="2714" spans="2:13" ht="12.75">
      <c r="B2714" s="453">
        <v>10000</v>
      </c>
      <c r="C2714" s="1" t="s">
        <v>837</v>
      </c>
      <c r="D2714" s="1" t="s">
        <v>808</v>
      </c>
      <c r="E2714" s="1" t="s">
        <v>191</v>
      </c>
      <c r="F2714" s="183" t="s">
        <v>831</v>
      </c>
      <c r="G2714" s="30" t="s">
        <v>102</v>
      </c>
      <c r="H2714" s="6">
        <f>H2713-B2714</f>
        <v>-10000</v>
      </c>
      <c r="I2714" s="25">
        <f t="shared" si="189"/>
        <v>20.833333333333332</v>
      </c>
      <c r="K2714" t="s">
        <v>814</v>
      </c>
      <c r="M2714" s="42">
        <v>480</v>
      </c>
    </row>
    <row r="2715" spans="1:13" s="62" customFormat="1" ht="12.75">
      <c r="A2715" s="14"/>
      <c r="B2715" s="459">
        <f>SUM(B2714)</f>
        <v>10000</v>
      </c>
      <c r="C2715" s="14"/>
      <c r="D2715" s="14"/>
      <c r="E2715" s="14"/>
      <c r="F2715" s="174"/>
      <c r="G2715" s="21"/>
      <c r="H2715" s="59">
        <v>0</v>
      </c>
      <c r="I2715" s="61">
        <f t="shared" si="189"/>
        <v>20.833333333333332</v>
      </c>
      <c r="M2715" s="42">
        <v>480</v>
      </c>
    </row>
    <row r="2716" spans="2:13" ht="12.75">
      <c r="B2716" s="453"/>
      <c r="D2716" s="15"/>
      <c r="H2716" s="6">
        <f>H2715-B2716</f>
        <v>0</v>
      </c>
      <c r="I2716" s="25">
        <f t="shared" si="189"/>
        <v>0</v>
      </c>
      <c r="M2716" s="42">
        <v>480</v>
      </c>
    </row>
    <row r="2717" spans="2:13" ht="12.75">
      <c r="B2717" s="453"/>
      <c r="D2717" s="15"/>
      <c r="H2717" s="6">
        <f>H2716-B2717</f>
        <v>0</v>
      </c>
      <c r="I2717" s="25">
        <f t="shared" si="189"/>
        <v>0</v>
      </c>
      <c r="M2717" s="42">
        <v>480</v>
      </c>
    </row>
    <row r="2718" spans="2:13" ht="12.75">
      <c r="B2718" s="453"/>
      <c r="D2718" s="15"/>
      <c r="H2718" s="6">
        <f>H2717-B2718</f>
        <v>0</v>
      </c>
      <c r="I2718" s="25">
        <f t="shared" si="189"/>
        <v>0</v>
      </c>
      <c r="M2718" s="42">
        <v>480</v>
      </c>
    </row>
    <row r="2719" spans="2:13" ht="12.75">
      <c r="B2719" s="453">
        <v>220000</v>
      </c>
      <c r="C2719" s="1" t="s">
        <v>1262</v>
      </c>
      <c r="D2719" s="1" t="s">
        <v>808</v>
      </c>
      <c r="E2719" s="1" t="s">
        <v>191</v>
      </c>
      <c r="F2719" s="183" t="s">
        <v>831</v>
      </c>
      <c r="G2719" s="30" t="s">
        <v>102</v>
      </c>
      <c r="H2719" s="31">
        <f>H2718-B2719</f>
        <v>-220000</v>
      </c>
      <c r="I2719" s="75">
        <f t="shared" si="189"/>
        <v>458.3333333333333</v>
      </c>
      <c r="K2719" t="s">
        <v>814</v>
      </c>
      <c r="M2719" s="42">
        <v>480</v>
      </c>
    </row>
    <row r="2720" spans="1:13" s="62" customFormat="1" ht="12.75">
      <c r="A2720" s="14"/>
      <c r="B2720" s="459">
        <f>SUM(B2719:B2719)</f>
        <v>220000</v>
      </c>
      <c r="C2720" s="14" t="s">
        <v>838</v>
      </c>
      <c r="D2720" s="14"/>
      <c r="E2720" s="14" t="s">
        <v>191</v>
      </c>
      <c r="F2720" s="174"/>
      <c r="G2720" s="21"/>
      <c r="H2720" s="59">
        <v>0</v>
      </c>
      <c r="I2720" s="61">
        <f t="shared" si="189"/>
        <v>458.3333333333333</v>
      </c>
      <c r="M2720" s="42">
        <v>480</v>
      </c>
    </row>
    <row r="2721" spans="2:13" ht="12.75">
      <c r="B2721" s="453"/>
      <c r="D2721" s="15"/>
      <c r="H2721" s="6">
        <f>H2720-B2721</f>
        <v>0</v>
      </c>
      <c r="I2721" s="25">
        <f t="shared" si="189"/>
        <v>0</v>
      </c>
      <c r="M2721" s="42">
        <v>480</v>
      </c>
    </row>
    <row r="2722" spans="2:13" ht="12.75">
      <c r="B2722" s="453"/>
      <c r="D2722" s="15"/>
      <c r="H2722" s="6">
        <f>H2721-B2722</f>
        <v>0</v>
      </c>
      <c r="I2722" s="25">
        <f t="shared" si="189"/>
        <v>0</v>
      </c>
      <c r="M2722" s="42">
        <v>480</v>
      </c>
    </row>
    <row r="2723" spans="2:13" ht="12.75">
      <c r="B2723" s="453"/>
      <c r="D2723" s="15"/>
      <c r="H2723" s="6">
        <f>H2722-B2723</f>
        <v>0</v>
      </c>
      <c r="I2723" s="25">
        <f t="shared" si="189"/>
        <v>0</v>
      </c>
      <c r="M2723" s="42">
        <v>480</v>
      </c>
    </row>
    <row r="2724" spans="2:13" ht="12.75">
      <c r="B2724" s="453"/>
      <c r="D2724" s="15"/>
      <c r="H2724" s="6">
        <f>H2723-B2724</f>
        <v>0</v>
      </c>
      <c r="I2724" s="25">
        <f t="shared" si="189"/>
        <v>0</v>
      </c>
      <c r="M2724" s="42">
        <v>480</v>
      </c>
    </row>
    <row r="2725" spans="1:13" s="62" customFormat="1" ht="12.75">
      <c r="A2725" s="64"/>
      <c r="B2725" s="458">
        <f>+B2735+B2739+B2745+B2757+B2768+B2779</f>
        <v>610100</v>
      </c>
      <c r="C2725" s="64" t="s">
        <v>804</v>
      </c>
      <c r="D2725" s="64"/>
      <c r="E2725" s="64" t="s">
        <v>805</v>
      </c>
      <c r="F2725" s="197"/>
      <c r="G2725" s="69" t="s">
        <v>1246</v>
      </c>
      <c r="H2725" s="65"/>
      <c r="I2725" s="61">
        <f t="shared" si="189"/>
        <v>1271.0416666666667</v>
      </c>
      <c r="J2725" s="69"/>
      <c r="K2725" s="69"/>
      <c r="L2725" s="69"/>
      <c r="M2725" s="42">
        <v>480</v>
      </c>
    </row>
    <row r="2726" spans="1:13" s="18" customFormat="1" ht="12.75">
      <c r="A2726" s="166"/>
      <c r="B2726" s="454"/>
      <c r="C2726" s="166"/>
      <c r="D2726" s="166"/>
      <c r="E2726" s="166"/>
      <c r="F2726" s="198"/>
      <c r="G2726" s="171"/>
      <c r="H2726" s="6">
        <f>H2724-B2726</f>
        <v>0</v>
      </c>
      <c r="I2726" s="25">
        <f t="shared" si="189"/>
        <v>0</v>
      </c>
      <c r="J2726" s="171"/>
      <c r="K2726" s="171"/>
      <c r="L2726" s="171"/>
      <c r="M2726" s="42">
        <v>480</v>
      </c>
    </row>
    <row r="2727" spans="2:13" ht="12.75">
      <c r="B2727" s="453"/>
      <c r="D2727" s="15"/>
      <c r="H2727" s="6">
        <f>H2725-B2727</f>
        <v>0</v>
      </c>
      <c r="I2727" s="25">
        <f t="shared" si="189"/>
        <v>0</v>
      </c>
      <c r="M2727" s="42">
        <v>480</v>
      </c>
    </row>
    <row r="2728" spans="2:13" ht="12.75">
      <c r="B2728" s="453">
        <v>6500</v>
      </c>
      <c r="C2728" s="70" t="s">
        <v>807</v>
      </c>
      <c r="D2728" s="70" t="s">
        <v>808</v>
      </c>
      <c r="E2728" s="70" t="s">
        <v>191</v>
      </c>
      <c r="F2728" s="165" t="s">
        <v>1259</v>
      </c>
      <c r="G2728" s="71" t="s">
        <v>56</v>
      </c>
      <c r="H2728" s="6">
        <f aca="true" t="shared" si="192" ref="H2728:H2734">H2727-B2728</f>
        <v>-6500</v>
      </c>
      <c r="I2728" s="25">
        <f t="shared" si="189"/>
        <v>13.541666666666666</v>
      </c>
      <c r="K2728" s="72" t="s">
        <v>175</v>
      </c>
      <c r="L2728">
        <v>13</v>
      </c>
      <c r="M2728" s="42">
        <v>480</v>
      </c>
    </row>
    <row r="2729" spans="2:13" ht="12.75">
      <c r="B2729" s="453">
        <v>4500</v>
      </c>
      <c r="C2729" s="70" t="s">
        <v>807</v>
      </c>
      <c r="D2729" s="70" t="s">
        <v>808</v>
      </c>
      <c r="E2729" s="70" t="s">
        <v>191</v>
      </c>
      <c r="F2729" s="165" t="s">
        <v>489</v>
      </c>
      <c r="G2729" s="71" t="s">
        <v>57</v>
      </c>
      <c r="H2729" s="6">
        <f t="shared" si="192"/>
        <v>-11000</v>
      </c>
      <c r="I2729" s="25">
        <f aca="true" t="shared" si="193" ref="I2729:I2783">+B2729/M2729</f>
        <v>9.375</v>
      </c>
      <c r="K2729" s="72" t="s">
        <v>175</v>
      </c>
      <c r="L2729">
        <v>13</v>
      </c>
      <c r="M2729" s="42">
        <v>480</v>
      </c>
    </row>
    <row r="2730" spans="2:13" ht="12.75">
      <c r="B2730" s="453">
        <v>4500</v>
      </c>
      <c r="C2730" s="70" t="s">
        <v>807</v>
      </c>
      <c r="D2730" s="70" t="s">
        <v>808</v>
      </c>
      <c r="E2730" s="70" t="s">
        <v>191</v>
      </c>
      <c r="F2730" s="165" t="s">
        <v>947</v>
      </c>
      <c r="G2730" s="71" t="s">
        <v>193</v>
      </c>
      <c r="H2730" s="6">
        <f t="shared" si="192"/>
        <v>-15500</v>
      </c>
      <c r="I2730" s="25">
        <f t="shared" si="193"/>
        <v>9.375</v>
      </c>
      <c r="K2730" s="72" t="s">
        <v>175</v>
      </c>
      <c r="L2730">
        <v>13</v>
      </c>
      <c r="M2730" s="42">
        <v>480</v>
      </c>
    </row>
    <row r="2731" spans="2:13" ht="12.75">
      <c r="B2731" s="453">
        <v>5500</v>
      </c>
      <c r="C2731" s="70" t="s">
        <v>807</v>
      </c>
      <c r="D2731" s="70" t="s">
        <v>808</v>
      </c>
      <c r="E2731" s="70" t="s">
        <v>191</v>
      </c>
      <c r="F2731" s="165" t="s">
        <v>1260</v>
      </c>
      <c r="G2731" s="71" t="s">
        <v>142</v>
      </c>
      <c r="H2731" s="6">
        <f t="shared" si="192"/>
        <v>-21000</v>
      </c>
      <c r="I2731" s="25">
        <f t="shared" si="193"/>
        <v>11.458333333333334</v>
      </c>
      <c r="K2731" s="72" t="s">
        <v>175</v>
      </c>
      <c r="L2731">
        <v>13</v>
      </c>
      <c r="M2731" s="42">
        <v>480</v>
      </c>
    </row>
    <row r="2732" spans="2:13" ht="12.75">
      <c r="B2732" s="453">
        <v>4500</v>
      </c>
      <c r="C2732" s="70" t="s">
        <v>807</v>
      </c>
      <c r="D2732" s="70" t="s">
        <v>808</v>
      </c>
      <c r="E2732" s="70" t="s">
        <v>191</v>
      </c>
      <c r="F2732" s="165" t="s">
        <v>535</v>
      </c>
      <c r="G2732" s="71" t="s">
        <v>144</v>
      </c>
      <c r="H2732" s="6">
        <f t="shared" si="192"/>
        <v>-25500</v>
      </c>
      <c r="I2732" s="25">
        <f t="shared" si="193"/>
        <v>9.375</v>
      </c>
      <c r="K2732" s="72" t="s">
        <v>175</v>
      </c>
      <c r="L2732">
        <v>13</v>
      </c>
      <c r="M2732" s="42">
        <v>480</v>
      </c>
    </row>
    <row r="2733" spans="2:13" ht="12.75">
      <c r="B2733" s="453">
        <v>5500</v>
      </c>
      <c r="C2733" s="70" t="s">
        <v>807</v>
      </c>
      <c r="D2733" s="70" t="s">
        <v>808</v>
      </c>
      <c r="E2733" s="70" t="s">
        <v>191</v>
      </c>
      <c r="F2733" s="165" t="s">
        <v>700</v>
      </c>
      <c r="G2733" s="71" t="s">
        <v>148</v>
      </c>
      <c r="H2733" s="6">
        <f t="shared" si="192"/>
        <v>-31000</v>
      </c>
      <c r="I2733" s="25">
        <f t="shared" si="193"/>
        <v>11.458333333333334</v>
      </c>
      <c r="K2733" s="72" t="s">
        <v>175</v>
      </c>
      <c r="L2733">
        <v>13</v>
      </c>
      <c r="M2733" s="42">
        <v>480</v>
      </c>
    </row>
    <row r="2734" spans="2:13" ht="12.75">
      <c r="B2734" s="453">
        <v>6500</v>
      </c>
      <c r="C2734" s="70" t="s">
        <v>807</v>
      </c>
      <c r="D2734" s="70" t="s">
        <v>808</v>
      </c>
      <c r="E2734" s="70" t="s">
        <v>191</v>
      </c>
      <c r="F2734" s="165" t="s">
        <v>1261</v>
      </c>
      <c r="G2734" s="71" t="s">
        <v>189</v>
      </c>
      <c r="H2734" s="6">
        <f t="shared" si="192"/>
        <v>-37500</v>
      </c>
      <c r="I2734" s="25">
        <f t="shared" si="193"/>
        <v>13.541666666666666</v>
      </c>
      <c r="K2734" s="72" t="s">
        <v>175</v>
      </c>
      <c r="L2734">
        <v>13</v>
      </c>
      <c r="M2734" s="42">
        <v>480</v>
      </c>
    </row>
    <row r="2735" spans="1:13" s="62" customFormat="1" ht="12.75">
      <c r="A2735" s="14"/>
      <c r="B2735" s="459">
        <f>SUM(B2728:B2734)</f>
        <v>37500</v>
      </c>
      <c r="C2735" s="14" t="s">
        <v>807</v>
      </c>
      <c r="D2735" s="14"/>
      <c r="E2735" s="60" t="s">
        <v>191</v>
      </c>
      <c r="F2735" s="174"/>
      <c r="G2735" s="21"/>
      <c r="H2735" s="59">
        <v>0</v>
      </c>
      <c r="I2735" s="61">
        <f t="shared" si="193"/>
        <v>78.125</v>
      </c>
      <c r="M2735" s="42">
        <v>480</v>
      </c>
    </row>
    <row r="2736" spans="2:13" ht="12.75">
      <c r="B2736" s="453"/>
      <c r="D2736" s="15"/>
      <c r="H2736" s="6">
        <f>H2735-B2736</f>
        <v>0</v>
      </c>
      <c r="I2736" s="25">
        <f t="shared" si="193"/>
        <v>0</v>
      </c>
      <c r="M2736" s="42">
        <v>480</v>
      </c>
    </row>
    <row r="2737" spans="2:13" ht="12.75">
      <c r="B2737" s="453"/>
      <c r="D2737" s="15"/>
      <c r="H2737" s="6">
        <f>H2736-B2737</f>
        <v>0</v>
      </c>
      <c r="I2737" s="25">
        <f t="shared" si="193"/>
        <v>0</v>
      </c>
      <c r="M2737" s="42">
        <v>480</v>
      </c>
    </row>
    <row r="2738" spans="2:13" ht="12.75">
      <c r="B2738" s="453">
        <v>362500</v>
      </c>
      <c r="C2738" s="70" t="s">
        <v>1247</v>
      </c>
      <c r="D2738" s="70" t="s">
        <v>808</v>
      </c>
      <c r="E2738" s="70" t="s">
        <v>191</v>
      </c>
      <c r="F2738" s="165" t="s">
        <v>1258</v>
      </c>
      <c r="G2738" s="71" t="s">
        <v>53</v>
      </c>
      <c r="H2738" s="6">
        <f>H2737-B2738</f>
        <v>-362500</v>
      </c>
      <c r="I2738" s="25">
        <f t="shared" si="193"/>
        <v>755.2083333333334</v>
      </c>
      <c r="K2738" s="72" t="s">
        <v>175</v>
      </c>
      <c r="L2738">
        <v>13</v>
      </c>
      <c r="M2738" s="42">
        <v>480</v>
      </c>
    </row>
    <row r="2739" spans="1:13" s="62" customFormat="1" ht="12.75">
      <c r="A2739" s="14"/>
      <c r="B2739" s="459">
        <f>SUM(B2738)</f>
        <v>362500</v>
      </c>
      <c r="C2739" s="14" t="s">
        <v>856</v>
      </c>
      <c r="D2739" s="14"/>
      <c r="E2739" s="14"/>
      <c r="F2739" s="174"/>
      <c r="G2739" s="21"/>
      <c r="H2739" s="59">
        <v>0</v>
      </c>
      <c r="I2739" s="61">
        <f t="shared" si="193"/>
        <v>755.2083333333334</v>
      </c>
      <c r="M2739" s="42">
        <v>480</v>
      </c>
    </row>
    <row r="2740" spans="2:13" ht="12.75">
      <c r="B2740" s="453"/>
      <c r="D2740" s="15"/>
      <c r="H2740" s="6">
        <f>H2737-B2740</f>
        <v>0</v>
      </c>
      <c r="I2740" s="25">
        <f t="shared" si="193"/>
        <v>0</v>
      </c>
      <c r="M2740" s="42">
        <v>480</v>
      </c>
    </row>
    <row r="2741" spans="2:13" ht="12.75">
      <c r="B2741" s="453"/>
      <c r="D2741" s="15"/>
      <c r="H2741" s="6">
        <f>H2740-B2741</f>
        <v>0</v>
      </c>
      <c r="I2741" s="25">
        <f t="shared" si="193"/>
        <v>0</v>
      </c>
      <c r="M2741" s="42">
        <v>480</v>
      </c>
    </row>
    <row r="2742" spans="2:13" ht="12.75">
      <c r="B2742" s="453">
        <v>30000</v>
      </c>
      <c r="C2742" s="70" t="s">
        <v>1248</v>
      </c>
      <c r="D2742" s="70" t="s">
        <v>808</v>
      </c>
      <c r="E2742" s="70" t="s">
        <v>191</v>
      </c>
      <c r="F2742" s="118" t="s">
        <v>1255</v>
      </c>
      <c r="G2742" s="71" t="s">
        <v>55</v>
      </c>
      <c r="H2742" s="6">
        <f>H2741-B2742</f>
        <v>-30000</v>
      </c>
      <c r="I2742" s="25">
        <f t="shared" si="193"/>
        <v>62.5</v>
      </c>
      <c r="K2742" s="72" t="s">
        <v>175</v>
      </c>
      <c r="L2742">
        <v>12</v>
      </c>
      <c r="M2742" s="42">
        <v>480</v>
      </c>
    </row>
    <row r="2743" spans="2:13" ht="12.75">
      <c r="B2743" s="453">
        <v>11500</v>
      </c>
      <c r="C2743" s="70" t="s">
        <v>188</v>
      </c>
      <c r="D2743" s="70" t="s">
        <v>808</v>
      </c>
      <c r="E2743" s="70" t="s">
        <v>191</v>
      </c>
      <c r="F2743" s="118" t="s">
        <v>1255</v>
      </c>
      <c r="G2743" s="71" t="s">
        <v>189</v>
      </c>
      <c r="H2743" s="6">
        <f>H2742-B2743</f>
        <v>-41500</v>
      </c>
      <c r="I2743" s="25">
        <f t="shared" si="193"/>
        <v>23.958333333333332</v>
      </c>
      <c r="K2743" s="72" t="s">
        <v>175</v>
      </c>
      <c r="L2743">
        <v>12</v>
      </c>
      <c r="M2743" s="42">
        <v>480</v>
      </c>
    </row>
    <row r="2744" spans="2:13" ht="12.75">
      <c r="B2744" s="453">
        <v>10000</v>
      </c>
      <c r="C2744" s="70" t="s">
        <v>187</v>
      </c>
      <c r="D2744" s="70" t="s">
        <v>808</v>
      </c>
      <c r="E2744" s="70" t="s">
        <v>191</v>
      </c>
      <c r="F2744" s="165" t="s">
        <v>1256</v>
      </c>
      <c r="G2744" s="71" t="s">
        <v>55</v>
      </c>
      <c r="H2744" s="6">
        <f>H2743-B2744</f>
        <v>-51500</v>
      </c>
      <c r="I2744" s="25">
        <f t="shared" si="193"/>
        <v>20.833333333333332</v>
      </c>
      <c r="K2744" s="72" t="s">
        <v>175</v>
      </c>
      <c r="L2744">
        <v>12</v>
      </c>
      <c r="M2744" s="42">
        <v>480</v>
      </c>
    </row>
    <row r="2745" spans="1:13" s="62" customFormat="1" ht="12.75">
      <c r="A2745" s="14"/>
      <c r="B2745" s="459">
        <f>SUM(B2742:B2744)</f>
        <v>51500</v>
      </c>
      <c r="C2745" s="14" t="s">
        <v>871</v>
      </c>
      <c r="D2745" s="14"/>
      <c r="E2745" s="14"/>
      <c r="F2745" s="174"/>
      <c r="G2745" s="21"/>
      <c r="H2745" s="59">
        <v>0</v>
      </c>
      <c r="I2745" s="61">
        <f t="shared" si="193"/>
        <v>107.29166666666667</v>
      </c>
      <c r="M2745" s="42">
        <v>480</v>
      </c>
    </row>
    <row r="2746" spans="2:13" ht="12.75">
      <c r="B2746" s="453"/>
      <c r="D2746" s="15"/>
      <c r="H2746" s="6">
        <f aca="true" t="shared" si="194" ref="H2746:H2756">H2745-B2746</f>
        <v>0</v>
      </c>
      <c r="I2746" s="25">
        <f t="shared" si="193"/>
        <v>0</v>
      </c>
      <c r="M2746" s="42">
        <v>480</v>
      </c>
    </row>
    <row r="2747" spans="2:13" ht="12.75">
      <c r="B2747" s="453"/>
      <c r="D2747" s="15"/>
      <c r="H2747" s="6">
        <f t="shared" si="194"/>
        <v>0</v>
      </c>
      <c r="I2747" s="25">
        <f t="shared" si="193"/>
        <v>0</v>
      </c>
      <c r="M2747" s="42">
        <v>480</v>
      </c>
    </row>
    <row r="2748" spans="2:13" ht="12.75">
      <c r="B2748" s="453">
        <v>2500</v>
      </c>
      <c r="C2748" s="70" t="s">
        <v>34</v>
      </c>
      <c r="D2748" s="35" t="s">
        <v>808</v>
      </c>
      <c r="E2748" s="70" t="s">
        <v>191</v>
      </c>
      <c r="F2748" s="165" t="s">
        <v>1254</v>
      </c>
      <c r="G2748" s="71" t="s">
        <v>55</v>
      </c>
      <c r="H2748" s="6">
        <f t="shared" si="194"/>
        <v>-2500</v>
      </c>
      <c r="I2748" s="25">
        <f t="shared" si="193"/>
        <v>5.208333333333333</v>
      </c>
      <c r="K2748" s="72" t="s">
        <v>175</v>
      </c>
      <c r="L2748">
        <v>12</v>
      </c>
      <c r="M2748" s="42">
        <v>480</v>
      </c>
    </row>
    <row r="2749" spans="2:13" ht="12.75">
      <c r="B2749" s="455">
        <v>3500</v>
      </c>
      <c r="C2749" s="70" t="s">
        <v>34</v>
      </c>
      <c r="D2749" s="70" t="s">
        <v>808</v>
      </c>
      <c r="E2749" s="70" t="s">
        <v>191</v>
      </c>
      <c r="F2749" s="165" t="s">
        <v>1254</v>
      </c>
      <c r="G2749" s="71" t="s">
        <v>56</v>
      </c>
      <c r="H2749" s="6">
        <f t="shared" si="194"/>
        <v>-6000</v>
      </c>
      <c r="I2749" s="25">
        <f t="shared" si="193"/>
        <v>7.291666666666667</v>
      </c>
      <c r="K2749" s="72" t="s">
        <v>175</v>
      </c>
      <c r="L2749">
        <v>13</v>
      </c>
      <c r="M2749" s="42">
        <v>480</v>
      </c>
    </row>
    <row r="2750" spans="2:13" ht="12.75">
      <c r="B2750" s="453">
        <v>2400</v>
      </c>
      <c r="C2750" s="70" t="s">
        <v>34</v>
      </c>
      <c r="D2750" s="70" t="s">
        <v>808</v>
      </c>
      <c r="E2750" s="70" t="s">
        <v>191</v>
      </c>
      <c r="F2750" s="165" t="s">
        <v>1254</v>
      </c>
      <c r="G2750" s="71" t="s">
        <v>57</v>
      </c>
      <c r="H2750" s="6">
        <f t="shared" si="194"/>
        <v>-8400</v>
      </c>
      <c r="I2750" s="25">
        <f t="shared" si="193"/>
        <v>5</v>
      </c>
      <c r="K2750" s="72" t="s">
        <v>175</v>
      </c>
      <c r="L2750">
        <v>13</v>
      </c>
      <c r="M2750" s="42">
        <v>480</v>
      </c>
    </row>
    <row r="2751" spans="2:13" ht="12.75">
      <c r="B2751" s="453">
        <v>4200</v>
      </c>
      <c r="C2751" s="70" t="s">
        <v>34</v>
      </c>
      <c r="D2751" s="70" t="s">
        <v>808</v>
      </c>
      <c r="E2751" s="70" t="s">
        <v>191</v>
      </c>
      <c r="F2751" s="165" t="s">
        <v>1254</v>
      </c>
      <c r="G2751" s="71" t="s">
        <v>193</v>
      </c>
      <c r="H2751" s="6">
        <f t="shared" si="194"/>
        <v>-12600</v>
      </c>
      <c r="I2751" s="25">
        <f t="shared" si="193"/>
        <v>8.75</v>
      </c>
      <c r="K2751" s="72" t="s">
        <v>175</v>
      </c>
      <c r="L2751">
        <v>13</v>
      </c>
      <c r="M2751" s="42">
        <v>480</v>
      </c>
    </row>
    <row r="2752" spans="2:13" ht="12.75">
      <c r="B2752" s="453">
        <v>3700</v>
      </c>
      <c r="C2752" s="70" t="s">
        <v>34</v>
      </c>
      <c r="D2752" s="70" t="s">
        <v>808</v>
      </c>
      <c r="E2752" s="70" t="s">
        <v>191</v>
      </c>
      <c r="F2752" s="165" t="s">
        <v>1254</v>
      </c>
      <c r="G2752" s="71" t="s">
        <v>142</v>
      </c>
      <c r="H2752" s="6">
        <f t="shared" si="194"/>
        <v>-16300</v>
      </c>
      <c r="I2752" s="25">
        <f t="shared" si="193"/>
        <v>7.708333333333333</v>
      </c>
      <c r="K2752" s="72" t="s">
        <v>175</v>
      </c>
      <c r="L2752">
        <v>13</v>
      </c>
      <c r="M2752" s="42">
        <v>480</v>
      </c>
    </row>
    <row r="2753" spans="2:13" ht="12.75">
      <c r="B2753" s="453">
        <v>2900</v>
      </c>
      <c r="C2753" s="70" t="s">
        <v>34</v>
      </c>
      <c r="D2753" s="70" t="s">
        <v>808</v>
      </c>
      <c r="E2753" s="70" t="s">
        <v>191</v>
      </c>
      <c r="F2753" s="165" t="s">
        <v>1254</v>
      </c>
      <c r="G2753" s="71" t="s">
        <v>144</v>
      </c>
      <c r="H2753" s="6">
        <f t="shared" si="194"/>
        <v>-19200</v>
      </c>
      <c r="I2753" s="25">
        <f t="shared" si="193"/>
        <v>6.041666666666667</v>
      </c>
      <c r="K2753" s="72" t="s">
        <v>175</v>
      </c>
      <c r="L2753">
        <v>13</v>
      </c>
      <c r="M2753" s="42">
        <v>480</v>
      </c>
    </row>
    <row r="2754" spans="2:13" ht="12.75">
      <c r="B2754" s="453">
        <v>5300</v>
      </c>
      <c r="C2754" s="70" t="s">
        <v>34</v>
      </c>
      <c r="D2754" s="70" t="s">
        <v>808</v>
      </c>
      <c r="E2754" s="70" t="s">
        <v>191</v>
      </c>
      <c r="F2754" s="165" t="s">
        <v>1254</v>
      </c>
      <c r="G2754" s="71" t="s">
        <v>148</v>
      </c>
      <c r="H2754" s="6">
        <f t="shared" si="194"/>
        <v>-24500</v>
      </c>
      <c r="I2754" s="25">
        <f t="shared" si="193"/>
        <v>11.041666666666666</v>
      </c>
      <c r="K2754" s="72" t="s">
        <v>175</v>
      </c>
      <c r="L2754">
        <v>13</v>
      </c>
      <c r="M2754" s="42">
        <v>480</v>
      </c>
    </row>
    <row r="2755" spans="2:13" ht="12.75">
      <c r="B2755" s="453">
        <v>3100</v>
      </c>
      <c r="C2755" s="70" t="s">
        <v>34</v>
      </c>
      <c r="D2755" s="70" t="s">
        <v>808</v>
      </c>
      <c r="E2755" s="70" t="s">
        <v>191</v>
      </c>
      <c r="F2755" s="165" t="s">
        <v>1254</v>
      </c>
      <c r="G2755" s="71" t="s">
        <v>189</v>
      </c>
      <c r="H2755" s="6">
        <f t="shared" si="194"/>
        <v>-27600</v>
      </c>
      <c r="I2755" s="25">
        <f t="shared" si="193"/>
        <v>6.458333333333333</v>
      </c>
      <c r="K2755" s="72" t="s">
        <v>175</v>
      </c>
      <c r="L2755">
        <v>13</v>
      </c>
      <c r="M2755" s="42">
        <v>480</v>
      </c>
    </row>
    <row r="2756" spans="2:13" ht="12.75">
      <c r="B2756" s="453">
        <v>3000</v>
      </c>
      <c r="C2756" s="70" t="s">
        <v>34</v>
      </c>
      <c r="D2756" s="70" t="s">
        <v>808</v>
      </c>
      <c r="E2756" s="70" t="s">
        <v>191</v>
      </c>
      <c r="F2756" s="165" t="s">
        <v>1254</v>
      </c>
      <c r="G2756" s="71" t="s">
        <v>184</v>
      </c>
      <c r="H2756" s="6">
        <f t="shared" si="194"/>
        <v>-30600</v>
      </c>
      <c r="I2756" s="25">
        <f t="shared" si="193"/>
        <v>6.25</v>
      </c>
      <c r="K2756" s="72" t="s">
        <v>175</v>
      </c>
      <c r="L2756">
        <v>12</v>
      </c>
      <c r="M2756" s="42">
        <v>480</v>
      </c>
    </row>
    <row r="2757" spans="1:13" s="62" customFormat="1" ht="12.75">
      <c r="A2757" s="14"/>
      <c r="B2757" s="459">
        <f>SUM(B2748:B2756)</f>
        <v>30600</v>
      </c>
      <c r="C2757" s="14" t="s">
        <v>34</v>
      </c>
      <c r="D2757" s="14"/>
      <c r="E2757" s="14" t="s">
        <v>191</v>
      </c>
      <c r="F2757" s="174"/>
      <c r="G2757" s="21"/>
      <c r="H2757" s="59">
        <v>0</v>
      </c>
      <c r="I2757" s="61">
        <f t="shared" si="193"/>
        <v>63.75</v>
      </c>
      <c r="M2757" s="42">
        <v>480</v>
      </c>
    </row>
    <row r="2758" spans="2:13" ht="12.75">
      <c r="B2758" s="453"/>
      <c r="D2758" s="15"/>
      <c r="H2758" s="6">
        <f aca="true" t="shared" si="195" ref="H2758:H2767">H2757-B2758</f>
        <v>0</v>
      </c>
      <c r="I2758" s="25">
        <f t="shared" si="193"/>
        <v>0</v>
      </c>
      <c r="M2758" s="42">
        <v>480</v>
      </c>
    </row>
    <row r="2759" spans="2:13" ht="12.75">
      <c r="B2759" s="453"/>
      <c r="D2759" s="15"/>
      <c r="H2759" s="6">
        <f t="shared" si="195"/>
        <v>0</v>
      </c>
      <c r="I2759" s="25">
        <f t="shared" si="193"/>
        <v>0</v>
      </c>
      <c r="M2759" s="42">
        <v>480</v>
      </c>
    </row>
    <row r="2760" spans="2:13" ht="12.75">
      <c r="B2760" s="453">
        <v>10000</v>
      </c>
      <c r="C2760" s="70" t="s">
        <v>36</v>
      </c>
      <c r="D2760" s="70" t="s">
        <v>808</v>
      </c>
      <c r="E2760" s="70" t="s">
        <v>191</v>
      </c>
      <c r="F2760" s="165" t="s">
        <v>1257</v>
      </c>
      <c r="G2760" s="71" t="s">
        <v>55</v>
      </c>
      <c r="H2760" s="6">
        <f t="shared" si="195"/>
        <v>-10000</v>
      </c>
      <c r="I2760" s="25">
        <f t="shared" si="193"/>
        <v>20.833333333333332</v>
      </c>
      <c r="K2760" s="72" t="s">
        <v>175</v>
      </c>
      <c r="L2760">
        <v>13</v>
      </c>
      <c r="M2760" s="42">
        <v>480</v>
      </c>
    </row>
    <row r="2761" spans="2:13" ht="12.75">
      <c r="B2761" s="453">
        <v>10000</v>
      </c>
      <c r="C2761" s="70" t="s">
        <v>36</v>
      </c>
      <c r="D2761" s="70" t="s">
        <v>808</v>
      </c>
      <c r="E2761" s="70" t="s">
        <v>191</v>
      </c>
      <c r="F2761" s="165" t="s">
        <v>1257</v>
      </c>
      <c r="G2761" s="71" t="s">
        <v>56</v>
      </c>
      <c r="H2761" s="6">
        <f t="shared" si="195"/>
        <v>-20000</v>
      </c>
      <c r="I2761" s="25">
        <f t="shared" si="193"/>
        <v>20.833333333333332</v>
      </c>
      <c r="K2761" s="72" t="s">
        <v>175</v>
      </c>
      <c r="L2761">
        <v>13</v>
      </c>
      <c r="M2761" s="42">
        <v>480</v>
      </c>
    </row>
    <row r="2762" spans="2:13" ht="12.75">
      <c r="B2762" s="453">
        <v>10000</v>
      </c>
      <c r="C2762" s="70" t="s">
        <v>36</v>
      </c>
      <c r="D2762" s="70" t="s">
        <v>808</v>
      </c>
      <c r="E2762" s="70" t="s">
        <v>191</v>
      </c>
      <c r="F2762" s="165" t="s">
        <v>1257</v>
      </c>
      <c r="G2762" s="71" t="s">
        <v>57</v>
      </c>
      <c r="H2762" s="6">
        <f t="shared" si="195"/>
        <v>-30000</v>
      </c>
      <c r="I2762" s="25">
        <f t="shared" si="193"/>
        <v>20.833333333333332</v>
      </c>
      <c r="K2762" s="72" t="s">
        <v>175</v>
      </c>
      <c r="L2762">
        <v>13</v>
      </c>
      <c r="M2762" s="42">
        <v>480</v>
      </c>
    </row>
    <row r="2763" spans="2:13" ht="12.75">
      <c r="B2763" s="453">
        <v>10000</v>
      </c>
      <c r="C2763" s="70" t="s">
        <v>36</v>
      </c>
      <c r="D2763" s="70" t="s">
        <v>808</v>
      </c>
      <c r="E2763" s="70" t="s">
        <v>191</v>
      </c>
      <c r="F2763" s="165" t="s">
        <v>1257</v>
      </c>
      <c r="G2763" s="71" t="s">
        <v>193</v>
      </c>
      <c r="H2763" s="6">
        <f t="shared" si="195"/>
        <v>-40000</v>
      </c>
      <c r="I2763" s="25">
        <f t="shared" si="193"/>
        <v>20.833333333333332</v>
      </c>
      <c r="K2763" s="72" t="s">
        <v>175</v>
      </c>
      <c r="L2763">
        <v>13</v>
      </c>
      <c r="M2763" s="42">
        <v>480</v>
      </c>
    </row>
    <row r="2764" spans="2:13" ht="12.75">
      <c r="B2764" s="453">
        <v>10000</v>
      </c>
      <c r="C2764" s="70" t="s">
        <v>36</v>
      </c>
      <c r="D2764" s="70" t="s">
        <v>808</v>
      </c>
      <c r="E2764" s="70" t="s">
        <v>191</v>
      </c>
      <c r="F2764" s="165" t="s">
        <v>1257</v>
      </c>
      <c r="G2764" s="71" t="s">
        <v>142</v>
      </c>
      <c r="H2764" s="6">
        <f t="shared" si="195"/>
        <v>-50000</v>
      </c>
      <c r="I2764" s="25">
        <f t="shared" si="193"/>
        <v>20.833333333333332</v>
      </c>
      <c r="K2764" s="72" t="s">
        <v>175</v>
      </c>
      <c r="L2764">
        <v>13</v>
      </c>
      <c r="M2764" s="42">
        <v>480</v>
      </c>
    </row>
    <row r="2765" spans="2:13" ht="12.75">
      <c r="B2765" s="453">
        <v>10000</v>
      </c>
      <c r="C2765" s="70" t="s">
        <v>36</v>
      </c>
      <c r="D2765" s="70" t="s">
        <v>808</v>
      </c>
      <c r="E2765" s="70" t="s">
        <v>191</v>
      </c>
      <c r="F2765" s="165" t="s">
        <v>1257</v>
      </c>
      <c r="G2765" s="71" t="s">
        <v>144</v>
      </c>
      <c r="H2765" s="6">
        <f t="shared" si="195"/>
        <v>-60000</v>
      </c>
      <c r="I2765" s="25">
        <f t="shared" si="193"/>
        <v>20.833333333333332</v>
      </c>
      <c r="K2765" s="72" t="s">
        <v>175</v>
      </c>
      <c r="L2765">
        <v>13</v>
      </c>
      <c r="M2765" s="42">
        <v>480</v>
      </c>
    </row>
    <row r="2766" spans="2:13" ht="12.75">
      <c r="B2766" s="453">
        <v>10000</v>
      </c>
      <c r="C2766" s="70" t="s">
        <v>36</v>
      </c>
      <c r="D2766" s="70" t="s">
        <v>808</v>
      </c>
      <c r="E2766" s="70" t="s">
        <v>191</v>
      </c>
      <c r="F2766" s="165" t="s">
        <v>1257</v>
      </c>
      <c r="G2766" s="71" t="s">
        <v>148</v>
      </c>
      <c r="H2766" s="6">
        <f t="shared" si="195"/>
        <v>-70000</v>
      </c>
      <c r="I2766" s="25">
        <f t="shared" si="193"/>
        <v>20.833333333333332</v>
      </c>
      <c r="K2766" s="72" t="s">
        <v>175</v>
      </c>
      <c r="L2766">
        <v>13</v>
      </c>
      <c r="M2766" s="42">
        <v>480</v>
      </c>
    </row>
    <row r="2767" spans="2:13" ht="12.75">
      <c r="B2767" s="453">
        <v>10000</v>
      </c>
      <c r="C2767" s="70" t="s">
        <v>36</v>
      </c>
      <c r="D2767" s="70" t="s">
        <v>808</v>
      </c>
      <c r="E2767" s="70" t="s">
        <v>191</v>
      </c>
      <c r="F2767" s="165" t="s">
        <v>1257</v>
      </c>
      <c r="G2767" s="71" t="s">
        <v>189</v>
      </c>
      <c r="H2767" s="6">
        <f t="shared" si="195"/>
        <v>-80000</v>
      </c>
      <c r="I2767" s="25">
        <f t="shared" si="193"/>
        <v>20.833333333333332</v>
      </c>
      <c r="K2767" s="72" t="s">
        <v>175</v>
      </c>
      <c r="L2767">
        <v>13</v>
      </c>
      <c r="M2767" s="42">
        <v>480</v>
      </c>
    </row>
    <row r="2768" spans="1:13" s="62" customFormat="1" ht="12.75">
      <c r="A2768" s="14"/>
      <c r="B2768" s="460">
        <f>SUM(B2760:B2767)</f>
        <v>80000</v>
      </c>
      <c r="C2768" s="14" t="s">
        <v>36</v>
      </c>
      <c r="D2768" s="14"/>
      <c r="E2768" s="60" t="s">
        <v>191</v>
      </c>
      <c r="F2768" s="174"/>
      <c r="G2768" s="21"/>
      <c r="H2768" s="59">
        <v>0</v>
      </c>
      <c r="I2768" s="61">
        <f t="shared" si="193"/>
        <v>166.66666666666666</v>
      </c>
      <c r="M2768" s="42">
        <v>480</v>
      </c>
    </row>
    <row r="2769" spans="2:13" ht="12.75">
      <c r="B2769" s="455"/>
      <c r="H2769" s="6">
        <f aca="true" t="shared" si="196" ref="H2769:H2778">H2768-B2769</f>
        <v>0</v>
      </c>
      <c r="I2769" s="25">
        <f t="shared" si="193"/>
        <v>0</v>
      </c>
      <c r="M2769" s="42">
        <v>480</v>
      </c>
    </row>
    <row r="2770" spans="2:13" ht="12.75">
      <c r="B2770" s="455"/>
      <c r="H2770" s="6">
        <f t="shared" si="196"/>
        <v>0</v>
      </c>
      <c r="I2770" s="25">
        <f t="shared" si="193"/>
        <v>0</v>
      </c>
      <c r="M2770" s="42">
        <v>480</v>
      </c>
    </row>
    <row r="2771" spans="2:13" ht="12.75">
      <c r="B2771" s="453">
        <v>6000</v>
      </c>
      <c r="C2771" s="70" t="s">
        <v>37</v>
      </c>
      <c r="D2771" s="70" t="s">
        <v>808</v>
      </c>
      <c r="E2771" s="70" t="s">
        <v>191</v>
      </c>
      <c r="F2771" s="165" t="s">
        <v>1254</v>
      </c>
      <c r="G2771" s="71" t="s">
        <v>55</v>
      </c>
      <c r="H2771" s="6">
        <f t="shared" si="196"/>
        <v>-6000</v>
      </c>
      <c r="I2771" s="25">
        <f t="shared" si="193"/>
        <v>12.5</v>
      </c>
      <c r="K2771" s="72" t="s">
        <v>175</v>
      </c>
      <c r="L2771">
        <v>13</v>
      </c>
      <c r="M2771" s="42">
        <v>480</v>
      </c>
    </row>
    <row r="2772" spans="2:13" ht="12.75">
      <c r="B2772" s="453">
        <v>6000</v>
      </c>
      <c r="C2772" s="70" t="s">
        <v>37</v>
      </c>
      <c r="D2772" s="70" t="s">
        <v>808</v>
      </c>
      <c r="E2772" s="70" t="s">
        <v>191</v>
      </c>
      <c r="F2772" s="165" t="s">
        <v>1254</v>
      </c>
      <c r="G2772" s="71" t="s">
        <v>56</v>
      </c>
      <c r="H2772" s="6">
        <f t="shared" si="196"/>
        <v>-12000</v>
      </c>
      <c r="I2772" s="25">
        <f t="shared" si="193"/>
        <v>12.5</v>
      </c>
      <c r="K2772" s="72" t="s">
        <v>175</v>
      </c>
      <c r="L2772">
        <v>13</v>
      </c>
      <c r="M2772" s="42">
        <v>480</v>
      </c>
    </row>
    <row r="2773" spans="2:13" ht="12.75">
      <c r="B2773" s="453">
        <v>6000</v>
      </c>
      <c r="C2773" s="70" t="s">
        <v>37</v>
      </c>
      <c r="D2773" s="70" t="s">
        <v>808</v>
      </c>
      <c r="E2773" s="70" t="s">
        <v>191</v>
      </c>
      <c r="F2773" s="165" t="s">
        <v>1254</v>
      </c>
      <c r="G2773" s="71" t="s">
        <v>57</v>
      </c>
      <c r="H2773" s="6">
        <f t="shared" si="196"/>
        <v>-18000</v>
      </c>
      <c r="I2773" s="25">
        <f t="shared" si="193"/>
        <v>12.5</v>
      </c>
      <c r="K2773" s="72" t="s">
        <v>175</v>
      </c>
      <c r="L2773">
        <v>13</v>
      </c>
      <c r="M2773" s="42">
        <v>480</v>
      </c>
    </row>
    <row r="2774" spans="2:13" ht="12.75">
      <c r="B2774" s="453">
        <v>6000</v>
      </c>
      <c r="C2774" s="70" t="s">
        <v>37</v>
      </c>
      <c r="D2774" s="70" t="s">
        <v>808</v>
      </c>
      <c r="E2774" s="70" t="s">
        <v>191</v>
      </c>
      <c r="F2774" s="165" t="s">
        <v>1254</v>
      </c>
      <c r="G2774" s="71" t="s">
        <v>193</v>
      </c>
      <c r="H2774" s="6">
        <f t="shared" si="196"/>
        <v>-24000</v>
      </c>
      <c r="I2774" s="25">
        <f t="shared" si="193"/>
        <v>12.5</v>
      </c>
      <c r="K2774" s="72" t="s">
        <v>175</v>
      </c>
      <c r="L2774">
        <v>13</v>
      </c>
      <c r="M2774" s="42">
        <v>480</v>
      </c>
    </row>
    <row r="2775" spans="2:13" ht="12.75">
      <c r="B2775" s="453">
        <v>6000</v>
      </c>
      <c r="C2775" s="70" t="s">
        <v>37</v>
      </c>
      <c r="D2775" s="70" t="s">
        <v>808</v>
      </c>
      <c r="E2775" s="70" t="s">
        <v>191</v>
      </c>
      <c r="F2775" s="165" t="s">
        <v>1254</v>
      </c>
      <c r="G2775" s="71" t="s">
        <v>142</v>
      </c>
      <c r="H2775" s="6">
        <f t="shared" si="196"/>
        <v>-30000</v>
      </c>
      <c r="I2775" s="25">
        <f t="shared" si="193"/>
        <v>12.5</v>
      </c>
      <c r="K2775" s="72" t="s">
        <v>175</v>
      </c>
      <c r="L2775">
        <v>13</v>
      </c>
      <c r="M2775" s="42">
        <v>480</v>
      </c>
    </row>
    <row r="2776" spans="2:13" ht="12.75">
      <c r="B2776" s="453">
        <v>6000</v>
      </c>
      <c r="C2776" s="70" t="s">
        <v>37</v>
      </c>
      <c r="D2776" s="70" t="s">
        <v>808</v>
      </c>
      <c r="E2776" s="70" t="s">
        <v>191</v>
      </c>
      <c r="F2776" s="165" t="s">
        <v>1254</v>
      </c>
      <c r="G2776" s="71" t="s">
        <v>144</v>
      </c>
      <c r="H2776" s="6">
        <f t="shared" si="196"/>
        <v>-36000</v>
      </c>
      <c r="I2776" s="25">
        <f t="shared" si="193"/>
        <v>12.5</v>
      </c>
      <c r="K2776" s="72" t="s">
        <v>175</v>
      </c>
      <c r="L2776">
        <v>13</v>
      </c>
      <c r="M2776" s="42">
        <v>480</v>
      </c>
    </row>
    <row r="2777" spans="2:13" ht="12.75">
      <c r="B2777" s="453">
        <v>6000</v>
      </c>
      <c r="C2777" s="70" t="s">
        <v>37</v>
      </c>
      <c r="D2777" s="70" t="s">
        <v>808</v>
      </c>
      <c r="E2777" s="70" t="s">
        <v>191</v>
      </c>
      <c r="F2777" s="165" t="s">
        <v>1254</v>
      </c>
      <c r="G2777" s="71" t="s">
        <v>148</v>
      </c>
      <c r="H2777" s="6">
        <f t="shared" si="196"/>
        <v>-42000</v>
      </c>
      <c r="I2777" s="25">
        <f t="shared" si="193"/>
        <v>12.5</v>
      </c>
      <c r="K2777" s="72" t="s">
        <v>175</v>
      </c>
      <c r="L2777">
        <v>13</v>
      </c>
      <c r="M2777" s="42">
        <v>480</v>
      </c>
    </row>
    <row r="2778" spans="2:13" ht="12.75">
      <c r="B2778" s="453">
        <v>6000</v>
      </c>
      <c r="C2778" s="70" t="s">
        <v>37</v>
      </c>
      <c r="D2778" s="70" t="s">
        <v>808</v>
      </c>
      <c r="E2778" s="70" t="s">
        <v>191</v>
      </c>
      <c r="F2778" s="165" t="s">
        <v>1254</v>
      </c>
      <c r="G2778" s="71" t="s">
        <v>189</v>
      </c>
      <c r="H2778" s="6">
        <f t="shared" si="196"/>
        <v>-48000</v>
      </c>
      <c r="I2778" s="25">
        <f t="shared" si="193"/>
        <v>12.5</v>
      </c>
      <c r="K2778" s="72" t="s">
        <v>175</v>
      </c>
      <c r="L2778">
        <v>13</v>
      </c>
      <c r="M2778" s="42">
        <v>480</v>
      </c>
    </row>
    <row r="2779" spans="1:13" s="62" customFormat="1" ht="12.75">
      <c r="A2779" s="14"/>
      <c r="B2779" s="459">
        <f>SUM(B2771:B2778)</f>
        <v>48000</v>
      </c>
      <c r="C2779" s="14" t="s">
        <v>37</v>
      </c>
      <c r="D2779" s="14"/>
      <c r="E2779" s="60" t="s">
        <v>191</v>
      </c>
      <c r="F2779" s="174"/>
      <c r="G2779" s="21"/>
      <c r="H2779" s="59">
        <v>0</v>
      </c>
      <c r="I2779" s="61">
        <f t="shared" si="193"/>
        <v>100</v>
      </c>
      <c r="M2779" s="42">
        <v>480</v>
      </c>
    </row>
    <row r="2780" spans="2:13" ht="12.75">
      <c r="B2780" s="453"/>
      <c r="D2780" s="15"/>
      <c r="H2780" s="6">
        <f>H2779-B2780</f>
        <v>0</v>
      </c>
      <c r="I2780" s="25">
        <f t="shared" si="193"/>
        <v>0</v>
      </c>
      <c r="M2780" s="42">
        <v>480</v>
      </c>
    </row>
    <row r="2781" spans="2:13" ht="12.75">
      <c r="B2781" s="453"/>
      <c r="D2781" s="15"/>
      <c r="H2781" s="6">
        <f>H2780-B2781</f>
        <v>0</v>
      </c>
      <c r="I2781" s="25">
        <f t="shared" si="193"/>
        <v>0</v>
      </c>
      <c r="M2781" s="42">
        <v>480</v>
      </c>
    </row>
    <row r="2782" spans="2:13" ht="12.75">
      <c r="B2782" s="453"/>
      <c r="D2782" s="15"/>
      <c r="H2782" s="6">
        <f>H2781-B2782</f>
        <v>0</v>
      </c>
      <c r="I2782" s="25">
        <f t="shared" si="193"/>
        <v>0</v>
      </c>
      <c r="M2782" s="42">
        <v>480</v>
      </c>
    </row>
    <row r="2783" spans="2:13" ht="12.75">
      <c r="B2783" s="453"/>
      <c r="D2783" s="15"/>
      <c r="H2783" s="6">
        <f>H2782-B2783</f>
        <v>0</v>
      </c>
      <c r="I2783" s="25">
        <f t="shared" si="193"/>
        <v>0</v>
      </c>
      <c r="M2783" s="42">
        <v>480</v>
      </c>
    </row>
    <row r="2784" spans="1:13" s="62" customFormat="1" ht="12.75">
      <c r="A2784" s="64"/>
      <c r="B2784" s="458">
        <f>+B2798+B2802</f>
        <v>258400</v>
      </c>
      <c r="C2784" s="64" t="s">
        <v>804</v>
      </c>
      <c r="D2784" s="64"/>
      <c r="E2784" s="64" t="s">
        <v>857</v>
      </c>
      <c r="F2784" s="197"/>
      <c r="G2784" s="69" t="s">
        <v>806</v>
      </c>
      <c r="H2784" s="65"/>
      <c r="I2784" s="61"/>
      <c r="J2784" s="69"/>
      <c r="K2784" s="69"/>
      <c r="L2784" s="69"/>
      <c r="M2784" s="42">
        <v>480</v>
      </c>
    </row>
    <row r="2785" spans="2:13" ht="12.75">
      <c r="B2785" s="453"/>
      <c r="D2785" s="15"/>
      <c r="H2785" s="6">
        <f aca="true" t="shared" si="197" ref="H2785:H2797">H2784-B2785</f>
        <v>0</v>
      </c>
      <c r="I2785" s="25">
        <f aca="true" t="shared" si="198" ref="I2785:I2848">+B2785/M2785</f>
        <v>0</v>
      </c>
      <c r="M2785" s="42">
        <v>480</v>
      </c>
    </row>
    <row r="2786" spans="2:13" ht="12.75">
      <c r="B2786" s="453"/>
      <c r="D2786" s="15"/>
      <c r="H2786" s="6">
        <f t="shared" si="197"/>
        <v>0</v>
      </c>
      <c r="I2786" s="25">
        <f t="shared" si="198"/>
        <v>0</v>
      </c>
      <c r="M2786" s="42">
        <v>480</v>
      </c>
    </row>
    <row r="2787" spans="2:13" ht="12.75">
      <c r="B2787" s="453">
        <v>3000</v>
      </c>
      <c r="C2787" s="1" t="s">
        <v>807</v>
      </c>
      <c r="D2787" s="15" t="s">
        <v>808</v>
      </c>
      <c r="E2787" s="1" t="s">
        <v>839</v>
      </c>
      <c r="F2787" s="183" t="s">
        <v>840</v>
      </c>
      <c r="G2787" s="30" t="s">
        <v>16</v>
      </c>
      <c r="H2787" s="6">
        <f t="shared" si="197"/>
        <v>-3000</v>
      </c>
      <c r="I2787" s="25">
        <f t="shared" si="198"/>
        <v>6.25</v>
      </c>
      <c r="K2787" t="s">
        <v>11</v>
      </c>
      <c r="M2787" s="42">
        <v>480</v>
      </c>
    </row>
    <row r="2788" spans="2:13" ht="12.75">
      <c r="B2788" s="453">
        <v>2000</v>
      </c>
      <c r="C2788" s="1" t="s">
        <v>807</v>
      </c>
      <c r="D2788" s="15" t="s">
        <v>808</v>
      </c>
      <c r="E2788" s="1" t="s">
        <v>839</v>
      </c>
      <c r="F2788" s="183" t="s">
        <v>841</v>
      </c>
      <c r="G2788" s="30" t="s">
        <v>18</v>
      </c>
      <c r="H2788" s="6">
        <f t="shared" si="197"/>
        <v>-5000</v>
      </c>
      <c r="I2788" s="25">
        <f t="shared" si="198"/>
        <v>4.166666666666667</v>
      </c>
      <c r="K2788" t="s">
        <v>11</v>
      </c>
      <c r="M2788" s="42">
        <v>480</v>
      </c>
    </row>
    <row r="2789" spans="2:13" ht="12.75">
      <c r="B2789" s="453">
        <v>2500</v>
      </c>
      <c r="C2789" s="1" t="s">
        <v>807</v>
      </c>
      <c r="D2789" s="15" t="s">
        <v>808</v>
      </c>
      <c r="E2789" s="1" t="s">
        <v>839</v>
      </c>
      <c r="F2789" s="183" t="s">
        <v>842</v>
      </c>
      <c r="G2789" s="30" t="s">
        <v>53</v>
      </c>
      <c r="H2789" s="6">
        <f t="shared" si="197"/>
        <v>-7500</v>
      </c>
      <c r="I2789" s="25">
        <f t="shared" si="198"/>
        <v>5.208333333333333</v>
      </c>
      <c r="K2789" t="s">
        <v>11</v>
      </c>
      <c r="M2789" s="42">
        <v>480</v>
      </c>
    </row>
    <row r="2790" spans="1:13" ht="12.75">
      <c r="A2790" s="15"/>
      <c r="B2790" s="453">
        <v>10000</v>
      </c>
      <c r="C2790" s="1" t="s">
        <v>807</v>
      </c>
      <c r="D2790" s="15" t="s">
        <v>808</v>
      </c>
      <c r="E2790" s="15" t="s">
        <v>839</v>
      </c>
      <c r="F2790" s="183" t="s">
        <v>843</v>
      </c>
      <c r="G2790" s="32" t="s">
        <v>55</v>
      </c>
      <c r="H2790" s="6">
        <f t="shared" si="197"/>
        <v>-17500</v>
      </c>
      <c r="I2790" s="25">
        <f t="shared" si="198"/>
        <v>20.833333333333332</v>
      </c>
      <c r="J2790" s="18"/>
      <c r="K2790" s="18" t="s">
        <v>11</v>
      </c>
      <c r="L2790" s="18"/>
      <c r="M2790" s="42">
        <v>480</v>
      </c>
    </row>
    <row r="2791" spans="2:13" ht="12.75">
      <c r="B2791" s="453">
        <v>5000</v>
      </c>
      <c r="C2791" s="1" t="s">
        <v>807</v>
      </c>
      <c r="D2791" s="15" t="s">
        <v>808</v>
      </c>
      <c r="E2791" s="15" t="s">
        <v>839</v>
      </c>
      <c r="F2791" s="183" t="s">
        <v>844</v>
      </c>
      <c r="G2791" s="32" t="s">
        <v>57</v>
      </c>
      <c r="H2791" s="6">
        <f t="shared" si="197"/>
        <v>-22500</v>
      </c>
      <c r="I2791" s="25">
        <f t="shared" si="198"/>
        <v>10.416666666666666</v>
      </c>
      <c r="K2791" t="s">
        <v>11</v>
      </c>
      <c r="M2791" s="42">
        <v>480</v>
      </c>
    </row>
    <row r="2792" spans="2:13" ht="12.75">
      <c r="B2792" s="453">
        <v>5000</v>
      </c>
      <c r="C2792" s="1" t="s">
        <v>807</v>
      </c>
      <c r="D2792" s="1" t="s">
        <v>808</v>
      </c>
      <c r="E2792" s="1" t="s">
        <v>845</v>
      </c>
      <c r="F2792" s="183" t="s">
        <v>846</v>
      </c>
      <c r="G2792" s="30" t="s">
        <v>189</v>
      </c>
      <c r="H2792" s="6">
        <f t="shared" si="197"/>
        <v>-27500</v>
      </c>
      <c r="I2792" s="25">
        <f t="shared" si="198"/>
        <v>10.416666666666666</v>
      </c>
      <c r="K2792" t="s">
        <v>11</v>
      </c>
      <c r="M2792" s="42">
        <v>480</v>
      </c>
    </row>
    <row r="2793" spans="2:13" ht="12.75">
      <c r="B2793" s="453">
        <v>5000</v>
      </c>
      <c r="C2793" s="1" t="s">
        <v>807</v>
      </c>
      <c r="D2793" s="1" t="s">
        <v>808</v>
      </c>
      <c r="E2793" s="1" t="s">
        <v>845</v>
      </c>
      <c r="F2793" s="183" t="s">
        <v>847</v>
      </c>
      <c r="G2793" s="30" t="s">
        <v>184</v>
      </c>
      <c r="H2793" s="6">
        <f t="shared" si="197"/>
        <v>-32500</v>
      </c>
      <c r="I2793" s="25">
        <f t="shared" si="198"/>
        <v>10.416666666666666</v>
      </c>
      <c r="K2793" t="s">
        <v>11</v>
      </c>
      <c r="M2793" s="42">
        <v>480</v>
      </c>
    </row>
    <row r="2794" spans="2:13" ht="12.75">
      <c r="B2794" s="453">
        <v>5000</v>
      </c>
      <c r="C2794" s="1" t="s">
        <v>807</v>
      </c>
      <c r="D2794" s="1" t="s">
        <v>808</v>
      </c>
      <c r="E2794" s="1" t="s">
        <v>845</v>
      </c>
      <c r="F2794" s="193" t="s">
        <v>848</v>
      </c>
      <c r="G2794" s="30" t="s">
        <v>291</v>
      </c>
      <c r="H2794" s="6">
        <f t="shared" si="197"/>
        <v>-37500</v>
      </c>
      <c r="I2794" s="25">
        <f t="shared" si="198"/>
        <v>10.416666666666666</v>
      </c>
      <c r="K2794" t="s">
        <v>11</v>
      </c>
      <c r="M2794" s="42">
        <v>480</v>
      </c>
    </row>
    <row r="2795" spans="2:13" ht="12.75">
      <c r="B2795" s="453">
        <v>5000</v>
      </c>
      <c r="C2795" s="1" t="s">
        <v>807</v>
      </c>
      <c r="D2795" s="1" t="s">
        <v>808</v>
      </c>
      <c r="E2795" s="1" t="s">
        <v>845</v>
      </c>
      <c r="F2795" s="193" t="s">
        <v>849</v>
      </c>
      <c r="G2795" s="30" t="s">
        <v>293</v>
      </c>
      <c r="H2795" s="6">
        <f t="shared" si="197"/>
        <v>-42500</v>
      </c>
      <c r="I2795" s="25">
        <f t="shared" si="198"/>
        <v>10.416666666666666</v>
      </c>
      <c r="K2795" t="s">
        <v>11</v>
      </c>
      <c r="M2795" s="42">
        <v>480</v>
      </c>
    </row>
    <row r="2796" spans="2:13" ht="12.75">
      <c r="B2796" s="453">
        <v>3000</v>
      </c>
      <c r="C2796" s="35" t="s">
        <v>11</v>
      </c>
      <c r="D2796" s="15" t="s">
        <v>850</v>
      </c>
      <c r="E2796" s="37" t="s">
        <v>845</v>
      </c>
      <c r="F2796" s="183" t="s">
        <v>1218</v>
      </c>
      <c r="G2796" s="38" t="s">
        <v>295</v>
      </c>
      <c r="H2796" s="6">
        <f t="shared" si="197"/>
        <v>-45500</v>
      </c>
      <c r="I2796" s="25">
        <f t="shared" si="198"/>
        <v>6.25</v>
      </c>
      <c r="K2796" t="s">
        <v>11</v>
      </c>
      <c r="M2796" s="42">
        <v>480</v>
      </c>
    </row>
    <row r="2797" spans="1:13" s="62" customFormat="1" ht="12.75">
      <c r="A2797" s="1"/>
      <c r="B2797" s="453">
        <v>5000</v>
      </c>
      <c r="C2797" s="1" t="s">
        <v>807</v>
      </c>
      <c r="D2797" s="1" t="s">
        <v>808</v>
      </c>
      <c r="E2797" s="1" t="s">
        <v>851</v>
      </c>
      <c r="F2797" s="183" t="s">
        <v>852</v>
      </c>
      <c r="G2797" s="30" t="s">
        <v>189</v>
      </c>
      <c r="H2797" s="6">
        <f t="shared" si="197"/>
        <v>-50500</v>
      </c>
      <c r="I2797" s="25">
        <f t="shared" si="198"/>
        <v>10.416666666666666</v>
      </c>
      <c r="J2797"/>
      <c r="K2797" t="s">
        <v>11</v>
      </c>
      <c r="L2797"/>
      <c r="M2797" s="42">
        <v>480</v>
      </c>
    </row>
    <row r="2798" spans="1:13" ht="12.75">
      <c r="A2798" s="14"/>
      <c r="B2798" s="459">
        <f>SUM(B2787:B2797)</f>
        <v>50500</v>
      </c>
      <c r="C2798" s="14" t="s">
        <v>807</v>
      </c>
      <c r="D2798" s="14"/>
      <c r="E2798" s="14" t="s">
        <v>845</v>
      </c>
      <c r="F2798" s="174"/>
      <c r="G2798" s="21"/>
      <c r="H2798" s="59">
        <v>0</v>
      </c>
      <c r="I2798" s="61">
        <f t="shared" si="198"/>
        <v>105.20833333333333</v>
      </c>
      <c r="J2798" s="62"/>
      <c r="K2798" s="62"/>
      <c r="L2798" s="62"/>
      <c r="M2798" s="42">
        <v>480</v>
      </c>
    </row>
    <row r="2799" spans="2:13" ht="12.75">
      <c r="B2799" s="453"/>
      <c r="H2799" s="6">
        <f>H2798-B2799</f>
        <v>0</v>
      </c>
      <c r="I2799" s="25">
        <f t="shared" si="198"/>
        <v>0</v>
      </c>
      <c r="M2799" s="42">
        <v>480</v>
      </c>
    </row>
    <row r="2800" spans="2:13" ht="12.75">
      <c r="B2800" s="453"/>
      <c r="H2800" s="6">
        <f>H2799-B2800</f>
        <v>0</v>
      </c>
      <c r="I2800" s="25">
        <f t="shared" si="198"/>
        <v>0</v>
      </c>
      <c r="M2800" s="42">
        <v>480</v>
      </c>
    </row>
    <row r="2801" spans="2:13" ht="12.75">
      <c r="B2801" s="453">
        <v>207900</v>
      </c>
      <c r="C2801" s="1" t="s">
        <v>853</v>
      </c>
      <c r="D2801" s="15" t="s">
        <v>808</v>
      </c>
      <c r="E2801" s="1" t="s">
        <v>845</v>
      </c>
      <c r="F2801" s="183" t="s">
        <v>854</v>
      </c>
      <c r="G2801" s="30" t="s">
        <v>293</v>
      </c>
      <c r="H2801" s="6">
        <f>H2800-B2801</f>
        <v>-207900</v>
      </c>
      <c r="I2801" s="25">
        <f t="shared" si="198"/>
        <v>433.125</v>
      </c>
      <c r="K2801" t="s">
        <v>855</v>
      </c>
      <c r="M2801" s="42">
        <v>480</v>
      </c>
    </row>
    <row r="2802" spans="1:13" s="62" customFormat="1" ht="12.75">
      <c r="A2802" s="14"/>
      <c r="B2802" s="459">
        <f>SUM(B2801)</f>
        <v>207900</v>
      </c>
      <c r="C2802" s="14" t="s">
        <v>856</v>
      </c>
      <c r="D2802" s="14"/>
      <c r="E2802" s="14"/>
      <c r="F2802" s="174"/>
      <c r="G2802" s="21"/>
      <c r="H2802" s="59">
        <v>0</v>
      </c>
      <c r="I2802" s="61">
        <f t="shared" si="198"/>
        <v>433.125</v>
      </c>
      <c r="M2802" s="42">
        <v>480</v>
      </c>
    </row>
    <row r="2803" spans="2:13" ht="12.75">
      <c r="B2803" s="453"/>
      <c r="H2803" s="6">
        <f>H2802-B2803</f>
        <v>0</v>
      </c>
      <c r="I2803" s="25">
        <f t="shared" si="198"/>
        <v>0</v>
      </c>
      <c r="M2803" s="42">
        <v>480</v>
      </c>
    </row>
    <row r="2804" spans="2:13" ht="12.75">
      <c r="B2804" s="453"/>
      <c r="H2804" s="6">
        <f>H2803-B2804</f>
        <v>0</v>
      </c>
      <c r="I2804" s="25">
        <f t="shared" si="198"/>
        <v>0</v>
      </c>
      <c r="M2804" s="42">
        <v>480</v>
      </c>
    </row>
    <row r="2805" spans="2:13" ht="12.75">
      <c r="B2805" s="453"/>
      <c r="H2805" s="6">
        <f>H2804-B2805</f>
        <v>0</v>
      </c>
      <c r="I2805" s="25">
        <f t="shared" si="198"/>
        <v>0</v>
      </c>
      <c r="M2805" s="42">
        <v>480</v>
      </c>
    </row>
    <row r="2806" spans="2:13" ht="12.75">
      <c r="B2806" s="453"/>
      <c r="H2806" s="6">
        <f>H2805-B2806</f>
        <v>0</v>
      </c>
      <c r="I2806" s="25">
        <f t="shared" si="198"/>
        <v>0</v>
      </c>
      <c r="M2806" s="42">
        <v>480</v>
      </c>
    </row>
    <row r="2807" spans="1:13" ht="12.75">
      <c r="A2807" s="64"/>
      <c r="B2807" s="458">
        <f>+B2815+B2819+B2823</f>
        <v>621900</v>
      </c>
      <c r="C2807" s="64" t="s">
        <v>804</v>
      </c>
      <c r="D2807" s="64"/>
      <c r="E2807" s="64" t="s">
        <v>862</v>
      </c>
      <c r="F2807" s="197"/>
      <c r="G2807" s="69" t="s">
        <v>806</v>
      </c>
      <c r="H2807" s="65"/>
      <c r="I2807" s="61">
        <f t="shared" si="198"/>
        <v>1295.625</v>
      </c>
      <c r="J2807" s="69"/>
      <c r="K2807" s="69"/>
      <c r="L2807" s="69"/>
      <c r="M2807" s="42">
        <v>480</v>
      </c>
    </row>
    <row r="2808" spans="2:13" ht="12.75">
      <c r="B2808" s="453"/>
      <c r="H2808" s="6">
        <f aca="true" t="shared" si="199" ref="H2808:H2814">H2807-B2808</f>
        <v>0</v>
      </c>
      <c r="I2808" s="25">
        <f t="shared" si="198"/>
        <v>0</v>
      </c>
      <c r="M2808" s="42">
        <v>480</v>
      </c>
    </row>
    <row r="2809" spans="2:13" ht="12.75">
      <c r="B2809" s="453"/>
      <c r="H2809" s="6">
        <f t="shared" si="199"/>
        <v>0</v>
      </c>
      <c r="I2809" s="25">
        <f t="shared" si="198"/>
        <v>0</v>
      </c>
      <c r="M2809" s="42">
        <v>480</v>
      </c>
    </row>
    <row r="2810" spans="2:13" ht="12.75">
      <c r="B2810" s="453">
        <v>5000</v>
      </c>
      <c r="C2810" s="1" t="s">
        <v>807</v>
      </c>
      <c r="D2810" s="1" t="s">
        <v>808</v>
      </c>
      <c r="E2810" s="1" t="s">
        <v>858</v>
      </c>
      <c r="F2810" s="183" t="s">
        <v>859</v>
      </c>
      <c r="G2810" s="30" t="s">
        <v>99</v>
      </c>
      <c r="H2810" s="6">
        <f t="shared" si="199"/>
        <v>-5000</v>
      </c>
      <c r="I2810" s="25">
        <f t="shared" si="198"/>
        <v>10.416666666666666</v>
      </c>
      <c r="K2810" t="s">
        <v>11</v>
      </c>
      <c r="M2810" s="42">
        <v>480</v>
      </c>
    </row>
    <row r="2811" spans="2:13" ht="12.75">
      <c r="B2811" s="453">
        <v>2000</v>
      </c>
      <c r="C2811" s="1" t="s">
        <v>807</v>
      </c>
      <c r="D2811" s="1" t="s">
        <v>808</v>
      </c>
      <c r="E2811" s="1" t="s">
        <v>858</v>
      </c>
      <c r="F2811" s="193" t="s">
        <v>860</v>
      </c>
      <c r="G2811" s="30" t="s">
        <v>99</v>
      </c>
      <c r="H2811" s="6">
        <f t="shared" si="199"/>
        <v>-7000</v>
      </c>
      <c r="I2811" s="25">
        <f t="shared" si="198"/>
        <v>4.166666666666667</v>
      </c>
      <c r="K2811" t="s">
        <v>11</v>
      </c>
      <c r="M2811" s="42">
        <v>480</v>
      </c>
    </row>
    <row r="2812" spans="2:13" ht="12.75">
      <c r="B2812" s="453">
        <v>6500</v>
      </c>
      <c r="C2812" s="1" t="s">
        <v>807</v>
      </c>
      <c r="D2812" s="1" t="s">
        <v>808</v>
      </c>
      <c r="E2812" s="1" t="s">
        <v>858</v>
      </c>
      <c r="F2812" s="193" t="s">
        <v>861</v>
      </c>
      <c r="G2812" s="30" t="s">
        <v>102</v>
      </c>
      <c r="H2812" s="6">
        <f t="shared" si="199"/>
        <v>-13500</v>
      </c>
      <c r="I2812" s="25">
        <f t="shared" si="198"/>
        <v>13.541666666666666</v>
      </c>
      <c r="K2812" t="s">
        <v>11</v>
      </c>
      <c r="M2812" s="42">
        <v>480</v>
      </c>
    </row>
    <row r="2813" spans="1:13" s="62" customFormat="1" ht="12.75">
      <c r="A2813" s="1"/>
      <c r="B2813" s="455">
        <v>5000</v>
      </c>
      <c r="C2813" s="1" t="s">
        <v>807</v>
      </c>
      <c r="D2813" s="1" t="s">
        <v>808</v>
      </c>
      <c r="E2813" s="1" t="s">
        <v>863</v>
      </c>
      <c r="F2813" s="183" t="s">
        <v>864</v>
      </c>
      <c r="G2813" s="30" t="s">
        <v>189</v>
      </c>
      <c r="H2813" s="6">
        <f t="shared" si="199"/>
        <v>-18500</v>
      </c>
      <c r="I2813" s="25">
        <f t="shared" si="198"/>
        <v>10.416666666666666</v>
      </c>
      <c r="J2813"/>
      <c r="K2813" t="s">
        <v>11</v>
      </c>
      <c r="L2813"/>
      <c r="M2813" s="42">
        <v>480</v>
      </c>
    </row>
    <row r="2814" spans="2:13" ht="12.75">
      <c r="B2814" s="453">
        <v>5000</v>
      </c>
      <c r="C2814" s="1" t="s">
        <v>807</v>
      </c>
      <c r="D2814" s="15" t="s">
        <v>808</v>
      </c>
      <c r="E2814" s="1" t="s">
        <v>865</v>
      </c>
      <c r="F2814" s="183" t="s">
        <v>866</v>
      </c>
      <c r="G2814" s="30" t="s">
        <v>14</v>
      </c>
      <c r="H2814" s="6">
        <f t="shared" si="199"/>
        <v>-23500</v>
      </c>
      <c r="I2814" s="25">
        <f t="shared" si="198"/>
        <v>10.416666666666666</v>
      </c>
      <c r="K2814" t="s">
        <v>11</v>
      </c>
      <c r="M2814" s="42">
        <v>480</v>
      </c>
    </row>
    <row r="2815" spans="1:13" s="62" customFormat="1" ht="12.75">
      <c r="A2815" s="14"/>
      <c r="B2815" s="459">
        <f>SUM(B2810:B2814)</f>
        <v>23500</v>
      </c>
      <c r="C2815" s="14" t="s">
        <v>807</v>
      </c>
      <c r="D2815" s="14"/>
      <c r="E2815" s="14"/>
      <c r="F2815" s="174"/>
      <c r="G2815" s="21"/>
      <c r="H2815" s="59">
        <v>0</v>
      </c>
      <c r="I2815" s="61">
        <f t="shared" si="198"/>
        <v>48.958333333333336</v>
      </c>
      <c r="M2815" s="42">
        <v>480</v>
      </c>
    </row>
    <row r="2816" spans="2:13" ht="12.75">
      <c r="B2816" s="453"/>
      <c r="H2816" s="6">
        <f>H2815-B2816</f>
        <v>0</v>
      </c>
      <c r="I2816" s="25">
        <f t="shared" si="198"/>
        <v>0</v>
      </c>
      <c r="M2816" s="42">
        <v>480</v>
      </c>
    </row>
    <row r="2817" spans="2:13" ht="12.75">
      <c r="B2817" s="453"/>
      <c r="H2817" s="6">
        <f>H2816-B2817</f>
        <v>0</v>
      </c>
      <c r="I2817" s="25">
        <f t="shared" si="198"/>
        <v>0</v>
      </c>
      <c r="M2817" s="42">
        <v>480</v>
      </c>
    </row>
    <row r="2818" spans="2:13" ht="12.75">
      <c r="B2818" s="453">
        <v>588400</v>
      </c>
      <c r="C2818" s="1" t="s">
        <v>867</v>
      </c>
      <c r="D2818" s="15" t="s">
        <v>808</v>
      </c>
      <c r="E2818" s="1" t="s">
        <v>858</v>
      </c>
      <c r="F2818" s="183" t="s">
        <v>868</v>
      </c>
      <c r="G2818" s="30" t="s">
        <v>313</v>
      </c>
      <c r="H2818" s="6">
        <f>H2817-B2818</f>
        <v>-588400</v>
      </c>
      <c r="I2818" s="25">
        <f t="shared" si="198"/>
        <v>1225.8333333333333</v>
      </c>
      <c r="K2818" t="s">
        <v>869</v>
      </c>
      <c r="M2818" s="42">
        <v>480</v>
      </c>
    </row>
    <row r="2819" spans="1:13" s="62" customFormat="1" ht="12.75">
      <c r="A2819" s="14"/>
      <c r="B2819" s="459">
        <f>SUM(B2818)</f>
        <v>588400</v>
      </c>
      <c r="C2819" s="14" t="s">
        <v>856</v>
      </c>
      <c r="D2819" s="14"/>
      <c r="E2819" s="14"/>
      <c r="F2819" s="174"/>
      <c r="G2819" s="21"/>
      <c r="H2819" s="59">
        <v>0</v>
      </c>
      <c r="I2819" s="61">
        <f t="shared" si="198"/>
        <v>1225.8333333333333</v>
      </c>
      <c r="M2819" s="42">
        <v>480</v>
      </c>
    </row>
    <row r="2820" spans="2:13" ht="12.75">
      <c r="B2820" s="453"/>
      <c r="D2820" s="15"/>
      <c r="H2820" s="6">
        <f>H2819-B2820</f>
        <v>0</v>
      </c>
      <c r="I2820" s="25">
        <f t="shared" si="198"/>
        <v>0</v>
      </c>
      <c r="M2820" s="42">
        <v>480</v>
      </c>
    </row>
    <row r="2821" spans="2:13" ht="12.75">
      <c r="B2821" s="453"/>
      <c r="D2821" s="15"/>
      <c r="H2821" s="6">
        <f>H2820-B2821</f>
        <v>0</v>
      </c>
      <c r="I2821" s="25">
        <f t="shared" si="198"/>
        <v>0</v>
      </c>
      <c r="M2821" s="42">
        <v>480</v>
      </c>
    </row>
    <row r="2822" spans="2:13" ht="12.75">
      <c r="B2822" s="453">
        <v>10000</v>
      </c>
      <c r="C2822" s="1" t="s">
        <v>187</v>
      </c>
      <c r="D2822" s="15" t="s">
        <v>808</v>
      </c>
      <c r="E2822" s="1" t="s">
        <v>858</v>
      </c>
      <c r="F2822" s="193" t="s">
        <v>870</v>
      </c>
      <c r="G2822" s="30" t="s">
        <v>313</v>
      </c>
      <c r="H2822" s="6">
        <f>H2821-B2822</f>
        <v>-10000</v>
      </c>
      <c r="I2822" s="25">
        <f t="shared" si="198"/>
        <v>20.833333333333332</v>
      </c>
      <c r="M2822" s="42">
        <v>480</v>
      </c>
    </row>
    <row r="2823" spans="1:13" s="62" customFormat="1" ht="12.75">
      <c r="A2823" s="14"/>
      <c r="B2823" s="459">
        <f>SUM(B2822)</f>
        <v>10000</v>
      </c>
      <c r="C2823" s="14" t="s">
        <v>871</v>
      </c>
      <c r="D2823" s="14"/>
      <c r="E2823" s="14"/>
      <c r="F2823" s="174"/>
      <c r="G2823" s="21"/>
      <c r="H2823" s="59">
        <v>0</v>
      </c>
      <c r="I2823" s="61">
        <f t="shared" si="198"/>
        <v>20.833333333333332</v>
      </c>
      <c r="K2823" s="62" t="s">
        <v>869</v>
      </c>
      <c r="M2823" s="42">
        <v>480</v>
      </c>
    </row>
    <row r="2824" spans="8:13" ht="12.75">
      <c r="H2824" s="6">
        <f>H2823-B2824</f>
        <v>0</v>
      </c>
      <c r="I2824" s="25">
        <f t="shared" si="198"/>
        <v>0</v>
      </c>
      <c r="M2824" s="42">
        <v>480</v>
      </c>
    </row>
    <row r="2825" spans="8:13" ht="12.75">
      <c r="H2825" s="6">
        <f>H2824-B2825</f>
        <v>0</v>
      </c>
      <c r="I2825" s="25">
        <f t="shared" si="198"/>
        <v>0</v>
      </c>
      <c r="M2825" s="42">
        <v>480</v>
      </c>
    </row>
    <row r="2826" spans="8:13" ht="12.75">
      <c r="H2826" s="6">
        <f>H2825-B2826</f>
        <v>0</v>
      </c>
      <c r="I2826" s="25">
        <f t="shared" si="198"/>
        <v>0</v>
      </c>
      <c r="M2826" s="42">
        <v>480</v>
      </c>
    </row>
    <row r="2827" spans="4:13" ht="12.75">
      <c r="D2827" s="15"/>
      <c r="H2827" s="6">
        <f>H2826-B2827</f>
        <v>0</v>
      </c>
      <c r="I2827" s="25">
        <f t="shared" si="198"/>
        <v>0</v>
      </c>
      <c r="M2827" s="42">
        <v>480</v>
      </c>
    </row>
    <row r="2828" spans="1:13" ht="13.5" thickBot="1">
      <c r="A2828" s="52"/>
      <c r="B2828" s="432">
        <f>+B2859+B2888+B2892</f>
        <v>980500</v>
      </c>
      <c r="C2828" s="52"/>
      <c r="D2828" s="51" t="s">
        <v>465</v>
      </c>
      <c r="E2828" s="129"/>
      <c r="F2828" s="129"/>
      <c r="G2828" s="54"/>
      <c r="H2828" s="130"/>
      <c r="I2828" s="131">
        <f t="shared" si="198"/>
        <v>2042.7083333333333</v>
      </c>
      <c r="J2828" s="132"/>
      <c r="K2828" s="132"/>
      <c r="L2828" s="132"/>
      <c r="M2828" s="42">
        <v>480</v>
      </c>
    </row>
    <row r="2829" spans="2:13" ht="12.75">
      <c r="B2829" s="426"/>
      <c r="C2829" s="35"/>
      <c r="D2829" s="15"/>
      <c r="E2829" s="35"/>
      <c r="G2829" s="33"/>
      <c r="H2829" s="6">
        <f aca="true" t="shared" si="200" ref="H2829:H2858">H2828-B2829</f>
        <v>0</v>
      </c>
      <c r="I2829" s="25">
        <f t="shared" si="198"/>
        <v>0</v>
      </c>
      <c r="M2829" s="42">
        <v>480</v>
      </c>
    </row>
    <row r="2830" spans="2:13" ht="12.75">
      <c r="B2830" s="426"/>
      <c r="C2830" s="35"/>
      <c r="D2830" s="15"/>
      <c r="E2830" s="37"/>
      <c r="G2830" s="38"/>
      <c r="H2830" s="6">
        <f t="shared" si="200"/>
        <v>0</v>
      </c>
      <c r="I2830" s="25">
        <f t="shared" si="198"/>
        <v>0</v>
      </c>
      <c r="M2830" s="42">
        <v>480</v>
      </c>
    </row>
    <row r="2831" spans="2:13" ht="12.75">
      <c r="B2831" s="433">
        <v>5000</v>
      </c>
      <c r="C2831" s="1" t="s">
        <v>11</v>
      </c>
      <c r="D2831" s="15" t="s">
        <v>465</v>
      </c>
      <c r="E2831" s="1" t="s">
        <v>869</v>
      </c>
      <c r="F2831" s="183" t="s">
        <v>879</v>
      </c>
      <c r="G2831" s="33" t="s">
        <v>14</v>
      </c>
      <c r="H2831" s="6">
        <f t="shared" si="200"/>
        <v>-5000</v>
      </c>
      <c r="I2831" s="25">
        <f t="shared" si="198"/>
        <v>10.416666666666666</v>
      </c>
      <c r="K2831" t="s">
        <v>11</v>
      </c>
      <c r="M2831" s="42">
        <v>480</v>
      </c>
    </row>
    <row r="2832" spans="1:13" s="18" customFormat="1" ht="12.75">
      <c r="A2832" s="1"/>
      <c r="B2832" s="433">
        <v>5000</v>
      </c>
      <c r="C2832" s="1" t="s">
        <v>11</v>
      </c>
      <c r="D2832" s="15" t="s">
        <v>465</v>
      </c>
      <c r="E2832" s="1" t="s">
        <v>869</v>
      </c>
      <c r="F2832" s="183" t="s">
        <v>880</v>
      </c>
      <c r="G2832" s="30" t="s">
        <v>16</v>
      </c>
      <c r="H2832" s="6">
        <f t="shared" si="200"/>
        <v>-10000</v>
      </c>
      <c r="I2832" s="25">
        <f t="shared" si="198"/>
        <v>10.416666666666666</v>
      </c>
      <c r="J2832"/>
      <c r="K2832" t="s">
        <v>11</v>
      </c>
      <c r="L2832"/>
      <c r="M2832" s="42">
        <v>480</v>
      </c>
    </row>
    <row r="2833" spans="2:13" ht="12.75">
      <c r="B2833" s="433">
        <v>5000</v>
      </c>
      <c r="C2833" s="1" t="s">
        <v>11</v>
      </c>
      <c r="D2833" s="15" t="s">
        <v>465</v>
      </c>
      <c r="E2833" s="1" t="s">
        <v>869</v>
      </c>
      <c r="F2833" s="183" t="s">
        <v>881</v>
      </c>
      <c r="G2833" s="30" t="s">
        <v>18</v>
      </c>
      <c r="H2833" s="6">
        <f t="shared" si="200"/>
        <v>-15000</v>
      </c>
      <c r="I2833" s="25">
        <f t="shared" si="198"/>
        <v>10.416666666666666</v>
      </c>
      <c r="K2833" t="s">
        <v>11</v>
      </c>
      <c r="M2833" s="42">
        <v>480</v>
      </c>
    </row>
    <row r="2834" spans="2:13" ht="12.75">
      <c r="B2834" s="433">
        <v>5000</v>
      </c>
      <c r="C2834" s="1" t="s">
        <v>11</v>
      </c>
      <c r="D2834" s="1" t="s">
        <v>465</v>
      </c>
      <c r="E2834" s="1" t="s">
        <v>869</v>
      </c>
      <c r="F2834" s="183" t="s">
        <v>882</v>
      </c>
      <c r="G2834" s="30" t="s">
        <v>20</v>
      </c>
      <c r="H2834" s="6">
        <f t="shared" si="200"/>
        <v>-20000</v>
      </c>
      <c r="I2834" s="25">
        <f t="shared" si="198"/>
        <v>10.416666666666666</v>
      </c>
      <c r="K2834" t="s">
        <v>11</v>
      </c>
      <c r="M2834" s="42">
        <v>480</v>
      </c>
    </row>
    <row r="2835" spans="2:13" ht="12.75">
      <c r="B2835" s="433">
        <v>5000</v>
      </c>
      <c r="C2835" s="1" t="s">
        <v>11</v>
      </c>
      <c r="D2835" s="1" t="s">
        <v>465</v>
      </c>
      <c r="E2835" s="1" t="s">
        <v>869</v>
      </c>
      <c r="F2835" s="183" t="s">
        <v>883</v>
      </c>
      <c r="G2835" s="30" t="s">
        <v>22</v>
      </c>
      <c r="H2835" s="6">
        <f t="shared" si="200"/>
        <v>-25000</v>
      </c>
      <c r="I2835" s="25">
        <f t="shared" si="198"/>
        <v>10.416666666666666</v>
      </c>
      <c r="K2835" t="s">
        <v>11</v>
      </c>
      <c r="M2835" s="42">
        <v>480</v>
      </c>
    </row>
    <row r="2836" spans="2:14" ht="12.75">
      <c r="B2836" s="433">
        <v>5000</v>
      </c>
      <c r="C2836" s="1" t="s">
        <v>11</v>
      </c>
      <c r="D2836" s="1" t="s">
        <v>465</v>
      </c>
      <c r="E2836" s="1" t="s">
        <v>869</v>
      </c>
      <c r="F2836" s="183" t="s">
        <v>884</v>
      </c>
      <c r="G2836" s="30" t="s">
        <v>540</v>
      </c>
      <c r="H2836" s="6">
        <f t="shared" si="200"/>
        <v>-30000</v>
      </c>
      <c r="I2836" s="25">
        <f t="shared" si="198"/>
        <v>10.416666666666666</v>
      </c>
      <c r="K2836" t="s">
        <v>11</v>
      </c>
      <c r="M2836" s="42">
        <v>480</v>
      </c>
      <c r="N2836" s="41"/>
    </row>
    <row r="2837" spans="2:13" ht="12.75">
      <c r="B2837" s="433">
        <v>5000</v>
      </c>
      <c r="C2837" s="1" t="s">
        <v>11</v>
      </c>
      <c r="D2837" s="1" t="s">
        <v>465</v>
      </c>
      <c r="E2837" s="1" t="s">
        <v>869</v>
      </c>
      <c r="F2837" s="183" t="s">
        <v>885</v>
      </c>
      <c r="G2837" s="30" t="s">
        <v>52</v>
      </c>
      <c r="H2837" s="6">
        <f t="shared" si="200"/>
        <v>-35000</v>
      </c>
      <c r="I2837" s="25">
        <f t="shared" si="198"/>
        <v>10.416666666666666</v>
      </c>
      <c r="K2837" t="s">
        <v>11</v>
      </c>
      <c r="M2837" s="42">
        <v>480</v>
      </c>
    </row>
    <row r="2838" spans="2:13" ht="12.75">
      <c r="B2838" s="433">
        <v>5000</v>
      </c>
      <c r="C2838" s="1" t="s">
        <v>11</v>
      </c>
      <c r="D2838" s="1" t="s">
        <v>465</v>
      </c>
      <c r="E2838" s="1" t="s">
        <v>869</v>
      </c>
      <c r="F2838" s="183" t="s">
        <v>886</v>
      </c>
      <c r="G2838" s="30" t="s">
        <v>53</v>
      </c>
      <c r="H2838" s="6">
        <f t="shared" si="200"/>
        <v>-40000</v>
      </c>
      <c r="I2838" s="25">
        <f t="shared" si="198"/>
        <v>10.416666666666666</v>
      </c>
      <c r="K2838" t="s">
        <v>11</v>
      </c>
      <c r="M2838" s="42">
        <v>480</v>
      </c>
    </row>
    <row r="2839" spans="2:13" ht="12.75">
      <c r="B2839" s="433">
        <v>5000</v>
      </c>
      <c r="C2839" s="1" t="s">
        <v>11</v>
      </c>
      <c r="D2839" s="1" t="s">
        <v>465</v>
      </c>
      <c r="E2839" s="1" t="s">
        <v>869</v>
      </c>
      <c r="F2839" s="183" t="s">
        <v>887</v>
      </c>
      <c r="G2839" s="30" t="s">
        <v>54</v>
      </c>
      <c r="H2839" s="6">
        <f t="shared" si="200"/>
        <v>-45000</v>
      </c>
      <c r="I2839" s="25">
        <f t="shared" si="198"/>
        <v>10.416666666666666</v>
      </c>
      <c r="K2839" t="s">
        <v>11</v>
      </c>
      <c r="M2839" s="42">
        <v>480</v>
      </c>
    </row>
    <row r="2840" spans="2:13" ht="12.75">
      <c r="B2840" s="433">
        <v>5000</v>
      </c>
      <c r="C2840" s="1" t="s">
        <v>11</v>
      </c>
      <c r="D2840" s="1" t="s">
        <v>465</v>
      </c>
      <c r="E2840" s="1" t="s">
        <v>869</v>
      </c>
      <c r="F2840" s="183" t="s">
        <v>888</v>
      </c>
      <c r="G2840" s="30" t="s">
        <v>55</v>
      </c>
      <c r="H2840" s="6">
        <f t="shared" si="200"/>
        <v>-50000</v>
      </c>
      <c r="I2840" s="25">
        <f t="shared" si="198"/>
        <v>10.416666666666666</v>
      </c>
      <c r="K2840" t="s">
        <v>11</v>
      </c>
      <c r="M2840" s="42">
        <v>480</v>
      </c>
    </row>
    <row r="2841" spans="2:13" ht="12.75">
      <c r="B2841" s="433">
        <v>5000</v>
      </c>
      <c r="C2841" s="1" t="s">
        <v>11</v>
      </c>
      <c r="D2841" s="1" t="s">
        <v>465</v>
      </c>
      <c r="E2841" s="1" t="s">
        <v>869</v>
      </c>
      <c r="F2841" s="183" t="s">
        <v>889</v>
      </c>
      <c r="G2841" s="30" t="s">
        <v>56</v>
      </c>
      <c r="H2841" s="6">
        <f t="shared" si="200"/>
        <v>-55000</v>
      </c>
      <c r="I2841" s="25">
        <f t="shared" si="198"/>
        <v>10.416666666666666</v>
      </c>
      <c r="K2841" t="s">
        <v>11</v>
      </c>
      <c r="M2841" s="42">
        <v>480</v>
      </c>
    </row>
    <row r="2842" spans="1:13" ht="12.75">
      <c r="A2842" s="15"/>
      <c r="B2842" s="426">
        <v>5000</v>
      </c>
      <c r="C2842" s="1" t="s">
        <v>11</v>
      </c>
      <c r="D2842" s="15" t="s">
        <v>465</v>
      </c>
      <c r="E2842" s="15" t="s">
        <v>869</v>
      </c>
      <c r="F2842" s="183" t="s">
        <v>890</v>
      </c>
      <c r="G2842" s="30" t="s">
        <v>57</v>
      </c>
      <c r="H2842" s="6">
        <f t="shared" si="200"/>
        <v>-60000</v>
      </c>
      <c r="I2842" s="25">
        <f t="shared" si="198"/>
        <v>10.416666666666666</v>
      </c>
      <c r="J2842" s="18"/>
      <c r="K2842" t="s">
        <v>11</v>
      </c>
      <c r="L2842" s="18"/>
      <c r="M2842" s="42">
        <v>480</v>
      </c>
    </row>
    <row r="2843" spans="2:13" ht="12.75">
      <c r="B2843" s="426">
        <v>5000</v>
      </c>
      <c r="C2843" s="1" t="s">
        <v>11</v>
      </c>
      <c r="D2843" s="15" t="s">
        <v>465</v>
      </c>
      <c r="E2843" s="15" t="s">
        <v>869</v>
      </c>
      <c r="F2843" s="183" t="s">
        <v>891</v>
      </c>
      <c r="G2843" s="32" t="s">
        <v>193</v>
      </c>
      <c r="H2843" s="6">
        <f t="shared" si="200"/>
        <v>-65000</v>
      </c>
      <c r="I2843" s="25">
        <f t="shared" si="198"/>
        <v>10.416666666666666</v>
      </c>
      <c r="K2843" t="s">
        <v>11</v>
      </c>
      <c r="M2843" s="42">
        <v>480</v>
      </c>
    </row>
    <row r="2844" spans="2:13" ht="12.75">
      <c r="B2844" s="426">
        <v>5000</v>
      </c>
      <c r="C2844" s="1" t="s">
        <v>11</v>
      </c>
      <c r="D2844" s="15" t="s">
        <v>465</v>
      </c>
      <c r="E2844" s="15" t="s">
        <v>869</v>
      </c>
      <c r="F2844" s="183" t="s">
        <v>892</v>
      </c>
      <c r="G2844" s="32" t="s">
        <v>142</v>
      </c>
      <c r="H2844" s="6">
        <f t="shared" si="200"/>
        <v>-70000</v>
      </c>
      <c r="I2844" s="25">
        <f t="shared" si="198"/>
        <v>10.416666666666666</v>
      </c>
      <c r="K2844" t="s">
        <v>11</v>
      </c>
      <c r="M2844" s="42">
        <v>480</v>
      </c>
    </row>
    <row r="2845" spans="2:13" ht="12.75">
      <c r="B2845" s="433">
        <v>5000</v>
      </c>
      <c r="C2845" s="1" t="s">
        <v>11</v>
      </c>
      <c r="D2845" s="1" t="s">
        <v>465</v>
      </c>
      <c r="E2845" s="1" t="s">
        <v>869</v>
      </c>
      <c r="F2845" s="183" t="s">
        <v>893</v>
      </c>
      <c r="G2845" s="30" t="s">
        <v>144</v>
      </c>
      <c r="H2845" s="6">
        <f t="shared" si="200"/>
        <v>-75000</v>
      </c>
      <c r="I2845" s="25">
        <f t="shared" si="198"/>
        <v>10.416666666666666</v>
      </c>
      <c r="K2845" t="s">
        <v>11</v>
      </c>
      <c r="M2845" s="42">
        <v>480</v>
      </c>
    </row>
    <row r="2846" spans="2:13" ht="12.75">
      <c r="B2846" s="433">
        <v>5000</v>
      </c>
      <c r="C2846" s="1" t="s">
        <v>11</v>
      </c>
      <c r="D2846" s="1" t="s">
        <v>465</v>
      </c>
      <c r="E2846" s="1" t="s">
        <v>869</v>
      </c>
      <c r="F2846" s="183" t="s">
        <v>894</v>
      </c>
      <c r="G2846" s="30" t="s">
        <v>148</v>
      </c>
      <c r="H2846" s="6">
        <f t="shared" si="200"/>
        <v>-80000</v>
      </c>
      <c r="I2846" s="25">
        <f t="shared" si="198"/>
        <v>10.416666666666666</v>
      </c>
      <c r="K2846" t="s">
        <v>11</v>
      </c>
      <c r="M2846" s="42">
        <v>480</v>
      </c>
    </row>
    <row r="2847" spans="2:13" ht="12.75">
      <c r="B2847" s="433">
        <v>5000</v>
      </c>
      <c r="C2847" s="1" t="s">
        <v>11</v>
      </c>
      <c r="D2847" s="1" t="s">
        <v>465</v>
      </c>
      <c r="E2847" s="1" t="s">
        <v>869</v>
      </c>
      <c r="F2847" s="183" t="s">
        <v>895</v>
      </c>
      <c r="G2847" s="30" t="s">
        <v>189</v>
      </c>
      <c r="H2847" s="6">
        <f t="shared" si="200"/>
        <v>-85000</v>
      </c>
      <c r="I2847" s="25">
        <f t="shared" si="198"/>
        <v>10.416666666666666</v>
      </c>
      <c r="K2847" t="s">
        <v>11</v>
      </c>
      <c r="M2847" s="42">
        <v>480</v>
      </c>
    </row>
    <row r="2848" spans="2:13" ht="12.75">
      <c r="B2848" s="433">
        <v>5000</v>
      </c>
      <c r="C2848" s="1" t="s">
        <v>11</v>
      </c>
      <c r="D2848" s="1" t="s">
        <v>465</v>
      </c>
      <c r="E2848" s="1" t="s">
        <v>869</v>
      </c>
      <c r="F2848" s="183" t="s">
        <v>896</v>
      </c>
      <c r="G2848" s="30" t="s">
        <v>184</v>
      </c>
      <c r="H2848" s="6">
        <f t="shared" si="200"/>
        <v>-90000</v>
      </c>
      <c r="I2848" s="25">
        <f t="shared" si="198"/>
        <v>10.416666666666666</v>
      </c>
      <c r="K2848" t="s">
        <v>11</v>
      </c>
      <c r="M2848" s="42">
        <v>480</v>
      </c>
    </row>
    <row r="2849" spans="2:13" ht="12.75">
      <c r="B2849" s="433">
        <v>5000</v>
      </c>
      <c r="C2849" s="1" t="s">
        <v>11</v>
      </c>
      <c r="D2849" s="1" t="s">
        <v>465</v>
      </c>
      <c r="E2849" s="1" t="s">
        <v>869</v>
      </c>
      <c r="F2849" s="183" t="s">
        <v>897</v>
      </c>
      <c r="G2849" s="30" t="s">
        <v>182</v>
      </c>
      <c r="H2849" s="6">
        <f t="shared" si="200"/>
        <v>-95000</v>
      </c>
      <c r="I2849" s="25">
        <f aca="true" t="shared" si="201" ref="I2849:I2912">+B2849/M2849</f>
        <v>10.416666666666666</v>
      </c>
      <c r="K2849" t="s">
        <v>11</v>
      </c>
      <c r="M2849" s="42">
        <v>480</v>
      </c>
    </row>
    <row r="2850" spans="2:13" ht="12.75">
      <c r="B2850" s="433">
        <v>5000</v>
      </c>
      <c r="C2850" s="1" t="s">
        <v>11</v>
      </c>
      <c r="D2850" s="1" t="s">
        <v>465</v>
      </c>
      <c r="E2850" s="1" t="s">
        <v>869</v>
      </c>
      <c r="F2850" s="183" t="s">
        <v>898</v>
      </c>
      <c r="G2850" s="30" t="s">
        <v>360</v>
      </c>
      <c r="H2850" s="6">
        <f t="shared" si="200"/>
        <v>-100000</v>
      </c>
      <c r="I2850" s="25">
        <f t="shared" si="201"/>
        <v>10.416666666666666</v>
      </c>
      <c r="K2850" t="s">
        <v>11</v>
      </c>
      <c r="M2850" s="42">
        <v>480</v>
      </c>
    </row>
    <row r="2851" spans="2:13" ht="12.75">
      <c r="B2851" s="433">
        <v>5000</v>
      </c>
      <c r="C2851" s="1" t="s">
        <v>11</v>
      </c>
      <c r="D2851" s="1" t="s">
        <v>465</v>
      </c>
      <c r="E2851" s="1" t="s">
        <v>869</v>
      </c>
      <c r="F2851" s="183" t="s">
        <v>899</v>
      </c>
      <c r="G2851" s="30" t="s">
        <v>274</v>
      </c>
      <c r="H2851" s="6">
        <f t="shared" si="200"/>
        <v>-105000</v>
      </c>
      <c r="I2851" s="25">
        <f t="shared" si="201"/>
        <v>10.416666666666666</v>
      </c>
      <c r="K2851" t="s">
        <v>11</v>
      </c>
      <c r="M2851" s="42">
        <v>480</v>
      </c>
    </row>
    <row r="2852" spans="2:13" ht="12.75">
      <c r="B2852" s="433">
        <v>5000</v>
      </c>
      <c r="C2852" s="1" t="s">
        <v>11</v>
      </c>
      <c r="D2852" s="1" t="s">
        <v>465</v>
      </c>
      <c r="E2852" s="1" t="s">
        <v>869</v>
      </c>
      <c r="F2852" s="183" t="s">
        <v>900</v>
      </c>
      <c r="G2852" s="30" t="s">
        <v>291</v>
      </c>
      <c r="H2852" s="6">
        <f t="shared" si="200"/>
        <v>-110000</v>
      </c>
      <c r="I2852" s="25">
        <f t="shared" si="201"/>
        <v>10.416666666666666</v>
      </c>
      <c r="K2852" t="s">
        <v>11</v>
      </c>
      <c r="M2852" s="42">
        <v>480</v>
      </c>
    </row>
    <row r="2853" spans="2:13" ht="12.75">
      <c r="B2853" s="433">
        <v>5000</v>
      </c>
      <c r="C2853" s="1" t="s">
        <v>11</v>
      </c>
      <c r="D2853" s="1" t="s">
        <v>465</v>
      </c>
      <c r="E2853" s="1" t="s">
        <v>869</v>
      </c>
      <c r="F2853" s="193" t="s">
        <v>901</v>
      </c>
      <c r="G2853" s="30" t="s">
        <v>293</v>
      </c>
      <c r="H2853" s="6">
        <f t="shared" si="200"/>
        <v>-115000</v>
      </c>
      <c r="I2853" s="25">
        <f t="shared" si="201"/>
        <v>10.416666666666666</v>
      </c>
      <c r="K2853" t="s">
        <v>11</v>
      </c>
      <c r="M2853" s="42">
        <v>480</v>
      </c>
    </row>
    <row r="2854" spans="2:13" ht="12.75">
      <c r="B2854" s="433">
        <v>5000</v>
      </c>
      <c r="C2854" s="1" t="s">
        <v>11</v>
      </c>
      <c r="D2854" s="1" t="s">
        <v>465</v>
      </c>
      <c r="E2854" s="1" t="s">
        <v>869</v>
      </c>
      <c r="F2854" s="193" t="s">
        <v>902</v>
      </c>
      <c r="G2854" s="30" t="s">
        <v>295</v>
      </c>
      <c r="H2854" s="6">
        <f t="shared" si="200"/>
        <v>-120000</v>
      </c>
      <c r="I2854" s="25">
        <f t="shared" si="201"/>
        <v>10.416666666666666</v>
      </c>
      <c r="K2854" t="s">
        <v>11</v>
      </c>
      <c r="M2854" s="42">
        <v>480</v>
      </c>
    </row>
    <row r="2855" spans="2:13" ht="12.75">
      <c r="B2855" s="426">
        <v>5000</v>
      </c>
      <c r="C2855" s="35" t="s">
        <v>11</v>
      </c>
      <c r="D2855" s="15" t="s">
        <v>465</v>
      </c>
      <c r="E2855" s="15" t="s">
        <v>869</v>
      </c>
      <c r="F2855" s="183" t="s">
        <v>1219</v>
      </c>
      <c r="G2855" s="38" t="s">
        <v>296</v>
      </c>
      <c r="H2855" s="6">
        <f t="shared" si="200"/>
        <v>-125000</v>
      </c>
      <c r="I2855" s="25">
        <f t="shared" si="201"/>
        <v>10.416666666666666</v>
      </c>
      <c r="K2855" t="s">
        <v>11</v>
      </c>
      <c r="M2855" s="42">
        <v>480</v>
      </c>
    </row>
    <row r="2856" spans="2:13" ht="12.75">
      <c r="B2856" s="433">
        <v>5000</v>
      </c>
      <c r="C2856" s="1" t="s">
        <v>11</v>
      </c>
      <c r="D2856" s="15" t="s">
        <v>465</v>
      </c>
      <c r="E2856" s="1" t="s">
        <v>869</v>
      </c>
      <c r="F2856" s="183" t="s">
        <v>1220</v>
      </c>
      <c r="G2856" s="30" t="s">
        <v>297</v>
      </c>
      <c r="H2856" s="6">
        <f t="shared" si="200"/>
        <v>-130000</v>
      </c>
      <c r="I2856" s="25">
        <f t="shared" si="201"/>
        <v>10.416666666666666</v>
      </c>
      <c r="K2856" t="s">
        <v>11</v>
      </c>
      <c r="M2856" s="42">
        <v>480</v>
      </c>
    </row>
    <row r="2857" spans="2:13" ht="12.75">
      <c r="B2857" s="433">
        <v>5000</v>
      </c>
      <c r="C2857" s="1" t="s">
        <v>11</v>
      </c>
      <c r="D2857" s="15" t="s">
        <v>465</v>
      </c>
      <c r="E2857" s="1" t="s">
        <v>869</v>
      </c>
      <c r="F2857" s="183" t="s">
        <v>1221</v>
      </c>
      <c r="G2857" s="30" t="s">
        <v>313</v>
      </c>
      <c r="H2857" s="6">
        <f t="shared" si="200"/>
        <v>-135000</v>
      </c>
      <c r="I2857" s="25">
        <f t="shared" si="201"/>
        <v>10.416666666666666</v>
      </c>
      <c r="K2857" t="s">
        <v>11</v>
      </c>
      <c r="M2857" s="42">
        <v>480</v>
      </c>
    </row>
    <row r="2858" spans="2:13" ht="12.75">
      <c r="B2858" s="433">
        <v>5000</v>
      </c>
      <c r="C2858" s="1" t="s">
        <v>11</v>
      </c>
      <c r="D2858" s="1" t="s">
        <v>465</v>
      </c>
      <c r="E2858" s="1" t="s">
        <v>869</v>
      </c>
      <c r="F2858" s="183" t="s">
        <v>903</v>
      </c>
      <c r="G2858" s="30" t="s">
        <v>109</v>
      </c>
      <c r="H2858" s="6">
        <f t="shared" si="200"/>
        <v>-140000</v>
      </c>
      <c r="I2858" s="25">
        <f t="shared" si="201"/>
        <v>10.416666666666666</v>
      </c>
      <c r="K2858" t="s">
        <v>11</v>
      </c>
      <c r="M2858" s="42">
        <v>480</v>
      </c>
    </row>
    <row r="2859" spans="1:13" s="62" customFormat="1" ht="12.75">
      <c r="A2859" s="14"/>
      <c r="B2859" s="434">
        <f>SUM(B2831:B2858)</f>
        <v>140000</v>
      </c>
      <c r="C2859" s="14" t="s">
        <v>11</v>
      </c>
      <c r="D2859" s="14"/>
      <c r="E2859" s="14"/>
      <c r="F2859" s="174"/>
      <c r="G2859" s="21"/>
      <c r="H2859" s="59">
        <v>0</v>
      </c>
      <c r="I2859" s="61">
        <f t="shared" si="201"/>
        <v>291.6666666666667</v>
      </c>
      <c r="M2859" s="42">
        <v>480</v>
      </c>
    </row>
    <row r="2860" spans="2:13" ht="12.75">
      <c r="B2860" s="433"/>
      <c r="D2860" s="15"/>
      <c r="H2860" s="6">
        <f aca="true" t="shared" si="202" ref="H2860:H2887">H2859-B2860</f>
        <v>0</v>
      </c>
      <c r="I2860" s="25">
        <f t="shared" si="201"/>
        <v>0</v>
      </c>
      <c r="M2860" s="42">
        <v>480</v>
      </c>
    </row>
    <row r="2861" spans="2:13" ht="12.75">
      <c r="B2861" s="433"/>
      <c r="D2861" s="15"/>
      <c r="H2861" s="6">
        <f t="shared" si="202"/>
        <v>0</v>
      </c>
      <c r="I2861" s="25">
        <f t="shared" si="201"/>
        <v>0</v>
      </c>
      <c r="M2861" s="42">
        <v>480</v>
      </c>
    </row>
    <row r="2862" spans="2:13" ht="12.75">
      <c r="B2862" s="433">
        <v>1300</v>
      </c>
      <c r="C2862" s="1" t="s">
        <v>34</v>
      </c>
      <c r="D2862" s="15" t="s">
        <v>465</v>
      </c>
      <c r="E2862" s="1" t="s">
        <v>35</v>
      </c>
      <c r="F2862" s="183" t="s">
        <v>904</v>
      </c>
      <c r="G2862" s="33" t="s">
        <v>14</v>
      </c>
      <c r="H2862" s="6">
        <f t="shared" si="202"/>
        <v>-1300</v>
      </c>
      <c r="I2862" s="25">
        <f t="shared" si="201"/>
        <v>2.7083333333333335</v>
      </c>
      <c r="K2862" t="s">
        <v>869</v>
      </c>
      <c r="M2862" s="42">
        <v>480</v>
      </c>
    </row>
    <row r="2863" spans="1:13" s="18" customFormat="1" ht="12.75">
      <c r="A2863" s="1"/>
      <c r="B2863" s="433">
        <v>1500</v>
      </c>
      <c r="C2863" s="1" t="s">
        <v>34</v>
      </c>
      <c r="D2863" s="15" t="s">
        <v>465</v>
      </c>
      <c r="E2863" s="1" t="s">
        <v>35</v>
      </c>
      <c r="F2863" s="183" t="s">
        <v>904</v>
      </c>
      <c r="G2863" s="30" t="s">
        <v>16</v>
      </c>
      <c r="H2863" s="6">
        <f t="shared" si="202"/>
        <v>-2800</v>
      </c>
      <c r="I2863" s="25">
        <f t="shared" si="201"/>
        <v>3.125</v>
      </c>
      <c r="J2863"/>
      <c r="K2863" t="s">
        <v>869</v>
      </c>
      <c r="L2863"/>
      <c r="M2863" s="42">
        <v>480</v>
      </c>
    </row>
    <row r="2864" spans="2:13" ht="12.75">
      <c r="B2864" s="433">
        <v>1400</v>
      </c>
      <c r="C2864" s="1" t="s">
        <v>34</v>
      </c>
      <c r="D2864" s="15" t="s">
        <v>465</v>
      </c>
      <c r="E2864" s="1" t="s">
        <v>35</v>
      </c>
      <c r="F2864" s="183" t="s">
        <v>904</v>
      </c>
      <c r="G2864" s="30" t="s">
        <v>18</v>
      </c>
      <c r="H2864" s="6">
        <f t="shared" si="202"/>
        <v>-4200</v>
      </c>
      <c r="I2864" s="25">
        <f t="shared" si="201"/>
        <v>2.9166666666666665</v>
      </c>
      <c r="K2864" t="s">
        <v>869</v>
      </c>
      <c r="M2864" s="42">
        <v>480</v>
      </c>
    </row>
    <row r="2865" spans="2:13" ht="12.75">
      <c r="B2865" s="433">
        <v>1450</v>
      </c>
      <c r="C2865" s="1" t="s">
        <v>34</v>
      </c>
      <c r="D2865" s="1" t="s">
        <v>465</v>
      </c>
      <c r="E2865" s="1" t="s">
        <v>35</v>
      </c>
      <c r="F2865" s="183" t="s">
        <v>904</v>
      </c>
      <c r="G2865" s="30" t="s">
        <v>20</v>
      </c>
      <c r="H2865" s="6">
        <f t="shared" si="202"/>
        <v>-5650</v>
      </c>
      <c r="I2865" s="25">
        <f t="shared" si="201"/>
        <v>3.0208333333333335</v>
      </c>
      <c r="K2865" t="s">
        <v>869</v>
      </c>
      <c r="M2865" s="42">
        <v>480</v>
      </c>
    </row>
    <row r="2866" spans="2:13" ht="12.75">
      <c r="B2866" s="433">
        <v>1000</v>
      </c>
      <c r="C2866" s="1" t="s">
        <v>34</v>
      </c>
      <c r="D2866" s="1" t="s">
        <v>465</v>
      </c>
      <c r="E2866" s="1" t="s">
        <v>35</v>
      </c>
      <c r="F2866" s="183" t="s">
        <v>904</v>
      </c>
      <c r="G2866" s="30" t="s">
        <v>22</v>
      </c>
      <c r="H2866" s="6">
        <f t="shared" si="202"/>
        <v>-6650</v>
      </c>
      <c r="I2866" s="25">
        <f t="shared" si="201"/>
        <v>2.0833333333333335</v>
      </c>
      <c r="K2866" t="s">
        <v>869</v>
      </c>
      <c r="M2866" s="42">
        <v>480</v>
      </c>
    </row>
    <row r="2867" spans="2:13" ht="12.75">
      <c r="B2867" s="433">
        <v>1400</v>
      </c>
      <c r="C2867" s="1" t="s">
        <v>34</v>
      </c>
      <c r="D2867" s="1" t="s">
        <v>465</v>
      </c>
      <c r="E2867" s="1" t="s">
        <v>35</v>
      </c>
      <c r="F2867" s="183" t="s">
        <v>904</v>
      </c>
      <c r="G2867" s="30" t="s">
        <v>52</v>
      </c>
      <c r="H2867" s="6">
        <f t="shared" si="202"/>
        <v>-8050</v>
      </c>
      <c r="I2867" s="25">
        <f t="shared" si="201"/>
        <v>2.9166666666666665</v>
      </c>
      <c r="K2867" t="s">
        <v>869</v>
      </c>
      <c r="M2867" s="42">
        <v>480</v>
      </c>
    </row>
    <row r="2868" spans="2:13" ht="12.75">
      <c r="B2868" s="433">
        <v>1200</v>
      </c>
      <c r="C2868" s="1" t="s">
        <v>34</v>
      </c>
      <c r="D2868" s="1" t="s">
        <v>465</v>
      </c>
      <c r="E2868" s="1" t="s">
        <v>35</v>
      </c>
      <c r="F2868" s="183" t="s">
        <v>904</v>
      </c>
      <c r="G2868" s="30" t="s">
        <v>53</v>
      </c>
      <c r="H2868" s="6">
        <f t="shared" si="202"/>
        <v>-9250</v>
      </c>
      <c r="I2868" s="25">
        <f t="shared" si="201"/>
        <v>2.5</v>
      </c>
      <c r="K2868" t="s">
        <v>869</v>
      </c>
      <c r="M2868" s="42">
        <v>480</v>
      </c>
    </row>
    <row r="2869" spans="2:13" ht="12.75">
      <c r="B2869" s="433">
        <v>1400</v>
      </c>
      <c r="C2869" s="1" t="s">
        <v>34</v>
      </c>
      <c r="D2869" s="1" t="s">
        <v>465</v>
      </c>
      <c r="E2869" s="1" t="s">
        <v>35</v>
      </c>
      <c r="F2869" s="183" t="s">
        <v>904</v>
      </c>
      <c r="G2869" s="30" t="s">
        <v>54</v>
      </c>
      <c r="H2869" s="6">
        <f t="shared" si="202"/>
        <v>-10650</v>
      </c>
      <c r="I2869" s="25">
        <f t="shared" si="201"/>
        <v>2.9166666666666665</v>
      </c>
      <c r="K2869" t="s">
        <v>869</v>
      </c>
      <c r="M2869" s="42">
        <v>480</v>
      </c>
    </row>
    <row r="2870" spans="2:13" ht="12.75">
      <c r="B2870" s="433">
        <v>1400</v>
      </c>
      <c r="C2870" s="1" t="s">
        <v>34</v>
      </c>
      <c r="D2870" s="1" t="s">
        <v>465</v>
      </c>
      <c r="E2870" s="1" t="s">
        <v>35</v>
      </c>
      <c r="F2870" s="183" t="s">
        <v>904</v>
      </c>
      <c r="G2870" s="30" t="s">
        <v>55</v>
      </c>
      <c r="H2870" s="6">
        <f t="shared" si="202"/>
        <v>-12050</v>
      </c>
      <c r="I2870" s="25">
        <f t="shared" si="201"/>
        <v>2.9166666666666665</v>
      </c>
      <c r="K2870" t="s">
        <v>869</v>
      </c>
      <c r="M2870" s="42">
        <v>480</v>
      </c>
    </row>
    <row r="2871" spans="2:13" ht="12.75">
      <c r="B2871" s="433">
        <v>1500</v>
      </c>
      <c r="C2871" s="1" t="s">
        <v>34</v>
      </c>
      <c r="D2871" s="1" t="s">
        <v>465</v>
      </c>
      <c r="E2871" s="1" t="s">
        <v>35</v>
      </c>
      <c r="F2871" s="183" t="s">
        <v>904</v>
      </c>
      <c r="G2871" s="30" t="s">
        <v>56</v>
      </c>
      <c r="H2871" s="6">
        <f t="shared" si="202"/>
        <v>-13550</v>
      </c>
      <c r="I2871" s="25">
        <f t="shared" si="201"/>
        <v>3.125</v>
      </c>
      <c r="K2871" t="s">
        <v>869</v>
      </c>
      <c r="M2871" s="42">
        <v>480</v>
      </c>
    </row>
    <row r="2872" spans="1:13" ht="12.75">
      <c r="A2872" s="15"/>
      <c r="B2872" s="426">
        <v>1000</v>
      </c>
      <c r="C2872" s="1" t="s">
        <v>34</v>
      </c>
      <c r="D2872" s="15" t="s">
        <v>465</v>
      </c>
      <c r="E2872" s="1" t="s">
        <v>35</v>
      </c>
      <c r="F2872" s="183" t="s">
        <v>904</v>
      </c>
      <c r="G2872" s="30" t="s">
        <v>57</v>
      </c>
      <c r="H2872" s="6">
        <f t="shared" si="202"/>
        <v>-14550</v>
      </c>
      <c r="I2872" s="25">
        <f t="shared" si="201"/>
        <v>2.0833333333333335</v>
      </c>
      <c r="J2872" s="18"/>
      <c r="K2872" t="s">
        <v>869</v>
      </c>
      <c r="L2872" s="18"/>
      <c r="M2872" s="42">
        <v>480</v>
      </c>
    </row>
    <row r="2873" spans="2:13" ht="12.75">
      <c r="B2873" s="426">
        <v>1500</v>
      </c>
      <c r="C2873" s="1" t="s">
        <v>34</v>
      </c>
      <c r="D2873" s="15" t="s">
        <v>465</v>
      </c>
      <c r="E2873" s="1" t="s">
        <v>35</v>
      </c>
      <c r="F2873" s="183" t="s">
        <v>904</v>
      </c>
      <c r="G2873" s="32" t="s">
        <v>142</v>
      </c>
      <c r="H2873" s="6">
        <f t="shared" si="202"/>
        <v>-16050</v>
      </c>
      <c r="I2873" s="25">
        <f t="shared" si="201"/>
        <v>3.125</v>
      </c>
      <c r="K2873" t="s">
        <v>869</v>
      </c>
      <c r="M2873" s="42">
        <v>480</v>
      </c>
    </row>
    <row r="2874" spans="2:13" ht="12.75">
      <c r="B2874" s="433">
        <v>1550</v>
      </c>
      <c r="C2874" s="1" t="s">
        <v>34</v>
      </c>
      <c r="D2874" s="1" t="s">
        <v>465</v>
      </c>
      <c r="E2874" s="1" t="s">
        <v>35</v>
      </c>
      <c r="F2874" s="183" t="s">
        <v>904</v>
      </c>
      <c r="G2874" s="30" t="s">
        <v>144</v>
      </c>
      <c r="H2874" s="6">
        <f t="shared" si="202"/>
        <v>-17600</v>
      </c>
      <c r="I2874" s="25">
        <f t="shared" si="201"/>
        <v>3.2291666666666665</v>
      </c>
      <c r="K2874" t="s">
        <v>869</v>
      </c>
      <c r="M2874" s="42">
        <v>480</v>
      </c>
    </row>
    <row r="2875" spans="2:13" ht="12.75">
      <c r="B2875" s="433">
        <v>1300</v>
      </c>
      <c r="C2875" s="1" t="s">
        <v>34</v>
      </c>
      <c r="D2875" s="1" t="s">
        <v>465</v>
      </c>
      <c r="E2875" s="1" t="s">
        <v>35</v>
      </c>
      <c r="F2875" s="183" t="s">
        <v>904</v>
      </c>
      <c r="G2875" s="30" t="s">
        <v>148</v>
      </c>
      <c r="H2875" s="6">
        <f t="shared" si="202"/>
        <v>-18900</v>
      </c>
      <c r="I2875" s="25">
        <f t="shared" si="201"/>
        <v>2.7083333333333335</v>
      </c>
      <c r="K2875" t="s">
        <v>869</v>
      </c>
      <c r="M2875" s="42">
        <v>480</v>
      </c>
    </row>
    <row r="2876" spans="2:13" ht="12.75">
      <c r="B2876" s="433">
        <v>1600</v>
      </c>
      <c r="C2876" s="1" t="s">
        <v>34</v>
      </c>
      <c r="D2876" s="1" t="s">
        <v>465</v>
      </c>
      <c r="E2876" s="1" t="s">
        <v>35</v>
      </c>
      <c r="F2876" s="183" t="s">
        <v>904</v>
      </c>
      <c r="G2876" s="30" t="s">
        <v>189</v>
      </c>
      <c r="H2876" s="6">
        <f t="shared" si="202"/>
        <v>-20500</v>
      </c>
      <c r="I2876" s="25">
        <f t="shared" si="201"/>
        <v>3.3333333333333335</v>
      </c>
      <c r="K2876" t="s">
        <v>869</v>
      </c>
      <c r="M2876" s="42">
        <v>480</v>
      </c>
    </row>
    <row r="2877" spans="2:13" ht="12.75">
      <c r="B2877" s="433">
        <v>1400</v>
      </c>
      <c r="C2877" s="1" t="s">
        <v>34</v>
      </c>
      <c r="D2877" s="1" t="s">
        <v>465</v>
      </c>
      <c r="E2877" s="1" t="s">
        <v>35</v>
      </c>
      <c r="F2877" s="183" t="s">
        <v>904</v>
      </c>
      <c r="G2877" s="30" t="s">
        <v>184</v>
      </c>
      <c r="H2877" s="6">
        <f t="shared" si="202"/>
        <v>-21900</v>
      </c>
      <c r="I2877" s="25">
        <f t="shared" si="201"/>
        <v>2.9166666666666665</v>
      </c>
      <c r="K2877" t="s">
        <v>869</v>
      </c>
      <c r="M2877" s="42">
        <v>480</v>
      </c>
    </row>
    <row r="2878" spans="2:13" ht="12.75">
      <c r="B2878" s="433">
        <v>1000</v>
      </c>
      <c r="C2878" s="1" t="s">
        <v>34</v>
      </c>
      <c r="D2878" s="1" t="s">
        <v>465</v>
      </c>
      <c r="E2878" s="1" t="s">
        <v>35</v>
      </c>
      <c r="F2878" s="183" t="s">
        <v>904</v>
      </c>
      <c r="G2878" s="30" t="s">
        <v>182</v>
      </c>
      <c r="H2878" s="6">
        <f t="shared" si="202"/>
        <v>-22900</v>
      </c>
      <c r="I2878" s="25">
        <f t="shared" si="201"/>
        <v>2.0833333333333335</v>
      </c>
      <c r="K2878" t="s">
        <v>869</v>
      </c>
      <c r="M2878" s="42">
        <v>480</v>
      </c>
    </row>
    <row r="2879" spans="2:13" ht="12.75">
      <c r="B2879" s="433">
        <v>1500</v>
      </c>
      <c r="C2879" s="1" t="s">
        <v>34</v>
      </c>
      <c r="D2879" s="1" t="s">
        <v>465</v>
      </c>
      <c r="E2879" s="1" t="s">
        <v>35</v>
      </c>
      <c r="F2879" s="183" t="s">
        <v>904</v>
      </c>
      <c r="G2879" s="30" t="s">
        <v>274</v>
      </c>
      <c r="H2879" s="6">
        <f t="shared" si="202"/>
        <v>-24400</v>
      </c>
      <c r="I2879" s="25">
        <f t="shared" si="201"/>
        <v>3.125</v>
      </c>
      <c r="K2879" t="s">
        <v>869</v>
      </c>
      <c r="M2879" s="42">
        <v>480</v>
      </c>
    </row>
    <row r="2880" spans="2:13" ht="12.75">
      <c r="B2880" s="433">
        <v>1300</v>
      </c>
      <c r="C2880" s="1" t="s">
        <v>34</v>
      </c>
      <c r="D2880" s="1" t="s">
        <v>465</v>
      </c>
      <c r="E2880" s="1" t="s">
        <v>35</v>
      </c>
      <c r="F2880" s="183" t="s">
        <v>904</v>
      </c>
      <c r="G2880" s="30" t="s">
        <v>291</v>
      </c>
      <c r="H2880" s="6">
        <f t="shared" si="202"/>
        <v>-25700</v>
      </c>
      <c r="I2880" s="25">
        <f t="shared" si="201"/>
        <v>2.7083333333333335</v>
      </c>
      <c r="K2880" t="s">
        <v>869</v>
      </c>
      <c r="M2880" s="42">
        <v>480</v>
      </c>
    </row>
    <row r="2881" spans="2:13" ht="12.75">
      <c r="B2881" s="433">
        <v>1300</v>
      </c>
      <c r="C2881" s="1" t="s">
        <v>34</v>
      </c>
      <c r="D2881" s="1" t="s">
        <v>465</v>
      </c>
      <c r="E2881" s="1" t="s">
        <v>35</v>
      </c>
      <c r="F2881" s="183" t="s">
        <v>904</v>
      </c>
      <c r="G2881" s="30" t="s">
        <v>293</v>
      </c>
      <c r="H2881" s="6">
        <f t="shared" si="202"/>
        <v>-27000</v>
      </c>
      <c r="I2881" s="25">
        <f t="shared" si="201"/>
        <v>2.7083333333333335</v>
      </c>
      <c r="K2881" t="s">
        <v>869</v>
      </c>
      <c r="M2881" s="42">
        <v>480</v>
      </c>
    </row>
    <row r="2882" spans="2:13" ht="12.75">
      <c r="B2882" s="433">
        <v>1500</v>
      </c>
      <c r="C2882" s="1" t="s">
        <v>34</v>
      </c>
      <c r="D2882" s="1" t="s">
        <v>465</v>
      </c>
      <c r="E2882" s="1" t="s">
        <v>35</v>
      </c>
      <c r="F2882" s="183" t="s">
        <v>904</v>
      </c>
      <c r="G2882" s="30" t="s">
        <v>295</v>
      </c>
      <c r="H2882" s="6">
        <f t="shared" si="202"/>
        <v>-28500</v>
      </c>
      <c r="I2882" s="25">
        <f t="shared" si="201"/>
        <v>3.125</v>
      </c>
      <c r="K2882" t="s">
        <v>869</v>
      </c>
      <c r="M2882" s="42">
        <v>480</v>
      </c>
    </row>
    <row r="2883" spans="2:13" ht="12.75">
      <c r="B2883" s="426">
        <v>1400</v>
      </c>
      <c r="C2883" s="1" t="s">
        <v>34</v>
      </c>
      <c r="D2883" s="15" t="s">
        <v>465</v>
      </c>
      <c r="E2883" s="1" t="s">
        <v>35</v>
      </c>
      <c r="F2883" s="183" t="s">
        <v>904</v>
      </c>
      <c r="G2883" s="38" t="s">
        <v>296</v>
      </c>
      <c r="H2883" s="6">
        <f t="shared" si="202"/>
        <v>-29900</v>
      </c>
      <c r="I2883" s="25">
        <f t="shared" si="201"/>
        <v>2.9166666666666665</v>
      </c>
      <c r="K2883" t="s">
        <v>869</v>
      </c>
      <c r="M2883" s="42">
        <v>480</v>
      </c>
    </row>
    <row r="2884" spans="2:13" ht="12.75">
      <c r="B2884" s="433">
        <v>1000</v>
      </c>
      <c r="C2884" s="1" t="s">
        <v>34</v>
      </c>
      <c r="D2884" s="15" t="s">
        <v>465</v>
      </c>
      <c r="E2884" s="1" t="s">
        <v>35</v>
      </c>
      <c r="F2884" s="183" t="s">
        <v>904</v>
      </c>
      <c r="G2884" s="30" t="s">
        <v>297</v>
      </c>
      <c r="H2884" s="6">
        <f t="shared" si="202"/>
        <v>-30900</v>
      </c>
      <c r="I2884" s="25">
        <f t="shared" si="201"/>
        <v>2.0833333333333335</v>
      </c>
      <c r="K2884" t="s">
        <v>869</v>
      </c>
      <c r="M2884" s="42">
        <v>480</v>
      </c>
    </row>
    <row r="2885" spans="2:13" ht="12.75">
      <c r="B2885" s="433">
        <v>1600</v>
      </c>
      <c r="C2885" s="1" t="s">
        <v>34</v>
      </c>
      <c r="D2885" s="15" t="s">
        <v>465</v>
      </c>
      <c r="E2885" s="1" t="s">
        <v>35</v>
      </c>
      <c r="F2885" s="183" t="s">
        <v>904</v>
      </c>
      <c r="G2885" s="30" t="s">
        <v>313</v>
      </c>
      <c r="H2885" s="6">
        <f t="shared" si="202"/>
        <v>-32500</v>
      </c>
      <c r="I2885" s="25">
        <f t="shared" si="201"/>
        <v>3.3333333333333335</v>
      </c>
      <c r="K2885" t="s">
        <v>869</v>
      </c>
      <c r="M2885" s="42">
        <v>480</v>
      </c>
    </row>
    <row r="2886" spans="2:13" ht="12.75">
      <c r="B2886" s="433">
        <v>1000</v>
      </c>
      <c r="C2886" s="1" t="s">
        <v>34</v>
      </c>
      <c r="D2886" s="1" t="s">
        <v>465</v>
      </c>
      <c r="E2886" s="1" t="s">
        <v>35</v>
      </c>
      <c r="F2886" s="183" t="s">
        <v>904</v>
      </c>
      <c r="G2886" s="30" t="s">
        <v>99</v>
      </c>
      <c r="H2886" s="6">
        <f t="shared" si="202"/>
        <v>-33500</v>
      </c>
      <c r="I2886" s="25">
        <f t="shared" si="201"/>
        <v>2.0833333333333335</v>
      </c>
      <c r="K2886" t="s">
        <v>869</v>
      </c>
      <c r="M2886" s="42">
        <v>480</v>
      </c>
    </row>
    <row r="2887" spans="2:13" ht="12.75">
      <c r="B2887" s="433">
        <v>7000</v>
      </c>
      <c r="C2887" s="1" t="s">
        <v>905</v>
      </c>
      <c r="D2887" s="1" t="s">
        <v>465</v>
      </c>
      <c r="E2887" s="1" t="s">
        <v>35</v>
      </c>
      <c r="F2887" s="183" t="s">
        <v>904</v>
      </c>
      <c r="G2887" s="30" t="s">
        <v>99</v>
      </c>
      <c r="H2887" s="6">
        <f t="shared" si="202"/>
        <v>-40500</v>
      </c>
      <c r="I2887" s="25">
        <f t="shared" si="201"/>
        <v>14.583333333333334</v>
      </c>
      <c r="K2887" t="s">
        <v>869</v>
      </c>
      <c r="M2887" s="42">
        <v>480</v>
      </c>
    </row>
    <row r="2888" spans="1:13" s="62" customFormat="1" ht="12.75">
      <c r="A2888" s="14"/>
      <c r="B2888" s="434">
        <f>SUM(B2862:B2887)</f>
        <v>40500</v>
      </c>
      <c r="C2888" s="14"/>
      <c r="D2888" s="14"/>
      <c r="E2888" s="14" t="s">
        <v>35</v>
      </c>
      <c r="F2888" s="174"/>
      <c r="G2888" s="21"/>
      <c r="H2888" s="59">
        <v>0</v>
      </c>
      <c r="I2888" s="61">
        <f t="shared" si="201"/>
        <v>84.375</v>
      </c>
      <c r="M2888" s="42">
        <v>480</v>
      </c>
    </row>
    <row r="2889" spans="2:13" ht="12.75">
      <c r="B2889" s="433"/>
      <c r="D2889" s="15"/>
      <c r="H2889" s="6">
        <f>H2888-B2889</f>
        <v>0</v>
      </c>
      <c r="I2889" s="25">
        <f t="shared" si="201"/>
        <v>0</v>
      </c>
      <c r="M2889" s="42">
        <v>480</v>
      </c>
    </row>
    <row r="2890" spans="2:13" ht="12.75">
      <c r="B2890" s="433"/>
      <c r="D2890" s="15"/>
      <c r="H2890" s="6">
        <f>H2889-B2890</f>
        <v>0</v>
      </c>
      <c r="I2890" s="25">
        <f t="shared" si="201"/>
        <v>0</v>
      </c>
      <c r="M2890" s="42">
        <v>480</v>
      </c>
    </row>
    <row r="2891" spans="2:13" ht="12.75">
      <c r="B2891" s="433">
        <v>800000</v>
      </c>
      <c r="C2891" s="1" t="s">
        <v>869</v>
      </c>
      <c r="D2891" s="15" t="s">
        <v>465</v>
      </c>
      <c r="G2891" s="33" t="s">
        <v>55</v>
      </c>
      <c r="H2891" s="6">
        <f>H2890-B2891</f>
        <v>-800000</v>
      </c>
      <c r="I2891" s="25">
        <f t="shared" si="201"/>
        <v>1666.6666666666667</v>
      </c>
      <c r="M2891" s="42">
        <v>480</v>
      </c>
    </row>
    <row r="2892" spans="1:13" s="62" customFormat="1" ht="12.75">
      <c r="A2892" s="14"/>
      <c r="B2892" s="434">
        <f>SUM(B2891)</f>
        <v>800000</v>
      </c>
      <c r="C2892" s="14"/>
      <c r="D2892" s="14"/>
      <c r="E2892" s="14"/>
      <c r="F2892" s="174"/>
      <c r="G2892" s="21"/>
      <c r="H2892" s="59">
        <v>0</v>
      </c>
      <c r="I2892" s="61">
        <f t="shared" si="201"/>
        <v>1666.6666666666667</v>
      </c>
      <c r="M2892" s="42">
        <v>480</v>
      </c>
    </row>
    <row r="2893" spans="4:13" ht="12.75">
      <c r="D2893" s="15"/>
      <c r="H2893" s="6">
        <f>H2892-B2893</f>
        <v>0</v>
      </c>
      <c r="I2893" s="25">
        <f t="shared" si="201"/>
        <v>0</v>
      </c>
      <c r="M2893" s="42">
        <v>480</v>
      </c>
    </row>
    <row r="2894" spans="4:13" ht="12.75">
      <c r="D2894" s="15"/>
      <c r="H2894" s="6">
        <f>H2893-B2894</f>
        <v>0</v>
      </c>
      <c r="I2894" s="25">
        <f t="shared" si="201"/>
        <v>0</v>
      </c>
      <c r="M2894" s="42">
        <v>480</v>
      </c>
    </row>
    <row r="2895" spans="4:13" ht="12.75">
      <c r="D2895" s="15"/>
      <c r="H2895" s="6">
        <f>H2894-B2895</f>
        <v>0</v>
      </c>
      <c r="I2895" s="25">
        <f t="shared" si="201"/>
        <v>0</v>
      </c>
      <c r="M2895" s="42">
        <v>480</v>
      </c>
    </row>
    <row r="2896" spans="4:13" ht="12.75">
      <c r="D2896" s="15"/>
      <c r="H2896" s="6">
        <f>H2895-B2896</f>
        <v>0</v>
      </c>
      <c r="I2896" s="25">
        <f t="shared" si="201"/>
        <v>0</v>
      </c>
      <c r="M2896" s="42">
        <v>480</v>
      </c>
    </row>
    <row r="2897" spans="1:13" ht="13.5" thickBot="1">
      <c r="A2897" s="52"/>
      <c r="B2897" s="49">
        <f>+B2977+B3058+B3097+B3157+B3165+B3169+B3174+B3180+B3192+B3161</f>
        <v>3198677</v>
      </c>
      <c r="C2897" s="52"/>
      <c r="D2897" s="51" t="s">
        <v>302</v>
      </c>
      <c r="E2897" s="129"/>
      <c r="F2897" s="129"/>
      <c r="G2897" s="54"/>
      <c r="H2897" s="130"/>
      <c r="I2897" s="131">
        <f t="shared" si="201"/>
        <v>6663.910416666667</v>
      </c>
      <c r="J2897" s="132"/>
      <c r="K2897" s="132"/>
      <c r="L2897" s="132"/>
      <c r="M2897" s="42">
        <v>480</v>
      </c>
    </row>
    <row r="2898" spans="1:13" ht="12.75">
      <c r="A2898" s="101"/>
      <c r="B2898" s="98"/>
      <c r="C2898" s="101"/>
      <c r="D2898" s="100"/>
      <c r="E2898" s="163"/>
      <c r="F2898" s="163"/>
      <c r="G2898" s="103"/>
      <c r="H2898" s="6">
        <f aca="true" t="shared" si="203" ref="H2898:H2929">H2897-B2898</f>
        <v>0</v>
      </c>
      <c r="I2898" s="25">
        <f t="shared" si="201"/>
        <v>0</v>
      </c>
      <c r="J2898" s="134"/>
      <c r="K2898" s="134"/>
      <c r="L2898" s="134"/>
      <c r="M2898" s="42">
        <v>480</v>
      </c>
    </row>
    <row r="2899" spans="1:13" ht="12.75">
      <c r="A2899" s="101"/>
      <c r="B2899" s="98"/>
      <c r="C2899" s="101"/>
      <c r="D2899" s="100"/>
      <c r="E2899" s="163"/>
      <c r="F2899" s="163"/>
      <c r="G2899" s="103"/>
      <c r="H2899" s="6">
        <f t="shared" si="203"/>
        <v>0</v>
      </c>
      <c r="I2899" s="25">
        <f t="shared" si="201"/>
        <v>0</v>
      </c>
      <c r="J2899" s="134"/>
      <c r="K2899" s="134"/>
      <c r="L2899" s="134"/>
      <c r="M2899" s="42">
        <v>480</v>
      </c>
    </row>
    <row r="2900" spans="1:13" ht="12.75">
      <c r="A2900" s="15"/>
      <c r="B2900" s="427">
        <v>2500</v>
      </c>
      <c r="C2900" s="1" t="s">
        <v>11</v>
      </c>
      <c r="D2900" s="15" t="s">
        <v>302</v>
      </c>
      <c r="E2900" s="15" t="s">
        <v>906</v>
      </c>
      <c r="F2900" s="183" t="s">
        <v>907</v>
      </c>
      <c r="G2900" s="33" t="s">
        <v>14</v>
      </c>
      <c r="H2900" s="6">
        <f t="shared" si="203"/>
        <v>-2500</v>
      </c>
      <c r="I2900" s="25">
        <f t="shared" si="201"/>
        <v>5.208333333333333</v>
      </c>
      <c r="J2900" s="18"/>
      <c r="K2900" t="s">
        <v>11</v>
      </c>
      <c r="L2900" s="18"/>
      <c r="M2900" s="42">
        <v>480</v>
      </c>
    </row>
    <row r="2901" spans="2:13" ht="12.75">
      <c r="B2901" s="428">
        <v>10000</v>
      </c>
      <c r="C2901" s="1" t="s">
        <v>11</v>
      </c>
      <c r="D2901" s="1" t="s">
        <v>302</v>
      </c>
      <c r="E2901" s="1" t="s">
        <v>906</v>
      </c>
      <c r="F2901" s="183" t="s">
        <v>1222</v>
      </c>
      <c r="G2901" s="30" t="s">
        <v>53</v>
      </c>
      <c r="H2901" s="6">
        <f t="shared" si="203"/>
        <v>-12500</v>
      </c>
      <c r="I2901" s="25">
        <f t="shared" si="201"/>
        <v>20.833333333333332</v>
      </c>
      <c r="K2901" t="s">
        <v>11</v>
      </c>
      <c r="M2901" s="42">
        <v>480</v>
      </c>
    </row>
    <row r="2902" spans="2:13" ht="12.75">
      <c r="B2902" s="428">
        <v>2500</v>
      </c>
      <c r="C2902" s="1" t="s">
        <v>11</v>
      </c>
      <c r="D2902" s="1" t="s">
        <v>302</v>
      </c>
      <c r="E2902" s="1" t="s">
        <v>906</v>
      </c>
      <c r="F2902" s="183" t="s">
        <v>908</v>
      </c>
      <c r="G2902" s="30" t="s">
        <v>54</v>
      </c>
      <c r="H2902" s="6">
        <f t="shared" si="203"/>
        <v>-15000</v>
      </c>
      <c r="I2902" s="25">
        <f t="shared" si="201"/>
        <v>5.208333333333333</v>
      </c>
      <c r="K2902" t="s">
        <v>11</v>
      </c>
      <c r="M2902" s="42">
        <v>480</v>
      </c>
    </row>
    <row r="2903" spans="2:13" ht="12.75">
      <c r="B2903" s="428">
        <v>2500</v>
      </c>
      <c r="C2903" s="1" t="s">
        <v>11</v>
      </c>
      <c r="D2903" s="1" t="s">
        <v>302</v>
      </c>
      <c r="E2903" s="1" t="s">
        <v>906</v>
      </c>
      <c r="F2903" s="183" t="s">
        <v>909</v>
      </c>
      <c r="G2903" s="30" t="s">
        <v>55</v>
      </c>
      <c r="H2903" s="6">
        <f t="shared" si="203"/>
        <v>-17500</v>
      </c>
      <c r="I2903" s="25">
        <f t="shared" si="201"/>
        <v>5.208333333333333</v>
      </c>
      <c r="K2903" t="s">
        <v>11</v>
      </c>
      <c r="M2903" s="42">
        <v>480</v>
      </c>
    </row>
    <row r="2904" spans="2:13" ht="12.75">
      <c r="B2904" s="428">
        <v>5000</v>
      </c>
      <c r="C2904" s="1" t="s">
        <v>11</v>
      </c>
      <c r="D2904" s="1" t="s">
        <v>302</v>
      </c>
      <c r="E2904" s="1" t="s">
        <v>906</v>
      </c>
      <c r="F2904" s="183" t="s">
        <v>910</v>
      </c>
      <c r="G2904" s="30" t="s">
        <v>56</v>
      </c>
      <c r="H2904" s="6">
        <f t="shared" si="203"/>
        <v>-22500</v>
      </c>
      <c r="I2904" s="25">
        <f t="shared" si="201"/>
        <v>10.416666666666666</v>
      </c>
      <c r="K2904" t="s">
        <v>11</v>
      </c>
      <c r="M2904" s="42">
        <v>480</v>
      </c>
    </row>
    <row r="2905" spans="2:13" ht="12.75">
      <c r="B2905" s="428">
        <v>2500</v>
      </c>
      <c r="C2905" s="1" t="s">
        <v>11</v>
      </c>
      <c r="D2905" s="1" t="s">
        <v>302</v>
      </c>
      <c r="E2905" s="1" t="s">
        <v>906</v>
      </c>
      <c r="F2905" s="183" t="s">
        <v>911</v>
      </c>
      <c r="G2905" s="30" t="s">
        <v>57</v>
      </c>
      <c r="H2905" s="6">
        <f t="shared" si="203"/>
        <v>-25000</v>
      </c>
      <c r="I2905" s="25">
        <f t="shared" si="201"/>
        <v>5.208333333333333</v>
      </c>
      <c r="K2905" t="s">
        <v>11</v>
      </c>
      <c r="M2905" s="42">
        <v>480</v>
      </c>
    </row>
    <row r="2906" spans="2:13" ht="12.75">
      <c r="B2906" s="427">
        <v>2500</v>
      </c>
      <c r="C2906" s="1" t="s">
        <v>11</v>
      </c>
      <c r="D2906" s="15" t="s">
        <v>302</v>
      </c>
      <c r="E2906" s="15" t="s">
        <v>906</v>
      </c>
      <c r="F2906" s="183" t="s">
        <v>912</v>
      </c>
      <c r="G2906" s="32" t="s">
        <v>142</v>
      </c>
      <c r="H2906" s="6">
        <f t="shared" si="203"/>
        <v>-27500</v>
      </c>
      <c r="I2906" s="25">
        <f t="shared" si="201"/>
        <v>5.208333333333333</v>
      </c>
      <c r="K2906" t="s">
        <v>11</v>
      </c>
      <c r="M2906" s="42">
        <v>480</v>
      </c>
    </row>
    <row r="2907" spans="2:13" ht="12.75">
      <c r="B2907" s="428">
        <v>2500</v>
      </c>
      <c r="C2907" s="1" t="s">
        <v>11</v>
      </c>
      <c r="D2907" s="1" t="s">
        <v>302</v>
      </c>
      <c r="E2907" s="1" t="s">
        <v>906</v>
      </c>
      <c r="F2907" s="183" t="s">
        <v>913</v>
      </c>
      <c r="G2907" s="30" t="s">
        <v>144</v>
      </c>
      <c r="H2907" s="6">
        <f t="shared" si="203"/>
        <v>-30000</v>
      </c>
      <c r="I2907" s="25">
        <f t="shared" si="201"/>
        <v>5.208333333333333</v>
      </c>
      <c r="K2907" t="s">
        <v>11</v>
      </c>
      <c r="M2907" s="42">
        <v>480</v>
      </c>
    </row>
    <row r="2908" spans="2:13" ht="12.75">
      <c r="B2908" s="428">
        <v>2500</v>
      </c>
      <c r="C2908" s="1" t="s">
        <v>11</v>
      </c>
      <c r="D2908" s="1" t="s">
        <v>302</v>
      </c>
      <c r="E2908" s="1" t="s">
        <v>906</v>
      </c>
      <c r="F2908" s="183" t="s">
        <v>914</v>
      </c>
      <c r="G2908" s="30" t="s">
        <v>148</v>
      </c>
      <c r="H2908" s="6">
        <f t="shared" si="203"/>
        <v>-32500</v>
      </c>
      <c r="I2908" s="25">
        <f t="shared" si="201"/>
        <v>5.208333333333333</v>
      </c>
      <c r="K2908" t="s">
        <v>11</v>
      </c>
      <c r="M2908" s="42">
        <v>480</v>
      </c>
    </row>
    <row r="2909" spans="2:13" ht="12.75">
      <c r="B2909" s="428">
        <v>2500</v>
      </c>
      <c r="C2909" s="1" t="s">
        <v>11</v>
      </c>
      <c r="D2909" s="1" t="s">
        <v>302</v>
      </c>
      <c r="E2909" s="1" t="s">
        <v>906</v>
      </c>
      <c r="F2909" s="183" t="s">
        <v>915</v>
      </c>
      <c r="G2909" s="30" t="s">
        <v>189</v>
      </c>
      <c r="H2909" s="6">
        <f t="shared" si="203"/>
        <v>-35000</v>
      </c>
      <c r="I2909" s="25">
        <f t="shared" si="201"/>
        <v>5.208333333333333</v>
      </c>
      <c r="K2909" t="s">
        <v>11</v>
      </c>
      <c r="M2909" s="42">
        <v>480</v>
      </c>
    </row>
    <row r="2910" spans="2:13" ht="12.75">
      <c r="B2910" s="428">
        <v>2500</v>
      </c>
      <c r="C2910" s="1" t="s">
        <v>11</v>
      </c>
      <c r="D2910" s="1" t="s">
        <v>302</v>
      </c>
      <c r="E2910" s="1" t="s">
        <v>906</v>
      </c>
      <c r="F2910" s="183" t="s">
        <v>916</v>
      </c>
      <c r="G2910" s="30" t="s">
        <v>184</v>
      </c>
      <c r="H2910" s="6">
        <f t="shared" si="203"/>
        <v>-37500</v>
      </c>
      <c r="I2910" s="25">
        <f t="shared" si="201"/>
        <v>5.208333333333333</v>
      </c>
      <c r="K2910" t="s">
        <v>11</v>
      </c>
      <c r="M2910" s="42">
        <v>480</v>
      </c>
    </row>
    <row r="2911" spans="2:13" ht="12.75">
      <c r="B2911" s="428">
        <v>2500</v>
      </c>
      <c r="C2911" s="1" t="s">
        <v>11</v>
      </c>
      <c r="D2911" s="1" t="s">
        <v>302</v>
      </c>
      <c r="E2911" s="1" t="s">
        <v>906</v>
      </c>
      <c r="F2911" s="183" t="s">
        <v>917</v>
      </c>
      <c r="G2911" s="30" t="s">
        <v>182</v>
      </c>
      <c r="H2911" s="6">
        <f t="shared" si="203"/>
        <v>-40000</v>
      </c>
      <c r="I2911" s="25">
        <f t="shared" si="201"/>
        <v>5.208333333333333</v>
      </c>
      <c r="K2911" t="s">
        <v>11</v>
      </c>
      <c r="M2911" s="42">
        <v>480</v>
      </c>
    </row>
    <row r="2912" spans="2:13" ht="12.75">
      <c r="B2912" s="428">
        <v>2500</v>
      </c>
      <c r="C2912" s="1" t="s">
        <v>11</v>
      </c>
      <c r="D2912" s="1" t="s">
        <v>302</v>
      </c>
      <c r="E2912" s="1" t="s">
        <v>906</v>
      </c>
      <c r="F2912" s="183" t="s">
        <v>918</v>
      </c>
      <c r="G2912" s="30" t="s">
        <v>274</v>
      </c>
      <c r="H2912" s="6">
        <f t="shared" si="203"/>
        <v>-42500</v>
      </c>
      <c r="I2912" s="25">
        <f t="shared" si="201"/>
        <v>5.208333333333333</v>
      </c>
      <c r="K2912" t="s">
        <v>11</v>
      </c>
      <c r="M2912" s="42">
        <v>480</v>
      </c>
    </row>
    <row r="2913" spans="2:13" ht="12.75">
      <c r="B2913" s="428">
        <v>5000</v>
      </c>
      <c r="C2913" s="1" t="s">
        <v>11</v>
      </c>
      <c r="D2913" s="1" t="s">
        <v>302</v>
      </c>
      <c r="E2913" s="1" t="s">
        <v>906</v>
      </c>
      <c r="F2913" s="183" t="s">
        <v>919</v>
      </c>
      <c r="G2913" s="30" t="s">
        <v>291</v>
      </c>
      <c r="H2913" s="6">
        <f t="shared" si="203"/>
        <v>-47500</v>
      </c>
      <c r="I2913" s="25">
        <f aca="true" t="shared" si="204" ref="I2913:I2976">+B2913/M2913</f>
        <v>10.416666666666666</v>
      </c>
      <c r="K2913" t="s">
        <v>11</v>
      </c>
      <c r="M2913" s="42">
        <v>480</v>
      </c>
    </row>
    <row r="2914" spans="2:13" ht="12.75">
      <c r="B2914" s="428">
        <v>2500</v>
      </c>
      <c r="C2914" s="1" t="s">
        <v>11</v>
      </c>
      <c r="D2914" s="1" t="s">
        <v>302</v>
      </c>
      <c r="E2914" s="1" t="s">
        <v>906</v>
      </c>
      <c r="F2914" s="193" t="s">
        <v>920</v>
      </c>
      <c r="G2914" s="30" t="s">
        <v>293</v>
      </c>
      <c r="H2914" s="6">
        <f t="shared" si="203"/>
        <v>-50000</v>
      </c>
      <c r="I2914" s="25">
        <f t="shared" si="204"/>
        <v>5.208333333333333</v>
      </c>
      <c r="K2914" t="s">
        <v>11</v>
      </c>
      <c r="M2914" s="42">
        <v>480</v>
      </c>
    </row>
    <row r="2915" spans="2:13" ht="12.75">
      <c r="B2915" s="428">
        <v>2500</v>
      </c>
      <c r="C2915" s="1" t="s">
        <v>11</v>
      </c>
      <c r="D2915" s="1" t="s">
        <v>302</v>
      </c>
      <c r="E2915" s="1" t="s">
        <v>906</v>
      </c>
      <c r="F2915" s="193" t="s">
        <v>921</v>
      </c>
      <c r="G2915" s="30" t="s">
        <v>295</v>
      </c>
      <c r="H2915" s="6">
        <f t="shared" si="203"/>
        <v>-52500</v>
      </c>
      <c r="I2915" s="25">
        <f t="shared" si="204"/>
        <v>5.208333333333333</v>
      </c>
      <c r="K2915" t="s">
        <v>11</v>
      </c>
      <c r="M2915" s="42">
        <v>480</v>
      </c>
    </row>
    <row r="2916" spans="2:13" ht="12.75">
      <c r="B2916" s="428">
        <v>5000</v>
      </c>
      <c r="C2916" s="1" t="s">
        <v>11</v>
      </c>
      <c r="D2916" s="15" t="s">
        <v>302</v>
      </c>
      <c r="E2916" s="1" t="s">
        <v>906</v>
      </c>
      <c r="F2916" s="183" t="s">
        <v>1223</v>
      </c>
      <c r="G2916" s="30" t="s">
        <v>296</v>
      </c>
      <c r="H2916" s="6">
        <f t="shared" si="203"/>
        <v>-57500</v>
      </c>
      <c r="I2916" s="25">
        <f t="shared" si="204"/>
        <v>10.416666666666666</v>
      </c>
      <c r="K2916" t="s">
        <v>11</v>
      </c>
      <c r="M2916" s="42">
        <v>480</v>
      </c>
    </row>
    <row r="2917" spans="2:13" ht="12.75">
      <c r="B2917" s="428">
        <v>2500</v>
      </c>
      <c r="C2917" s="1" t="s">
        <v>11</v>
      </c>
      <c r="D2917" s="15" t="s">
        <v>302</v>
      </c>
      <c r="E2917" s="1" t="s">
        <v>906</v>
      </c>
      <c r="F2917" s="183" t="s">
        <v>1224</v>
      </c>
      <c r="G2917" s="30" t="s">
        <v>297</v>
      </c>
      <c r="H2917" s="6">
        <f t="shared" si="203"/>
        <v>-60000</v>
      </c>
      <c r="I2917" s="25">
        <f t="shared" si="204"/>
        <v>5.208333333333333</v>
      </c>
      <c r="K2917" t="s">
        <v>11</v>
      </c>
      <c r="M2917" s="42">
        <v>480</v>
      </c>
    </row>
    <row r="2918" spans="2:13" ht="12.75">
      <c r="B2918" s="428">
        <v>2500</v>
      </c>
      <c r="C2918" s="1" t="s">
        <v>11</v>
      </c>
      <c r="D2918" s="15" t="s">
        <v>302</v>
      </c>
      <c r="E2918" s="1" t="s">
        <v>906</v>
      </c>
      <c r="F2918" s="183" t="s">
        <v>1225</v>
      </c>
      <c r="G2918" s="30" t="s">
        <v>312</v>
      </c>
      <c r="H2918" s="6">
        <f t="shared" si="203"/>
        <v>-62500</v>
      </c>
      <c r="I2918" s="25">
        <f t="shared" si="204"/>
        <v>5.208333333333333</v>
      </c>
      <c r="K2918" t="s">
        <v>11</v>
      </c>
      <c r="M2918" s="42">
        <v>480</v>
      </c>
    </row>
    <row r="2919" spans="2:13" ht="12.75">
      <c r="B2919" s="428">
        <v>5000</v>
      </c>
      <c r="C2919" s="1" t="s">
        <v>11</v>
      </c>
      <c r="D2919" s="15" t="s">
        <v>302</v>
      </c>
      <c r="E2919" s="1" t="s">
        <v>906</v>
      </c>
      <c r="F2919" s="183" t="s">
        <v>1226</v>
      </c>
      <c r="G2919" s="30" t="s">
        <v>313</v>
      </c>
      <c r="H2919" s="6">
        <f t="shared" si="203"/>
        <v>-67500</v>
      </c>
      <c r="I2919" s="25">
        <f t="shared" si="204"/>
        <v>10.416666666666666</v>
      </c>
      <c r="K2919" t="s">
        <v>11</v>
      </c>
      <c r="M2919" s="42">
        <v>480</v>
      </c>
    </row>
    <row r="2920" spans="2:13" ht="12.75">
      <c r="B2920" s="428">
        <v>2500</v>
      </c>
      <c r="C2920" s="1" t="s">
        <v>11</v>
      </c>
      <c r="D2920" s="1" t="s">
        <v>302</v>
      </c>
      <c r="E2920" s="1" t="s">
        <v>906</v>
      </c>
      <c r="F2920" s="183" t="s">
        <v>922</v>
      </c>
      <c r="G2920" s="30" t="s">
        <v>109</v>
      </c>
      <c r="H2920" s="6">
        <f t="shared" si="203"/>
        <v>-70000</v>
      </c>
      <c r="I2920" s="25">
        <f t="shared" si="204"/>
        <v>5.208333333333333</v>
      </c>
      <c r="K2920" t="s">
        <v>11</v>
      </c>
      <c r="M2920" s="42">
        <v>480</v>
      </c>
    </row>
    <row r="2921" spans="2:13" ht="12.75">
      <c r="B2921" s="428">
        <v>2500</v>
      </c>
      <c r="C2921" s="1" t="s">
        <v>11</v>
      </c>
      <c r="D2921" s="1" t="s">
        <v>302</v>
      </c>
      <c r="E2921" s="1" t="s">
        <v>906</v>
      </c>
      <c r="F2921" s="193" t="s">
        <v>923</v>
      </c>
      <c r="G2921" s="30" t="s">
        <v>102</v>
      </c>
      <c r="H2921" s="6">
        <f t="shared" si="203"/>
        <v>-72500</v>
      </c>
      <c r="I2921" s="25">
        <f t="shared" si="204"/>
        <v>5.208333333333333</v>
      </c>
      <c r="K2921" t="s">
        <v>11</v>
      </c>
      <c r="M2921" s="42">
        <v>480</v>
      </c>
    </row>
    <row r="2922" spans="2:13" ht="12.75">
      <c r="B2922" s="428">
        <v>2500</v>
      </c>
      <c r="C2922" s="1" t="s">
        <v>11</v>
      </c>
      <c r="D2922" s="1" t="s">
        <v>302</v>
      </c>
      <c r="E2922" s="1" t="s">
        <v>906</v>
      </c>
      <c r="F2922" s="193" t="s">
        <v>924</v>
      </c>
      <c r="G2922" s="30" t="s">
        <v>104</v>
      </c>
      <c r="H2922" s="6">
        <f t="shared" si="203"/>
        <v>-75000</v>
      </c>
      <c r="I2922" s="25">
        <f t="shared" si="204"/>
        <v>5.208333333333333</v>
      </c>
      <c r="K2922" t="s">
        <v>11</v>
      </c>
      <c r="M2922" s="42">
        <v>480</v>
      </c>
    </row>
    <row r="2923" spans="2:13" ht="12.75">
      <c r="B2923" s="428">
        <v>5000</v>
      </c>
      <c r="C2923" s="1" t="s">
        <v>11</v>
      </c>
      <c r="D2923" s="15" t="s">
        <v>302</v>
      </c>
      <c r="E2923" s="1" t="s">
        <v>855</v>
      </c>
      <c r="F2923" s="183" t="s">
        <v>879</v>
      </c>
      <c r="G2923" s="33" t="s">
        <v>14</v>
      </c>
      <c r="H2923" s="6">
        <f t="shared" si="203"/>
        <v>-80000</v>
      </c>
      <c r="I2923" s="25">
        <f t="shared" si="204"/>
        <v>10.416666666666666</v>
      </c>
      <c r="K2923" t="s">
        <v>11</v>
      </c>
      <c r="M2923" s="42">
        <v>480</v>
      </c>
    </row>
    <row r="2924" spans="2:13" ht="12.75">
      <c r="B2924" s="428">
        <v>5000</v>
      </c>
      <c r="C2924" s="1" t="s">
        <v>11</v>
      </c>
      <c r="D2924" s="15" t="s">
        <v>302</v>
      </c>
      <c r="E2924" s="1" t="s">
        <v>855</v>
      </c>
      <c r="F2924" s="183" t="s">
        <v>925</v>
      </c>
      <c r="G2924" s="30" t="s">
        <v>16</v>
      </c>
      <c r="H2924" s="6">
        <f t="shared" si="203"/>
        <v>-85000</v>
      </c>
      <c r="I2924" s="25">
        <f t="shared" si="204"/>
        <v>10.416666666666666</v>
      </c>
      <c r="K2924" t="s">
        <v>11</v>
      </c>
      <c r="M2924" s="42">
        <v>480</v>
      </c>
    </row>
    <row r="2925" spans="2:13" ht="12.75">
      <c r="B2925" s="428">
        <v>5000</v>
      </c>
      <c r="C2925" s="1" t="s">
        <v>11</v>
      </c>
      <c r="D2925" s="15" t="s">
        <v>302</v>
      </c>
      <c r="E2925" s="1" t="s">
        <v>855</v>
      </c>
      <c r="F2925" s="183" t="s">
        <v>926</v>
      </c>
      <c r="G2925" s="30" t="s">
        <v>18</v>
      </c>
      <c r="H2925" s="6">
        <f t="shared" si="203"/>
        <v>-90000</v>
      </c>
      <c r="I2925" s="25">
        <f t="shared" si="204"/>
        <v>10.416666666666666</v>
      </c>
      <c r="K2925" t="s">
        <v>11</v>
      </c>
      <c r="M2925" s="42">
        <v>480</v>
      </c>
    </row>
    <row r="2926" spans="2:13" ht="12.75">
      <c r="B2926" s="428">
        <v>5000</v>
      </c>
      <c r="C2926" s="1" t="s">
        <v>11</v>
      </c>
      <c r="D2926" s="15" t="s">
        <v>302</v>
      </c>
      <c r="E2926" s="1" t="s">
        <v>855</v>
      </c>
      <c r="F2926" s="183" t="s">
        <v>927</v>
      </c>
      <c r="G2926" s="30" t="s">
        <v>20</v>
      </c>
      <c r="H2926" s="6">
        <f t="shared" si="203"/>
        <v>-95000</v>
      </c>
      <c r="I2926" s="25">
        <f t="shared" si="204"/>
        <v>10.416666666666666</v>
      </c>
      <c r="K2926" t="s">
        <v>11</v>
      </c>
      <c r="M2926" s="42">
        <v>480</v>
      </c>
    </row>
    <row r="2927" spans="2:13" ht="12.75">
      <c r="B2927" s="428">
        <v>5000</v>
      </c>
      <c r="C2927" s="1" t="s">
        <v>11</v>
      </c>
      <c r="D2927" s="1" t="s">
        <v>302</v>
      </c>
      <c r="E2927" s="1" t="s">
        <v>855</v>
      </c>
      <c r="F2927" s="183" t="s">
        <v>928</v>
      </c>
      <c r="G2927" s="30" t="s">
        <v>52</v>
      </c>
      <c r="H2927" s="6">
        <f t="shared" si="203"/>
        <v>-100000</v>
      </c>
      <c r="I2927" s="25">
        <f t="shared" si="204"/>
        <v>10.416666666666666</v>
      </c>
      <c r="K2927" t="s">
        <v>11</v>
      </c>
      <c r="M2927" s="42">
        <v>480</v>
      </c>
    </row>
    <row r="2928" spans="2:13" ht="12.75">
      <c r="B2928" s="428">
        <v>5000</v>
      </c>
      <c r="C2928" s="1" t="s">
        <v>11</v>
      </c>
      <c r="D2928" s="1" t="s">
        <v>302</v>
      </c>
      <c r="E2928" s="1" t="s">
        <v>855</v>
      </c>
      <c r="F2928" s="183" t="s">
        <v>929</v>
      </c>
      <c r="G2928" s="30" t="s">
        <v>53</v>
      </c>
      <c r="H2928" s="6">
        <f t="shared" si="203"/>
        <v>-105000</v>
      </c>
      <c r="I2928" s="25">
        <f t="shared" si="204"/>
        <v>10.416666666666666</v>
      </c>
      <c r="K2928" t="s">
        <v>11</v>
      </c>
      <c r="M2928" s="42">
        <v>480</v>
      </c>
    </row>
    <row r="2929" spans="2:13" ht="12.75">
      <c r="B2929" s="428">
        <v>5000</v>
      </c>
      <c r="C2929" s="1" t="s">
        <v>11</v>
      </c>
      <c r="D2929" s="1" t="s">
        <v>302</v>
      </c>
      <c r="E2929" s="1" t="s">
        <v>855</v>
      </c>
      <c r="F2929" s="183" t="s">
        <v>930</v>
      </c>
      <c r="G2929" s="30" t="s">
        <v>54</v>
      </c>
      <c r="H2929" s="6">
        <f t="shared" si="203"/>
        <v>-110000</v>
      </c>
      <c r="I2929" s="25">
        <f t="shared" si="204"/>
        <v>10.416666666666666</v>
      </c>
      <c r="K2929" t="s">
        <v>11</v>
      </c>
      <c r="M2929" s="42">
        <v>480</v>
      </c>
    </row>
    <row r="2930" spans="2:13" ht="12.75">
      <c r="B2930" s="428">
        <v>5000</v>
      </c>
      <c r="C2930" s="1" t="s">
        <v>11</v>
      </c>
      <c r="D2930" s="1" t="s">
        <v>302</v>
      </c>
      <c r="E2930" s="1" t="s">
        <v>855</v>
      </c>
      <c r="F2930" s="183" t="s">
        <v>931</v>
      </c>
      <c r="G2930" s="30" t="s">
        <v>55</v>
      </c>
      <c r="H2930" s="6">
        <f aca="true" t="shared" si="205" ref="H2930:H2961">H2929-B2930</f>
        <v>-115000</v>
      </c>
      <c r="I2930" s="25">
        <f t="shared" si="204"/>
        <v>10.416666666666666</v>
      </c>
      <c r="K2930" t="s">
        <v>11</v>
      </c>
      <c r="M2930" s="42">
        <v>480</v>
      </c>
    </row>
    <row r="2931" spans="2:13" ht="12.75">
      <c r="B2931" s="428">
        <v>5000</v>
      </c>
      <c r="C2931" s="1" t="s">
        <v>11</v>
      </c>
      <c r="D2931" s="1" t="s">
        <v>302</v>
      </c>
      <c r="E2931" s="1" t="s">
        <v>855</v>
      </c>
      <c r="F2931" s="183" t="s">
        <v>932</v>
      </c>
      <c r="G2931" s="30" t="s">
        <v>56</v>
      </c>
      <c r="H2931" s="6">
        <f t="shared" si="205"/>
        <v>-120000</v>
      </c>
      <c r="I2931" s="25">
        <f t="shared" si="204"/>
        <v>10.416666666666666</v>
      </c>
      <c r="K2931" t="s">
        <v>11</v>
      </c>
      <c r="M2931" s="42">
        <v>480</v>
      </c>
    </row>
    <row r="2932" spans="2:13" ht="12.75">
      <c r="B2932" s="427">
        <v>5000</v>
      </c>
      <c r="C2932" s="1" t="s">
        <v>11</v>
      </c>
      <c r="D2932" s="15" t="s">
        <v>302</v>
      </c>
      <c r="E2932" s="15" t="s">
        <v>855</v>
      </c>
      <c r="F2932" s="193" t="s">
        <v>933</v>
      </c>
      <c r="G2932" s="30" t="s">
        <v>57</v>
      </c>
      <c r="H2932" s="6">
        <f t="shared" si="205"/>
        <v>-125000</v>
      </c>
      <c r="I2932" s="25">
        <f t="shared" si="204"/>
        <v>10.416666666666666</v>
      </c>
      <c r="K2932" t="s">
        <v>11</v>
      </c>
      <c r="M2932" s="42">
        <v>480</v>
      </c>
    </row>
    <row r="2933" spans="2:13" ht="12.75">
      <c r="B2933" s="427">
        <v>3000</v>
      </c>
      <c r="C2933" s="1" t="s">
        <v>11</v>
      </c>
      <c r="D2933" s="15" t="s">
        <v>302</v>
      </c>
      <c r="E2933" s="15" t="s">
        <v>855</v>
      </c>
      <c r="F2933" s="183" t="s">
        <v>934</v>
      </c>
      <c r="G2933" s="32" t="s">
        <v>193</v>
      </c>
      <c r="H2933" s="6">
        <f t="shared" si="205"/>
        <v>-128000</v>
      </c>
      <c r="I2933" s="25">
        <f t="shared" si="204"/>
        <v>6.25</v>
      </c>
      <c r="K2933" t="s">
        <v>11</v>
      </c>
      <c r="M2933" s="42">
        <v>480</v>
      </c>
    </row>
    <row r="2934" spans="2:13" ht="12.75">
      <c r="B2934" s="427">
        <v>5000</v>
      </c>
      <c r="C2934" s="1" t="s">
        <v>11</v>
      </c>
      <c r="D2934" s="15" t="s">
        <v>302</v>
      </c>
      <c r="E2934" s="15" t="s">
        <v>855</v>
      </c>
      <c r="F2934" s="183" t="s">
        <v>892</v>
      </c>
      <c r="G2934" s="32" t="s">
        <v>142</v>
      </c>
      <c r="H2934" s="6">
        <f t="shared" si="205"/>
        <v>-133000</v>
      </c>
      <c r="I2934" s="25">
        <f t="shared" si="204"/>
        <v>10.416666666666666</v>
      </c>
      <c r="K2934" t="s">
        <v>11</v>
      </c>
      <c r="M2934" s="42">
        <v>480</v>
      </c>
    </row>
    <row r="2935" spans="2:13" ht="12.75">
      <c r="B2935" s="428">
        <v>5000</v>
      </c>
      <c r="C2935" s="1" t="s">
        <v>11</v>
      </c>
      <c r="D2935" s="1" t="s">
        <v>302</v>
      </c>
      <c r="E2935" s="1" t="s">
        <v>855</v>
      </c>
      <c r="F2935" s="183" t="s">
        <v>893</v>
      </c>
      <c r="G2935" s="30" t="s">
        <v>144</v>
      </c>
      <c r="H2935" s="6">
        <f t="shared" si="205"/>
        <v>-138000</v>
      </c>
      <c r="I2935" s="25">
        <f t="shared" si="204"/>
        <v>10.416666666666666</v>
      </c>
      <c r="K2935" t="s">
        <v>11</v>
      </c>
      <c r="M2935" s="42">
        <v>480</v>
      </c>
    </row>
    <row r="2936" spans="2:13" ht="12.75">
      <c r="B2936" s="428">
        <v>5000</v>
      </c>
      <c r="C2936" s="1" t="s">
        <v>11</v>
      </c>
      <c r="D2936" s="1" t="s">
        <v>302</v>
      </c>
      <c r="E2936" s="1" t="s">
        <v>855</v>
      </c>
      <c r="F2936" s="183" t="s">
        <v>894</v>
      </c>
      <c r="G2936" s="30" t="s">
        <v>148</v>
      </c>
      <c r="H2936" s="6">
        <f t="shared" si="205"/>
        <v>-143000</v>
      </c>
      <c r="I2936" s="25">
        <f t="shared" si="204"/>
        <v>10.416666666666666</v>
      </c>
      <c r="K2936" t="s">
        <v>11</v>
      </c>
      <c r="M2936" s="42">
        <v>480</v>
      </c>
    </row>
    <row r="2937" spans="2:13" ht="12.75">
      <c r="B2937" s="428">
        <v>5000</v>
      </c>
      <c r="C2937" s="1" t="s">
        <v>11</v>
      </c>
      <c r="D2937" s="1" t="s">
        <v>302</v>
      </c>
      <c r="E2937" s="1" t="s">
        <v>855</v>
      </c>
      <c r="F2937" s="183" t="s">
        <v>935</v>
      </c>
      <c r="G2937" s="30" t="s">
        <v>189</v>
      </c>
      <c r="H2937" s="6">
        <f t="shared" si="205"/>
        <v>-148000</v>
      </c>
      <c r="I2937" s="25">
        <f t="shared" si="204"/>
        <v>10.416666666666666</v>
      </c>
      <c r="K2937" t="s">
        <v>11</v>
      </c>
      <c r="M2937" s="42">
        <v>480</v>
      </c>
    </row>
    <row r="2938" spans="2:13" ht="12.75">
      <c r="B2938" s="428">
        <v>5000</v>
      </c>
      <c r="C2938" s="1" t="s">
        <v>11</v>
      </c>
      <c r="D2938" s="1" t="s">
        <v>302</v>
      </c>
      <c r="E2938" s="1" t="s">
        <v>855</v>
      </c>
      <c r="F2938" s="183" t="s">
        <v>936</v>
      </c>
      <c r="G2938" s="30" t="s">
        <v>184</v>
      </c>
      <c r="H2938" s="6">
        <f t="shared" si="205"/>
        <v>-153000</v>
      </c>
      <c r="I2938" s="25">
        <f t="shared" si="204"/>
        <v>10.416666666666666</v>
      </c>
      <c r="K2938" t="s">
        <v>11</v>
      </c>
      <c r="M2938" s="42">
        <v>480</v>
      </c>
    </row>
    <row r="2939" spans="2:13" ht="12.75">
      <c r="B2939" s="428">
        <v>5000</v>
      </c>
      <c r="C2939" s="1" t="s">
        <v>11</v>
      </c>
      <c r="D2939" s="1" t="s">
        <v>302</v>
      </c>
      <c r="E2939" s="1" t="s">
        <v>855</v>
      </c>
      <c r="F2939" s="183" t="s">
        <v>937</v>
      </c>
      <c r="G2939" s="30" t="s">
        <v>182</v>
      </c>
      <c r="H2939" s="6">
        <f t="shared" si="205"/>
        <v>-158000</v>
      </c>
      <c r="I2939" s="25">
        <f t="shared" si="204"/>
        <v>10.416666666666666</v>
      </c>
      <c r="K2939" t="s">
        <v>11</v>
      </c>
      <c r="M2939" s="42">
        <v>480</v>
      </c>
    </row>
    <row r="2940" spans="2:13" ht="12.75">
      <c r="B2940" s="428">
        <v>2500</v>
      </c>
      <c r="C2940" s="1" t="s">
        <v>11</v>
      </c>
      <c r="D2940" s="1" t="s">
        <v>302</v>
      </c>
      <c r="E2940" s="1" t="s">
        <v>855</v>
      </c>
      <c r="F2940" s="183" t="s">
        <v>938</v>
      </c>
      <c r="G2940" s="30" t="s">
        <v>360</v>
      </c>
      <c r="H2940" s="6">
        <f t="shared" si="205"/>
        <v>-160500</v>
      </c>
      <c r="I2940" s="25">
        <f t="shared" si="204"/>
        <v>5.208333333333333</v>
      </c>
      <c r="K2940" t="s">
        <v>11</v>
      </c>
      <c r="M2940" s="42">
        <v>480</v>
      </c>
    </row>
    <row r="2941" spans="2:13" ht="12.75">
      <c r="B2941" s="428">
        <v>5000</v>
      </c>
      <c r="C2941" s="1" t="s">
        <v>11</v>
      </c>
      <c r="D2941" s="1" t="s">
        <v>302</v>
      </c>
      <c r="E2941" s="1" t="s">
        <v>855</v>
      </c>
      <c r="F2941" s="183" t="s">
        <v>939</v>
      </c>
      <c r="G2941" s="30" t="s">
        <v>274</v>
      </c>
      <c r="H2941" s="6">
        <f t="shared" si="205"/>
        <v>-165500</v>
      </c>
      <c r="I2941" s="25">
        <f t="shared" si="204"/>
        <v>10.416666666666666</v>
      </c>
      <c r="K2941" t="s">
        <v>11</v>
      </c>
      <c r="M2941" s="42">
        <v>480</v>
      </c>
    </row>
    <row r="2942" spans="2:13" ht="12.75">
      <c r="B2942" s="428">
        <v>5000</v>
      </c>
      <c r="C2942" s="1" t="s">
        <v>11</v>
      </c>
      <c r="D2942" s="1" t="s">
        <v>302</v>
      </c>
      <c r="E2942" s="1" t="s">
        <v>855</v>
      </c>
      <c r="F2942" s="183" t="s">
        <v>940</v>
      </c>
      <c r="G2942" s="30" t="s">
        <v>291</v>
      </c>
      <c r="H2942" s="6">
        <f t="shared" si="205"/>
        <v>-170500</v>
      </c>
      <c r="I2942" s="25">
        <f t="shared" si="204"/>
        <v>10.416666666666666</v>
      </c>
      <c r="K2942" t="s">
        <v>11</v>
      </c>
      <c r="M2942" s="42">
        <v>480</v>
      </c>
    </row>
    <row r="2943" spans="2:13" ht="12.75">
      <c r="B2943" s="428">
        <v>5000</v>
      </c>
      <c r="C2943" s="1" t="s">
        <v>11</v>
      </c>
      <c r="D2943" s="1" t="s">
        <v>302</v>
      </c>
      <c r="E2943" s="1" t="s">
        <v>855</v>
      </c>
      <c r="F2943" s="193" t="s">
        <v>941</v>
      </c>
      <c r="G2943" s="30" t="s">
        <v>293</v>
      </c>
      <c r="H2943" s="6">
        <f t="shared" si="205"/>
        <v>-175500</v>
      </c>
      <c r="I2943" s="25">
        <f t="shared" si="204"/>
        <v>10.416666666666666</v>
      </c>
      <c r="K2943" t="s">
        <v>11</v>
      </c>
      <c r="M2943" s="42">
        <v>480</v>
      </c>
    </row>
    <row r="2944" spans="2:13" ht="12.75">
      <c r="B2944" s="428">
        <v>5000</v>
      </c>
      <c r="C2944" s="1" t="s">
        <v>11</v>
      </c>
      <c r="D2944" s="1" t="s">
        <v>302</v>
      </c>
      <c r="E2944" s="1" t="s">
        <v>855</v>
      </c>
      <c r="F2944" s="193" t="s">
        <v>942</v>
      </c>
      <c r="G2944" s="30" t="s">
        <v>295</v>
      </c>
      <c r="H2944" s="6">
        <f t="shared" si="205"/>
        <v>-180500</v>
      </c>
      <c r="I2944" s="25">
        <f t="shared" si="204"/>
        <v>10.416666666666666</v>
      </c>
      <c r="K2944" t="s">
        <v>11</v>
      </c>
      <c r="M2944" s="42">
        <v>480</v>
      </c>
    </row>
    <row r="2945" spans="2:13" ht="12.75">
      <c r="B2945" s="428">
        <v>2500</v>
      </c>
      <c r="C2945" s="35" t="s">
        <v>11</v>
      </c>
      <c r="D2945" s="15" t="s">
        <v>302</v>
      </c>
      <c r="E2945" s="1" t="s">
        <v>855</v>
      </c>
      <c r="F2945" s="183" t="s">
        <v>1227</v>
      </c>
      <c r="G2945" s="38" t="s">
        <v>296</v>
      </c>
      <c r="H2945" s="6">
        <f t="shared" si="205"/>
        <v>-183000</v>
      </c>
      <c r="I2945" s="25">
        <f t="shared" si="204"/>
        <v>5.208333333333333</v>
      </c>
      <c r="K2945" t="s">
        <v>11</v>
      </c>
      <c r="M2945" s="42">
        <v>480</v>
      </c>
    </row>
    <row r="2946" spans="2:13" ht="12.75">
      <c r="B2946" s="428">
        <v>2500</v>
      </c>
      <c r="C2946" s="1" t="s">
        <v>11</v>
      </c>
      <c r="D2946" s="15" t="s">
        <v>302</v>
      </c>
      <c r="E2946" s="1" t="s">
        <v>855</v>
      </c>
      <c r="F2946" s="183" t="s">
        <v>1228</v>
      </c>
      <c r="G2946" s="30" t="s">
        <v>297</v>
      </c>
      <c r="H2946" s="6">
        <f t="shared" si="205"/>
        <v>-185500</v>
      </c>
      <c r="I2946" s="25">
        <f t="shared" si="204"/>
        <v>5.208333333333333</v>
      </c>
      <c r="K2946" t="s">
        <v>11</v>
      </c>
      <c r="M2946" s="42">
        <v>480</v>
      </c>
    </row>
    <row r="2947" spans="2:13" ht="12.75">
      <c r="B2947" s="428">
        <v>2500</v>
      </c>
      <c r="C2947" s="1" t="s">
        <v>11</v>
      </c>
      <c r="D2947" s="15" t="s">
        <v>302</v>
      </c>
      <c r="E2947" s="1" t="s">
        <v>855</v>
      </c>
      <c r="F2947" s="183" t="s">
        <v>1229</v>
      </c>
      <c r="G2947" s="30" t="s">
        <v>313</v>
      </c>
      <c r="H2947" s="6">
        <f t="shared" si="205"/>
        <v>-188000</v>
      </c>
      <c r="I2947" s="25">
        <f t="shared" si="204"/>
        <v>5.208333333333333</v>
      </c>
      <c r="K2947" t="s">
        <v>11</v>
      </c>
      <c r="M2947" s="42">
        <v>480</v>
      </c>
    </row>
    <row r="2948" spans="2:13" ht="12.75">
      <c r="B2948" s="428">
        <v>5000</v>
      </c>
      <c r="C2948" s="1" t="s">
        <v>11</v>
      </c>
      <c r="D2948" s="1" t="s">
        <v>302</v>
      </c>
      <c r="E2948" s="1" t="s">
        <v>855</v>
      </c>
      <c r="F2948" s="193" t="s">
        <v>943</v>
      </c>
      <c r="G2948" s="30" t="s">
        <v>109</v>
      </c>
      <c r="H2948" s="6">
        <f t="shared" si="205"/>
        <v>-193000</v>
      </c>
      <c r="I2948" s="25">
        <f t="shared" si="204"/>
        <v>10.416666666666666</v>
      </c>
      <c r="K2948" t="s">
        <v>11</v>
      </c>
      <c r="M2948" s="42">
        <v>480</v>
      </c>
    </row>
    <row r="2949" spans="2:13" ht="12.75">
      <c r="B2949" s="428">
        <v>5000</v>
      </c>
      <c r="C2949" s="1" t="s">
        <v>11</v>
      </c>
      <c r="D2949" s="1" t="s">
        <v>302</v>
      </c>
      <c r="E2949" s="1" t="s">
        <v>855</v>
      </c>
      <c r="F2949" s="193" t="s">
        <v>944</v>
      </c>
      <c r="G2949" s="30" t="s">
        <v>102</v>
      </c>
      <c r="H2949" s="6">
        <f t="shared" si="205"/>
        <v>-198000</v>
      </c>
      <c r="I2949" s="25">
        <f t="shared" si="204"/>
        <v>10.416666666666666</v>
      </c>
      <c r="K2949" t="s">
        <v>11</v>
      </c>
      <c r="M2949" s="42">
        <v>480</v>
      </c>
    </row>
    <row r="2950" spans="2:13" ht="12.75">
      <c r="B2950" s="428">
        <v>5000</v>
      </c>
      <c r="C2950" s="1" t="s">
        <v>11</v>
      </c>
      <c r="D2950" s="1" t="s">
        <v>302</v>
      </c>
      <c r="E2950" s="1" t="s">
        <v>855</v>
      </c>
      <c r="F2950" s="193" t="s">
        <v>945</v>
      </c>
      <c r="G2950" s="30" t="s">
        <v>104</v>
      </c>
      <c r="H2950" s="6">
        <f t="shared" si="205"/>
        <v>-203000</v>
      </c>
      <c r="I2950" s="25">
        <f t="shared" si="204"/>
        <v>10.416666666666666</v>
      </c>
      <c r="K2950" t="s">
        <v>11</v>
      </c>
      <c r="M2950" s="42">
        <v>480</v>
      </c>
    </row>
    <row r="2951" spans="2:13" ht="12.75">
      <c r="B2951" s="427">
        <v>2500</v>
      </c>
      <c r="C2951" s="1" t="s">
        <v>11</v>
      </c>
      <c r="D2951" s="15" t="s">
        <v>302</v>
      </c>
      <c r="E2951" s="15" t="s">
        <v>946</v>
      </c>
      <c r="F2951" s="183" t="s">
        <v>947</v>
      </c>
      <c r="G2951" s="33" t="s">
        <v>14</v>
      </c>
      <c r="H2951" s="6">
        <f t="shared" si="205"/>
        <v>-205500</v>
      </c>
      <c r="I2951" s="25">
        <f t="shared" si="204"/>
        <v>5.208333333333333</v>
      </c>
      <c r="K2951" t="s">
        <v>11</v>
      </c>
      <c r="M2951" s="42">
        <v>480</v>
      </c>
    </row>
    <row r="2952" spans="2:13" ht="12.75">
      <c r="B2952" s="428">
        <v>2500</v>
      </c>
      <c r="C2952" s="1" t="s">
        <v>11</v>
      </c>
      <c r="D2952" s="15" t="s">
        <v>302</v>
      </c>
      <c r="E2952" s="1" t="s">
        <v>946</v>
      </c>
      <c r="F2952" s="183" t="s">
        <v>948</v>
      </c>
      <c r="G2952" s="30" t="s">
        <v>16</v>
      </c>
      <c r="H2952" s="6">
        <f t="shared" si="205"/>
        <v>-208000</v>
      </c>
      <c r="I2952" s="25">
        <f t="shared" si="204"/>
        <v>5.208333333333333</v>
      </c>
      <c r="K2952" t="s">
        <v>11</v>
      </c>
      <c r="M2952" s="42">
        <v>480</v>
      </c>
    </row>
    <row r="2953" spans="2:13" ht="12.75">
      <c r="B2953" s="428">
        <v>2500</v>
      </c>
      <c r="C2953" s="1" t="s">
        <v>11</v>
      </c>
      <c r="D2953" s="15" t="s">
        <v>302</v>
      </c>
      <c r="E2953" s="1" t="s">
        <v>946</v>
      </c>
      <c r="F2953" s="183" t="s">
        <v>949</v>
      </c>
      <c r="G2953" s="30" t="s">
        <v>18</v>
      </c>
      <c r="H2953" s="6">
        <f t="shared" si="205"/>
        <v>-210500</v>
      </c>
      <c r="I2953" s="25">
        <f t="shared" si="204"/>
        <v>5.208333333333333</v>
      </c>
      <c r="K2953" t="s">
        <v>11</v>
      </c>
      <c r="M2953" s="42">
        <v>480</v>
      </c>
    </row>
    <row r="2954" spans="2:13" ht="12.75">
      <c r="B2954" s="428">
        <v>2500</v>
      </c>
      <c r="C2954" s="1" t="s">
        <v>11</v>
      </c>
      <c r="D2954" s="15" t="s">
        <v>302</v>
      </c>
      <c r="E2954" s="1" t="s">
        <v>946</v>
      </c>
      <c r="F2954" s="183" t="s">
        <v>950</v>
      </c>
      <c r="G2954" s="30" t="s">
        <v>20</v>
      </c>
      <c r="H2954" s="6">
        <f t="shared" si="205"/>
        <v>-213000</v>
      </c>
      <c r="I2954" s="25">
        <f t="shared" si="204"/>
        <v>5.208333333333333</v>
      </c>
      <c r="K2954" t="s">
        <v>11</v>
      </c>
      <c r="M2954" s="42">
        <v>480</v>
      </c>
    </row>
    <row r="2955" spans="2:13" ht="12.75">
      <c r="B2955" s="428">
        <v>2500</v>
      </c>
      <c r="C2955" s="1" t="s">
        <v>11</v>
      </c>
      <c r="D2955" s="1" t="s">
        <v>302</v>
      </c>
      <c r="E2955" s="1" t="s">
        <v>946</v>
      </c>
      <c r="F2955" s="183" t="s">
        <v>951</v>
      </c>
      <c r="G2955" s="30" t="s">
        <v>22</v>
      </c>
      <c r="H2955" s="6">
        <f t="shared" si="205"/>
        <v>-215500</v>
      </c>
      <c r="I2955" s="25">
        <f t="shared" si="204"/>
        <v>5.208333333333333</v>
      </c>
      <c r="K2955" t="s">
        <v>11</v>
      </c>
      <c r="M2955" s="42">
        <v>480</v>
      </c>
    </row>
    <row r="2956" spans="2:13" ht="12.75">
      <c r="B2956" s="428">
        <v>2500</v>
      </c>
      <c r="C2956" s="1" t="s">
        <v>11</v>
      </c>
      <c r="D2956" s="1" t="s">
        <v>302</v>
      </c>
      <c r="E2956" s="1" t="s">
        <v>946</v>
      </c>
      <c r="F2956" s="183" t="s">
        <v>952</v>
      </c>
      <c r="G2956" s="30" t="s">
        <v>540</v>
      </c>
      <c r="H2956" s="6">
        <f t="shared" si="205"/>
        <v>-218000</v>
      </c>
      <c r="I2956" s="25">
        <f t="shared" si="204"/>
        <v>5.208333333333333</v>
      </c>
      <c r="K2956" t="s">
        <v>11</v>
      </c>
      <c r="M2956" s="42">
        <v>480</v>
      </c>
    </row>
    <row r="2957" spans="2:13" ht="12.75">
      <c r="B2957" s="428">
        <v>2500</v>
      </c>
      <c r="C2957" s="1" t="s">
        <v>11</v>
      </c>
      <c r="D2957" s="1" t="s">
        <v>302</v>
      </c>
      <c r="E2957" s="1" t="s">
        <v>946</v>
      </c>
      <c r="F2957" s="183" t="s">
        <v>953</v>
      </c>
      <c r="G2957" s="30" t="s">
        <v>52</v>
      </c>
      <c r="H2957" s="6">
        <f t="shared" si="205"/>
        <v>-220500</v>
      </c>
      <c r="I2957" s="25">
        <f t="shared" si="204"/>
        <v>5.208333333333333</v>
      </c>
      <c r="K2957" t="s">
        <v>11</v>
      </c>
      <c r="M2957" s="42">
        <v>480</v>
      </c>
    </row>
    <row r="2958" spans="2:13" ht="12.75">
      <c r="B2958" s="428">
        <v>2500</v>
      </c>
      <c r="C2958" s="1" t="s">
        <v>11</v>
      </c>
      <c r="D2958" s="1" t="s">
        <v>302</v>
      </c>
      <c r="E2958" s="1" t="s">
        <v>946</v>
      </c>
      <c r="F2958" s="183" t="s">
        <v>954</v>
      </c>
      <c r="G2958" s="30" t="s">
        <v>53</v>
      </c>
      <c r="H2958" s="6">
        <f t="shared" si="205"/>
        <v>-223000</v>
      </c>
      <c r="I2958" s="25">
        <f t="shared" si="204"/>
        <v>5.208333333333333</v>
      </c>
      <c r="K2958" t="s">
        <v>11</v>
      </c>
      <c r="M2958" s="42">
        <v>480</v>
      </c>
    </row>
    <row r="2959" spans="2:13" ht="12.75">
      <c r="B2959" s="428">
        <v>2500</v>
      </c>
      <c r="C2959" s="1" t="s">
        <v>11</v>
      </c>
      <c r="D2959" s="1" t="s">
        <v>302</v>
      </c>
      <c r="E2959" s="1" t="s">
        <v>946</v>
      </c>
      <c r="F2959" s="183" t="s">
        <v>955</v>
      </c>
      <c r="G2959" s="30" t="s">
        <v>54</v>
      </c>
      <c r="H2959" s="6">
        <f t="shared" si="205"/>
        <v>-225500</v>
      </c>
      <c r="I2959" s="25">
        <f t="shared" si="204"/>
        <v>5.208333333333333</v>
      </c>
      <c r="K2959" t="s">
        <v>11</v>
      </c>
      <c r="M2959" s="42">
        <v>480</v>
      </c>
    </row>
    <row r="2960" spans="2:13" ht="12.75">
      <c r="B2960" s="428">
        <v>2500</v>
      </c>
      <c r="C2960" s="1" t="s">
        <v>11</v>
      </c>
      <c r="D2960" s="1" t="s">
        <v>302</v>
      </c>
      <c r="E2960" s="1" t="s">
        <v>946</v>
      </c>
      <c r="F2960" s="183" t="s">
        <v>956</v>
      </c>
      <c r="G2960" s="30" t="s">
        <v>55</v>
      </c>
      <c r="H2960" s="6">
        <f t="shared" si="205"/>
        <v>-228000</v>
      </c>
      <c r="I2960" s="25">
        <f t="shared" si="204"/>
        <v>5.208333333333333</v>
      </c>
      <c r="K2960" t="s">
        <v>11</v>
      </c>
      <c r="M2960" s="42">
        <v>480</v>
      </c>
    </row>
    <row r="2961" spans="2:13" ht="12.75">
      <c r="B2961" s="428">
        <v>2500</v>
      </c>
      <c r="C2961" s="1" t="s">
        <v>11</v>
      </c>
      <c r="D2961" s="1" t="s">
        <v>302</v>
      </c>
      <c r="E2961" s="1" t="s">
        <v>946</v>
      </c>
      <c r="F2961" s="183" t="s">
        <v>957</v>
      </c>
      <c r="G2961" s="30" t="s">
        <v>56</v>
      </c>
      <c r="H2961" s="6">
        <f t="shared" si="205"/>
        <v>-230500</v>
      </c>
      <c r="I2961" s="25">
        <f t="shared" si="204"/>
        <v>5.208333333333333</v>
      </c>
      <c r="K2961" t="s">
        <v>11</v>
      </c>
      <c r="M2961" s="42">
        <v>480</v>
      </c>
    </row>
    <row r="2962" spans="2:13" ht="12.75">
      <c r="B2962" s="428">
        <v>2500</v>
      </c>
      <c r="C2962" s="1" t="s">
        <v>11</v>
      </c>
      <c r="D2962" s="15" t="s">
        <v>302</v>
      </c>
      <c r="E2962" s="15" t="s">
        <v>946</v>
      </c>
      <c r="F2962" s="183" t="s">
        <v>958</v>
      </c>
      <c r="G2962" s="30" t="s">
        <v>57</v>
      </c>
      <c r="H2962" s="6">
        <f aca="true" t="shared" si="206" ref="H2962:H2976">H2961-B2962</f>
        <v>-233000</v>
      </c>
      <c r="I2962" s="25">
        <f t="shared" si="204"/>
        <v>5.208333333333333</v>
      </c>
      <c r="K2962" t="s">
        <v>11</v>
      </c>
      <c r="M2962" s="42">
        <v>480</v>
      </c>
    </row>
    <row r="2963" spans="2:13" ht="12.75">
      <c r="B2963" s="428">
        <v>2500</v>
      </c>
      <c r="C2963" s="1" t="s">
        <v>11</v>
      </c>
      <c r="D2963" s="1" t="s">
        <v>302</v>
      </c>
      <c r="E2963" s="1" t="s">
        <v>946</v>
      </c>
      <c r="F2963" s="183" t="s">
        <v>959</v>
      </c>
      <c r="G2963" s="30" t="s">
        <v>148</v>
      </c>
      <c r="H2963" s="6">
        <f t="shared" si="206"/>
        <v>-235500</v>
      </c>
      <c r="I2963" s="25">
        <f t="shared" si="204"/>
        <v>5.208333333333333</v>
      </c>
      <c r="K2963" t="s">
        <v>11</v>
      </c>
      <c r="M2963" s="42">
        <v>480</v>
      </c>
    </row>
    <row r="2964" spans="2:13" ht="12.75">
      <c r="B2964" s="428">
        <v>2500</v>
      </c>
      <c r="C2964" s="1" t="s">
        <v>11</v>
      </c>
      <c r="D2964" s="1" t="s">
        <v>302</v>
      </c>
      <c r="E2964" s="1" t="s">
        <v>946</v>
      </c>
      <c r="F2964" s="183" t="s">
        <v>960</v>
      </c>
      <c r="G2964" s="30" t="s">
        <v>189</v>
      </c>
      <c r="H2964" s="6">
        <f t="shared" si="206"/>
        <v>-238000</v>
      </c>
      <c r="I2964" s="25">
        <f t="shared" si="204"/>
        <v>5.208333333333333</v>
      </c>
      <c r="K2964" t="s">
        <v>11</v>
      </c>
      <c r="M2964" s="42">
        <v>480</v>
      </c>
    </row>
    <row r="2965" spans="2:13" ht="12.75">
      <c r="B2965" s="428">
        <v>2500</v>
      </c>
      <c r="C2965" s="1" t="s">
        <v>11</v>
      </c>
      <c r="D2965" s="1" t="s">
        <v>302</v>
      </c>
      <c r="E2965" s="1" t="s">
        <v>946</v>
      </c>
      <c r="F2965" s="183" t="s">
        <v>961</v>
      </c>
      <c r="G2965" s="30" t="s">
        <v>184</v>
      </c>
      <c r="H2965" s="6">
        <f t="shared" si="206"/>
        <v>-240500</v>
      </c>
      <c r="I2965" s="25">
        <f t="shared" si="204"/>
        <v>5.208333333333333</v>
      </c>
      <c r="K2965" t="s">
        <v>11</v>
      </c>
      <c r="M2965" s="42">
        <v>480</v>
      </c>
    </row>
    <row r="2966" spans="2:13" ht="12.75">
      <c r="B2966" s="428">
        <v>2500</v>
      </c>
      <c r="C2966" s="1" t="s">
        <v>11</v>
      </c>
      <c r="D2966" s="1" t="s">
        <v>302</v>
      </c>
      <c r="E2966" s="1" t="s">
        <v>946</v>
      </c>
      <c r="F2966" s="183" t="s">
        <v>962</v>
      </c>
      <c r="G2966" s="30" t="s">
        <v>182</v>
      </c>
      <c r="H2966" s="6">
        <f t="shared" si="206"/>
        <v>-243000</v>
      </c>
      <c r="I2966" s="25">
        <f t="shared" si="204"/>
        <v>5.208333333333333</v>
      </c>
      <c r="K2966" t="s">
        <v>11</v>
      </c>
      <c r="M2966" s="42">
        <v>480</v>
      </c>
    </row>
    <row r="2967" spans="2:13" ht="12.75">
      <c r="B2967" s="428">
        <v>2500</v>
      </c>
      <c r="C2967" s="1" t="s">
        <v>11</v>
      </c>
      <c r="D2967" s="1" t="s">
        <v>302</v>
      </c>
      <c r="E2967" s="1" t="s">
        <v>946</v>
      </c>
      <c r="F2967" s="183" t="s">
        <v>963</v>
      </c>
      <c r="G2967" s="30" t="s">
        <v>274</v>
      </c>
      <c r="H2967" s="6">
        <f t="shared" si="206"/>
        <v>-245500</v>
      </c>
      <c r="I2967" s="25">
        <f t="shared" si="204"/>
        <v>5.208333333333333</v>
      </c>
      <c r="K2967" t="s">
        <v>11</v>
      </c>
      <c r="M2967" s="42">
        <v>480</v>
      </c>
    </row>
    <row r="2968" spans="2:13" ht="12.75">
      <c r="B2968" s="428">
        <v>2500</v>
      </c>
      <c r="C2968" s="1" t="s">
        <v>11</v>
      </c>
      <c r="D2968" s="1" t="s">
        <v>302</v>
      </c>
      <c r="E2968" s="1" t="s">
        <v>946</v>
      </c>
      <c r="F2968" s="183" t="s">
        <v>964</v>
      </c>
      <c r="G2968" s="30" t="s">
        <v>291</v>
      </c>
      <c r="H2968" s="6">
        <f t="shared" si="206"/>
        <v>-248000</v>
      </c>
      <c r="I2968" s="25">
        <f t="shared" si="204"/>
        <v>5.208333333333333</v>
      </c>
      <c r="K2968" t="s">
        <v>11</v>
      </c>
      <c r="M2968" s="42">
        <v>480</v>
      </c>
    </row>
    <row r="2969" spans="2:13" ht="12.75">
      <c r="B2969" s="428">
        <v>2500</v>
      </c>
      <c r="C2969" s="1" t="s">
        <v>11</v>
      </c>
      <c r="D2969" s="1" t="s">
        <v>302</v>
      </c>
      <c r="E2969" s="1" t="s">
        <v>946</v>
      </c>
      <c r="F2969" s="193" t="s">
        <v>965</v>
      </c>
      <c r="G2969" s="30" t="s">
        <v>293</v>
      </c>
      <c r="H2969" s="6">
        <f t="shared" si="206"/>
        <v>-250500</v>
      </c>
      <c r="I2969" s="25">
        <f t="shared" si="204"/>
        <v>5.208333333333333</v>
      </c>
      <c r="K2969" t="s">
        <v>11</v>
      </c>
      <c r="M2969" s="42">
        <v>480</v>
      </c>
    </row>
    <row r="2970" spans="2:13" ht="12.75">
      <c r="B2970" s="428">
        <v>2500</v>
      </c>
      <c r="C2970" s="1" t="s">
        <v>11</v>
      </c>
      <c r="D2970" s="1" t="s">
        <v>302</v>
      </c>
      <c r="E2970" s="1" t="s">
        <v>946</v>
      </c>
      <c r="F2970" s="193" t="s">
        <v>966</v>
      </c>
      <c r="G2970" s="30" t="s">
        <v>295</v>
      </c>
      <c r="H2970" s="6">
        <f t="shared" si="206"/>
        <v>-253000</v>
      </c>
      <c r="I2970" s="25">
        <f t="shared" si="204"/>
        <v>5.208333333333333</v>
      </c>
      <c r="K2970" t="s">
        <v>11</v>
      </c>
      <c r="M2970" s="42">
        <v>480</v>
      </c>
    </row>
    <row r="2971" spans="2:13" ht="12.75">
      <c r="B2971" s="428">
        <v>2500</v>
      </c>
      <c r="C2971" s="35" t="s">
        <v>11</v>
      </c>
      <c r="D2971" s="15" t="s">
        <v>302</v>
      </c>
      <c r="E2971" s="1" t="s">
        <v>946</v>
      </c>
      <c r="F2971" s="183" t="s">
        <v>1230</v>
      </c>
      <c r="G2971" s="38" t="s">
        <v>296</v>
      </c>
      <c r="H2971" s="6">
        <f t="shared" si="206"/>
        <v>-255500</v>
      </c>
      <c r="I2971" s="25">
        <f t="shared" si="204"/>
        <v>5.208333333333333</v>
      </c>
      <c r="K2971" t="s">
        <v>11</v>
      </c>
      <c r="M2971" s="42">
        <v>480</v>
      </c>
    </row>
    <row r="2972" spans="2:13" ht="12.75">
      <c r="B2972" s="428">
        <v>2500</v>
      </c>
      <c r="C2972" s="1" t="s">
        <v>11</v>
      </c>
      <c r="D2972" s="15" t="s">
        <v>302</v>
      </c>
      <c r="E2972" s="1" t="s">
        <v>946</v>
      </c>
      <c r="F2972" s="183" t="s">
        <v>1231</v>
      </c>
      <c r="G2972" s="30" t="s">
        <v>297</v>
      </c>
      <c r="H2972" s="6">
        <f t="shared" si="206"/>
        <v>-258000</v>
      </c>
      <c r="I2972" s="25">
        <f t="shared" si="204"/>
        <v>5.208333333333333</v>
      </c>
      <c r="K2972" t="s">
        <v>11</v>
      </c>
      <c r="M2972" s="42">
        <v>480</v>
      </c>
    </row>
    <row r="2973" spans="2:13" ht="12.75">
      <c r="B2973" s="428">
        <v>2500</v>
      </c>
      <c r="C2973" s="1" t="s">
        <v>11</v>
      </c>
      <c r="D2973" s="15" t="s">
        <v>302</v>
      </c>
      <c r="E2973" s="1" t="s">
        <v>946</v>
      </c>
      <c r="F2973" s="183" t="s">
        <v>1232</v>
      </c>
      <c r="G2973" s="30" t="s">
        <v>313</v>
      </c>
      <c r="H2973" s="6">
        <f t="shared" si="206"/>
        <v>-260500</v>
      </c>
      <c r="I2973" s="25">
        <f t="shared" si="204"/>
        <v>5.208333333333333</v>
      </c>
      <c r="K2973" t="s">
        <v>11</v>
      </c>
      <c r="M2973" s="42">
        <v>480</v>
      </c>
    </row>
    <row r="2974" spans="2:13" ht="12.75">
      <c r="B2974" s="428">
        <v>2500</v>
      </c>
      <c r="C2974" s="1" t="s">
        <v>11</v>
      </c>
      <c r="D2974" s="1" t="s">
        <v>302</v>
      </c>
      <c r="E2974" s="1" t="s">
        <v>946</v>
      </c>
      <c r="F2974" s="183" t="s">
        <v>967</v>
      </c>
      <c r="G2974" s="30" t="s">
        <v>109</v>
      </c>
      <c r="H2974" s="6">
        <f t="shared" si="206"/>
        <v>-263000</v>
      </c>
      <c r="I2974" s="25">
        <f t="shared" si="204"/>
        <v>5.208333333333333</v>
      </c>
      <c r="K2974" t="s">
        <v>11</v>
      </c>
      <c r="M2974" s="42">
        <v>480</v>
      </c>
    </row>
    <row r="2975" spans="2:13" ht="12.75">
      <c r="B2975" s="428">
        <v>2500</v>
      </c>
      <c r="C2975" s="1" t="s">
        <v>11</v>
      </c>
      <c r="D2975" s="1" t="s">
        <v>302</v>
      </c>
      <c r="E2975" s="1" t="s">
        <v>946</v>
      </c>
      <c r="F2975" s="193" t="s">
        <v>968</v>
      </c>
      <c r="G2975" s="30" t="s">
        <v>102</v>
      </c>
      <c r="H2975" s="6">
        <f t="shared" si="206"/>
        <v>-265500</v>
      </c>
      <c r="I2975" s="25">
        <f t="shared" si="204"/>
        <v>5.208333333333333</v>
      </c>
      <c r="K2975" t="s">
        <v>11</v>
      </c>
      <c r="M2975" s="42">
        <v>480</v>
      </c>
    </row>
    <row r="2976" spans="2:13" ht="12.75">
      <c r="B2976" s="428">
        <v>2500</v>
      </c>
      <c r="C2976" s="1" t="s">
        <v>11</v>
      </c>
      <c r="D2976" s="1" t="s">
        <v>302</v>
      </c>
      <c r="E2976" s="1" t="s">
        <v>946</v>
      </c>
      <c r="F2976" s="193" t="s">
        <v>969</v>
      </c>
      <c r="G2976" s="30" t="s">
        <v>104</v>
      </c>
      <c r="H2976" s="6">
        <f t="shared" si="206"/>
        <v>-268000</v>
      </c>
      <c r="I2976" s="25">
        <f t="shared" si="204"/>
        <v>5.208333333333333</v>
      </c>
      <c r="K2976" t="s">
        <v>11</v>
      </c>
      <c r="M2976" s="42">
        <v>480</v>
      </c>
    </row>
    <row r="2977" spans="1:13" s="62" customFormat="1" ht="12.75">
      <c r="A2977" s="175"/>
      <c r="B2977" s="429">
        <f>SUM(B2900:B2976)</f>
        <v>268000</v>
      </c>
      <c r="C2977" s="175" t="s">
        <v>11</v>
      </c>
      <c r="D2977" s="176"/>
      <c r="E2977" s="177"/>
      <c r="F2977" s="177"/>
      <c r="G2977" s="178"/>
      <c r="H2977" s="59">
        <v>0</v>
      </c>
      <c r="I2977" s="61">
        <f aca="true" t="shared" si="207" ref="I2977:I3040">+B2977/M2977</f>
        <v>558.3333333333334</v>
      </c>
      <c r="J2977" s="179"/>
      <c r="K2977" s="179"/>
      <c r="L2977" s="179"/>
      <c r="M2977" s="42">
        <v>480</v>
      </c>
    </row>
    <row r="2978" spans="1:13" ht="12.75">
      <c r="A2978" s="101"/>
      <c r="B2978" s="430"/>
      <c r="C2978" s="101"/>
      <c r="D2978" s="100"/>
      <c r="E2978" s="163"/>
      <c r="F2978" s="163"/>
      <c r="G2978" s="103"/>
      <c r="H2978" s="6">
        <f aca="true" t="shared" si="208" ref="H2978:H3009">H2977-B2978</f>
        <v>0</v>
      </c>
      <c r="I2978" s="25">
        <f t="shared" si="207"/>
        <v>0</v>
      </c>
      <c r="J2978" s="134"/>
      <c r="K2978" s="134"/>
      <c r="L2978" s="134"/>
      <c r="M2978" s="42">
        <v>480</v>
      </c>
    </row>
    <row r="2979" spans="2:13" ht="12.75">
      <c r="B2979" s="428"/>
      <c r="D2979" s="15"/>
      <c r="H2979" s="6">
        <f t="shared" si="208"/>
        <v>0</v>
      </c>
      <c r="I2979" s="25">
        <f t="shared" si="207"/>
        <v>0</v>
      </c>
      <c r="M2979" s="42">
        <v>480</v>
      </c>
    </row>
    <row r="2980" spans="2:13" ht="12.75">
      <c r="B2980" s="428">
        <v>1600</v>
      </c>
      <c r="C2980" s="1" t="s">
        <v>34</v>
      </c>
      <c r="D2980" s="15" t="s">
        <v>302</v>
      </c>
      <c r="E2980" s="1" t="s">
        <v>35</v>
      </c>
      <c r="F2980" s="183" t="s">
        <v>970</v>
      </c>
      <c r="G2980" s="30" t="s">
        <v>14</v>
      </c>
      <c r="H2980" s="6">
        <f t="shared" si="208"/>
        <v>-1600</v>
      </c>
      <c r="I2980" s="25">
        <f t="shared" si="207"/>
        <v>3.3333333333333335</v>
      </c>
      <c r="K2980" t="s">
        <v>906</v>
      </c>
      <c r="M2980" s="42">
        <v>480</v>
      </c>
    </row>
    <row r="2981" spans="2:13" ht="12.75">
      <c r="B2981" s="427">
        <v>1700</v>
      </c>
      <c r="C2981" s="1" t="s">
        <v>34</v>
      </c>
      <c r="D2981" s="15" t="s">
        <v>302</v>
      </c>
      <c r="E2981" s="1" t="s">
        <v>35</v>
      </c>
      <c r="F2981" s="183" t="s">
        <v>970</v>
      </c>
      <c r="G2981" s="33" t="s">
        <v>16</v>
      </c>
      <c r="H2981" s="6">
        <f t="shared" si="208"/>
        <v>-3300</v>
      </c>
      <c r="I2981" s="25">
        <f t="shared" si="207"/>
        <v>3.5416666666666665</v>
      </c>
      <c r="K2981" t="s">
        <v>906</v>
      </c>
      <c r="M2981" s="42">
        <v>480</v>
      </c>
    </row>
    <row r="2982" spans="2:13" ht="12.75">
      <c r="B2982" s="427">
        <v>1500</v>
      </c>
      <c r="C2982" s="1" t="s">
        <v>34</v>
      </c>
      <c r="D2982" s="15" t="s">
        <v>302</v>
      </c>
      <c r="E2982" s="1" t="s">
        <v>35</v>
      </c>
      <c r="F2982" s="183" t="s">
        <v>970</v>
      </c>
      <c r="G2982" s="33" t="s">
        <v>18</v>
      </c>
      <c r="H2982" s="6">
        <f t="shared" si="208"/>
        <v>-4800</v>
      </c>
      <c r="I2982" s="25">
        <f t="shared" si="207"/>
        <v>3.125</v>
      </c>
      <c r="K2982" t="s">
        <v>906</v>
      </c>
      <c r="M2982" s="42">
        <v>480</v>
      </c>
    </row>
    <row r="2983" spans="2:13" ht="12.75">
      <c r="B2983" s="427">
        <v>1200</v>
      </c>
      <c r="C2983" s="1" t="s">
        <v>34</v>
      </c>
      <c r="D2983" s="15" t="s">
        <v>302</v>
      </c>
      <c r="E2983" s="1" t="s">
        <v>35</v>
      </c>
      <c r="F2983" s="183" t="s">
        <v>970</v>
      </c>
      <c r="G2983" s="38" t="s">
        <v>20</v>
      </c>
      <c r="H2983" s="6">
        <f t="shared" si="208"/>
        <v>-6000</v>
      </c>
      <c r="I2983" s="25">
        <f t="shared" si="207"/>
        <v>2.5</v>
      </c>
      <c r="K2983" t="s">
        <v>906</v>
      </c>
      <c r="M2983" s="42">
        <v>480</v>
      </c>
    </row>
    <row r="2984" spans="2:13" ht="12.75">
      <c r="B2984" s="427">
        <v>1000</v>
      </c>
      <c r="C2984" s="1" t="s">
        <v>34</v>
      </c>
      <c r="D2984" s="15" t="s">
        <v>302</v>
      </c>
      <c r="E2984" s="1" t="s">
        <v>35</v>
      </c>
      <c r="F2984" s="183" t="s">
        <v>970</v>
      </c>
      <c r="G2984" s="32" t="s">
        <v>22</v>
      </c>
      <c r="H2984" s="6">
        <f t="shared" si="208"/>
        <v>-7000</v>
      </c>
      <c r="I2984" s="25">
        <f t="shared" si="207"/>
        <v>2.0833333333333335</v>
      </c>
      <c r="K2984" t="s">
        <v>906</v>
      </c>
      <c r="M2984" s="42">
        <v>480</v>
      </c>
    </row>
    <row r="2985" spans="1:13" s="18" customFormat="1" ht="12.75">
      <c r="A2985" s="15"/>
      <c r="B2985" s="428">
        <v>1600</v>
      </c>
      <c r="C2985" s="1" t="s">
        <v>34</v>
      </c>
      <c r="D2985" s="15" t="s">
        <v>302</v>
      </c>
      <c r="E2985" s="1" t="s">
        <v>35</v>
      </c>
      <c r="F2985" s="183" t="s">
        <v>970</v>
      </c>
      <c r="G2985" s="32" t="s">
        <v>52</v>
      </c>
      <c r="H2985" s="6">
        <f t="shared" si="208"/>
        <v>-8600</v>
      </c>
      <c r="I2985" s="25">
        <f t="shared" si="207"/>
        <v>3.3333333333333335</v>
      </c>
      <c r="K2985" t="s">
        <v>906</v>
      </c>
      <c r="M2985" s="42">
        <v>480</v>
      </c>
    </row>
    <row r="2986" spans="2:13" ht="12.75">
      <c r="B2986" s="427">
        <v>1700</v>
      </c>
      <c r="C2986" s="1" t="s">
        <v>34</v>
      </c>
      <c r="D2986" s="15" t="s">
        <v>302</v>
      </c>
      <c r="E2986" s="1" t="s">
        <v>35</v>
      </c>
      <c r="F2986" s="183" t="s">
        <v>970</v>
      </c>
      <c r="G2986" s="30" t="s">
        <v>53</v>
      </c>
      <c r="H2986" s="6">
        <f t="shared" si="208"/>
        <v>-10300</v>
      </c>
      <c r="I2986" s="25">
        <f t="shared" si="207"/>
        <v>3.5416666666666665</v>
      </c>
      <c r="K2986" t="s">
        <v>906</v>
      </c>
      <c r="M2986" s="42">
        <v>480</v>
      </c>
    </row>
    <row r="2987" spans="2:13" ht="12.75">
      <c r="B2987" s="427">
        <v>1500</v>
      </c>
      <c r="C2987" s="1" t="s">
        <v>34</v>
      </c>
      <c r="D2987" s="15" t="s">
        <v>302</v>
      </c>
      <c r="E2987" s="1" t="s">
        <v>35</v>
      </c>
      <c r="F2987" s="183" t="s">
        <v>970</v>
      </c>
      <c r="G2987" s="30" t="s">
        <v>54</v>
      </c>
      <c r="H2987" s="6">
        <f t="shared" si="208"/>
        <v>-11800</v>
      </c>
      <c r="I2987" s="25">
        <f t="shared" si="207"/>
        <v>3.125</v>
      </c>
      <c r="K2987" t="s">
        <v>906</v>
      </c>
      <c r="M2987" s="42">
        <v>480</v>
      </c>
    </row>
    <row r="2988" spans="2:13" ht="12.75">
      <c r="B2988" s="427">
        <v>2500</v>
      </c>
      <c r="C2988" s="1" t="s">
        <v>971</v>
      </c>
      <c r="D2988" s="15" t="s">
        <v>302</v>
      </c>
      <c r="E2988" s="1" t="s">
        <v>35</v>
      </c>
      <c r="F2988" s="183" t="s">
        <v>970</v>
      </c>
      <c r="G2988" s="30" t="s">
        <v>54</v>
      </c>
      <c r="H2988" s="6">
        <f t="shared" si="208"/>
        <v>-14300</v>
      </c>
      <c r="I2988" s="25">
        <f t="shared" si="207"/>
        <v>5.208333333333333</v>
      </c>
      <c r="K2988" t="s">
        <v>906</v>
      </c>
      <c r="M2988" s="42">
        <v>480</v>
      </c>
    </row>
    <row r="2989" spans="2:13" ht="12.75">
      <c r="B2989" s="427">
        <v>1200</v>
      </c>
      <c r="C2989" s="1" t="s">
        <v>34</v>
      </c>
      <c r="D2989" s="15" t="s">
        <v>302</v>
      </c>
      <c r="E2989" s="1" t="s">
        <v>35</v>
      </c>
      <c r="F2989" s="183" t="s">
        <v>970</v>
      </c>
      <c r="G2989" s="30" t="s">
        <v>55</v>
      </c>
      <c r="H2989" s="6">
        <f t="shared" si="208"/>
        <v>-15500</v>
      </c>
      <c r="I2989" s="25">
        <f t="shared" si="207"/>
        <v>2.5</v>
      </c>
      <c r="K2989" t="s">
        <v>906</v>
      </c>
      <c r="M2989" s="42">
        <v>480</v>
      </c>
    </row>
    <row r="2990" spans="2:13" ht="12.75">
      <c r="B2990" s="427">
        <v>2500</v>
      </c>
      <c r="C2990" s="1" t="s">
        <v>971</v>
      </c>
      <c r="D2990" s="15" t="s">
        <v>302</v>
      </c>
      <c r="E2990" s="1" t="s">
        <v>35</v>
      </c>
      <c r="F2990" s="183" t="s">
        <v>970</v>
      </c>
      <c r="G2990" s="30" t="s">
        <v>55</v>
      </c>
      <c r="H2990" s="6">
        <f t="shared" si="208"/>
        <v>-18000</v>
      </c>
      <c r="I2990" s="25">
        <f t="shared" si="207"/>
        <v>5.208333333333333</v>
      </c>
      <c r="K2990" t="s">
        <v>906</v>
      </c>
      <c r="M2990" s="42">
        <v>480</v>
      </c>
    </row>
    <row r="2991" spans="2:14" ht="12.75">
      <c r="B2991" s="427">
        <v>1000</v>
      </c>
      <c r="C2991" s="1" t="s">
        <v>34</v>
      </c>
      <c r="D2991" s="15" t="s">
        <v>302</v>
      </c>
      <c r="E2991" s="1" t="s">
        <v>35</v>
      </c>
      <c r="F2991" s="183" t="s">
        <v>970</v>
      </c>
      <c r="G2991" s="30" t="s">
        <v>56</v>
      </c>
      <c r="H2991" s="6">
        <f t="shared" si="208"/>
        <v>-19000</v>
      </c>
      <c r="I2991" s="25">
        <f t="shared" si="207"/>
        <v>2.0833333333333335</v>
      </c>
      <c r="J2991" s="39"/>
      <c r="K2991" t="s">
        <v>906</v>
      </c>
      <c r="L2991" s="39"/>
      <c r="M2991" s="42">
        <v>480</v>
      </c>
      <c r="N2991" s="41"/>
    </row>
    <row r="2992" spans="2:13" ht="12.75">
      <c r="B2992" s="428">
        <v>1600</v>
      </c>
      <c r="C2992" s="1" t="s">
        <v>34</v>
      </c>
      <c r="D2992" s="15" t="s">
        <v>302</v>
      </c>
      <c r="E2992" s="1" t="s">
        <v>35</v>
      </c>
      <c r="F2992" s="183" t="s">
        <v>970</v>
      </c>
      <c r="G2992" s="30" t="s">
        <v>57</v>
      </c>
      <c r="H2992" s="6">
        <f t="shared" si="208"/>
        <v>-20600</v>
      </c>
      <c r="I2992" s="25">
        <f t="shared" si="207"/>
        <v>3.3333333333333335</v>
      </c>
      <c r="K2992" t="s">
        <v>906</v>
      </c>
      <c r="M2992" s="42">
        <v>480</v>
      </c>
    </row>
    <row r="2993" spans="2:13" ht="12.75">
      <c r="B2993" s="427">
        <v>2500</v>
      </c>
      <c r="C2993" s="1" t="s">
        <v>971</v>
      </c>
      <c r="D2993" s="15" t="s">
        <v>302</v>
      </c>
      <c r="E2993" s="1" t="s">
        <v>35</v>
      </c>
      <c r="F2993" s="183" t="s">
        <v>970</v>
      </c>
      <c r="G2993" s="30" t="s">
        <v>54</v>
      </c>
      <c r="H2993" s="6">
        <f t="shared" si="208"/>
        <v>-23100</v>
      </c>
      <c r="I2993" s="25">
        <f t="shared" si="207"/>
        <v>5.208333333333333</v>
      </c>
      <c r="K2993" t="s">
        <v>906</v>
      </c>
      <c r="M2993" s="42">
        <v>480</v>
      </c>
    </row>
    <row r="2994" spans="2:13" ht="12.75">
      <c r="B2994" s="427">
        <v>1700</v>
      </c>
      <c r="C2994" s="1" t="s">
        <v>34</v>
      </c>
      <c r="D2994" s="15" t="s">
        <v>302</v>
      </c>
      <c r="E2994" s="1" t="s">
        <v>35</v>
      </c>
      <c r="F2994" s="183" t="s">
        <v>970</v>
      </c>
      <c r="G2994" s="30" t="s">
        <v>142</v>
      </c>
      <c r="H2994" s="6">
        <f t="shared" si="208"/>
        <v>-24800</v>
      </c>
      <c r="I2994" s="25">
        <f t="shared" si="207"/>
        <v>3.5416666666666665</v>
      </c>
      <c r="K2994" t="s">
        <v>906</v>
      </c>
      <c r="M2994" s="42">
        <v>480</v>
      </c>
    </row>
    <row r="2995" spans="2:13" ht="12.75">
      <c r="B2995" s="427">
        <v>1500</v>
      </c>
      <c r="C2995" s="1" t="s">
        <v>34</v>
      </c>
      <c r="D2995" s="15" t="s">
        <v>302</v>
      </c>
      <c r="E2995" s="1" t="s">
        <v>35</v>
      </c>
      <c r="F2995" s="183" t="s">
        <v>970</v>
      </c>
      <c r="G2995" s="30" t="s">
        <v>144</v>
      </c>
      <c r="H2995" s="6">
        <f t="shared" si="208"/>
        <v>-26300</v>
      </c>
      <c r="I2995" s="25">
        <f t="shared" si="207"/>
        <v>3.125</v>
      </c>
      <c r="K2995" t="s">
        <v>906</v>
      </c>
      <c r="M2995" s="42">
        <v>480</v>
      </c>
    </row>
    <row r="2996" spans="2:13" ht="12.75">
      <c r="B2996" s="427">
        <v>1200</v>
      </c>
      <c r="C2996" s="1" t="s">
        <v>34</v>
      </c>
      <c r="D2996" s="15" t="s">
        <v>302</v>
      </c>
      <c r="E2996" s="1" t="s">
        <v>35</v>
      </c>
      <c r="F2996" s="183" t="s">
        <v>970</v>
      </c>
      <c r="G2996" s="30" t="s">
        <v>148</v>
      </c>
      <c r="H2996" s="6">
        <f t="shared" si="208"/>
        <v>-27500</v>
      </c>
      <c r="I2996" s="25">
        <f t="shared" si="207"/>
        <v>2.5</v>
      </c>
      <c r="K2996" t="s">
        <v>906</v>
      </c>
      <c r="M2996" s="42">
        <v>480</v>
      </c>
    </row>
    <row r="2997" spans="2:13" ht="12.75">
      <c r="B2997" s="427">
        <v>1000</v>
      </c>
      <c r="C2997" s="1" t="s">
        <v>34</v>
      </c>
      <c r="D2997" s="15" t="s">
        <v>302</v>
      </c>
      <c r="E2997" s="1" t="s">
        <v>35</v>
      </c>
      <c r="F2997" s="183" t="s">
        <v>970</v>
      </c>
      <c r="G2997" s="30" t="s">
        <v>189</v>
      </c>
      <c r="H2997" s="6">
        <f t="shared" si="208"/>
        <v>-28500</v>
      </c>
      <c r="I2997" s="25">
        <f t="shared" si="207"/>
        <v>2.0833333333333335</v>
      </c>
      <c r="K2997" t="s">
        <v>906</v>
      </c>
      <c r="M2997" s="42">
        <v>480</v>
      </c>
    </row>
    <row r="2998" spans="2:13" ht="12.75">
      <c r="B2998" s="428">
        <v>1600</v>
      </c>
      <c r="C2998" s="1" t="s">
        <v>34</v>
      </c>
      <c r="D2998" s="15" t="s">
        <v>302</v>
      </c>
      <c r="E2998" s="1" t="s">
        <v>35</v>
      </c>
      <c r="F2998" s="183" t="s">
        <v>970</v>
      </c>
      <c r="G2998" s="30" t="s">
        <v>184</v>
      </c>
      <c r="H2998" s="6">
        <f t="shared" si="208"/>
        <v>-30100</v>
      </c>
      <c r="I2998" s="25">
        <f t="shared" si="207"/>
        <v>3.3333333333333335</v>
      </c>
      <c r="K2998" t="s">
        <v>906</v>
      </c>
      <c r="M2998" s="42">
        <v>480</v>
      </c>
    </row>
    <row r="2999" spans="2:13" ht="12.75">
      <c r="B2999" s="427">
        <v>2500</v>
      </c>
      <c r="C2999" s="1" t="s">
        <v>971</v>
      </c>
      <c r="D2999" s="15" t="s">
        <v>302</v>
      </c>
      <c r="E2999" s="1" t="s">
        <v>35</v>
      </c>
      <c r="F2999" s="183" t="s">
        <v>970</v>
      </c>
      <c r="G2999" s="30" t="s">
        <v>184</v>
      </c>
      <c r="H2999" s="6">
        <f t="shared" si="208"/>
        <v>-32600</v>
      </c>
      <c r="I2999" s="25">
        <f t="shared" si="207"/>
        <v>5.208333333333333</v>
      </c>
      <c r="K2999" t="s">
        <v>906</v>
      </c>
      <c r="M2999" s="42">
        <v>480</v>
      </c>
    </row>
    <row r="3000" spans="2:13" ht="12.75">
      <c r="B3000" s="427">
        <v>1700</v>
      </c>
      <c r="C3000" s="1" t="s">
        <v>34</v>
      </c>
      <c r="D3000" s="15" t="s">
        <v>302</v>
      </c>
      <c r="E3000" s="1" t="s">
        <v>35</v>
      </c>
      <c r="F3000" s="183" t="s">
        <v>970</v>
      </c>
      <c r="G3000" s="30" t="s">
        <v>182</v>
      </c>
      <c r="H3000" s="6">
        <f t="shared" si="208"/>
        <v>-34300</v>
      </c>
      <c r="I3000" s="25">
        <f t="shared" si="207"/>
        <v>3.5416666666666665</v>
      </c>
      <c r="K3000" t="s">
        <v>906</v>
      </c>
      <c r="M3000" s="42">
        <v>480</v>
      </c>
    </row>
    <row r="3001" spans="2:13" ht="12.75">
      <c r="B3001" s="427">
        <v>1500</v>
      </c>
      <c r="C3001" s="1" t="s">
        <v>34</v>
      </c>
      <c r="D3001" s="15" t="s">
        <v>302</v>
      </c>
      <c r="E3001" s="1" t="s">
        <v>35</v>
      </c>
      <c r="F3001" s="183" t="s">
        <v>970</v>
      </c>
      <c r="G3001" s="30" t="s">
        <v>274</v>
      </c>
      <c r="H3001" s="6">
        <f t="shared" si="208"/>
        <v>-35800</v>
      </c>
      <c r="I3001" s="25">
        <f t="shared" si="207"/>
        <v>3.125</v>
      </c>
      <c r="K3001" t="s">
        <v>906</v>
      </c>
      <c r="M3001" s="42">
        <v>480</v>
      </c>
    </row>
    <row r="3002" spans="2:13" ht="12.75">
      <c r="B3002" s="427">
        <v>1200</v>
      </c>
      <c r="C3002" s="1" t="s">
        <v>34</v>
      </c>
      <c r="D3002" s="15" t="s">
        <v>302</v>
      </c>
      <c r="E3002" s="1" t="s">
        <v>35</v>
      </c>
      <c r="F3002" s="183" t="s">
        <v>970</v>
      </c>
      <c r="G3002" s="30" t="s">
        <v>291</v>
      </c>
      <c r="H3002" s="6">
        <f t="shared" si="208"/>
        <v>-37000</v>
      </c>
      <c r="I3002" s="25">
        <f t="shared" si="207"/>
        <v>2.5</v>
      </c>
      <c r="K3002" t="s">
        <v>906</v>
      </c>
      <c r="M3002" s="42">
        <v>480</v>
      </c>
    </row>
    <row r="3003" spans="2:13" ht="12.75">
      <c r="B3003" s="427">
        <v>1000</v>
      </c>
      <c r="C3003" s="1" t="s">
        <v>34</v>
      </c>
      <c r="D3003" s="15" t="s">
        <v>302</v>
      </c>
      <c r="E3003" s="1" t="s">
        <v>35</v>
      </c>
      <c r="F3003" s="183" t="s">
        <v>970</v>
      </c>
      <c r="G3003" s="30" t="s">
        <v>293</v>
      </c>
      <c r="H3003" s="6">
        <f t="shared" si="208"/>
        <v>-38000</v>
      </c>
      <c r="I3003" s="25">
        <f t="shared" si="207"/>
        <v>2.0833333333333335</v>
      </c>
      <c r="K3003" t="s">
        <v>906</v>
      </c>
      <c r="M3003" s="42">
        <v>480</v>
      </c>
    </row>
    <row r="3004" spans="2:13" ht="12.75">
      <c r="B3004" s="427">
        <v>2500</v>
      </c>
      <c r="C3004" s="1" t="s">
        <v>971</v>
      </c>
      <c r="D3004" s="15" t="s">
        <v>302</v>
      </c>
      <c r="E3004" s="1" t="s">
        <v>35</v>
      </c>
      <c r="F3004" s="183" t="s">
        <v>970</v>
      </c>
      <c r="G3004" s="30" t="s">
        <v>293</v>
      </c>
      <c r="H3004" s="6">
        <f t="shared" si="208"/>
        <v>-40500</v>
      </c>
      <c r="I3004" s="25">
        <f t="shared" si="207"/>
        <v>5.208333333333333</v>
      </c>
      <c r="K3004" t="s">
        <v>906</v>
      </c>
      <c r="M3004" s="42">
        <v>480</v>
      </c>
    </row>
    <row r="3005" spans="2:13" ht="12.75">
      <c r="B3005" s="427">
        <v>1000</v>
      </c>
      <c r="C3005" s="1" t="s">
        <v>34</v>
      </c>
      <c r="D3005" s="15" t="s">
        <v>302</v>
      </c>
      <c r="E3005" s="1" t="s">
        <v>35</v>
      </c>
      <c r="F3005" s="183" t="s">
        <v>970</v>
      </c>
      <c r="G3005" s="30" t="s">
        <v>295</v>
      </c>
      <c r="H3005" s="6">
        <f t="shared" si="208"/>
        <v>-41500</v>
      </c>
      <c r="I3005" s="25">
        <f t="shared" si="207"/>
        <v>2.0833333333333335</v>
      </c>
      <c r="K3005" t="s">
        <v>906</v>
      </c>
      <c r="M3005" s="42">
        <v>480</v>
      </c>
    </row>
    <row r="3006" spans="2:13" ht="12.75">
      <c r="B3006" s="428">
        <v>1600</v>
      </c>
      <c r="C3006" s="1" t="s">
        <v>34</v>
      </c>
      <c r="D3006" s="15" t="s">
        <v>302</v>
      </c>
      <c r="E3006" s="1" t="s">
        <v>35</v>
      </c>
      <c r="F3006" s="183" t="s">
        <v>970</v>
      </c>
      <c r="G3006" s="30" t="s">
        <v>296</v>
      </c>
      <c r="H3006" s="6">
        <f t="shared" si="208"/>
        <v>-43100</v>
      </c>
      <c r="I3006" s="25">
        <f t="shared" si="207"/>
        <v>3.3333333333333335</v>
      </c>
      <c r="K3006" t="s">
        <v>906</v>
      </c>
      <c r="M3006" s="42">
        <v>480</v>
      </c>
    </row>
    <row r="3007" spans="2:13" ht="12.75">
      <c r="B3007" s="427">
        <v>2500</v>
      </c>
      <c r="C3007" s="1" t="s">
        <v>971</v>
      </c>
      <c r="D3007" s="15" t="s">
        <v>302</v>
      </c>
      <c r="E3007" s="1" t="s">
        <v>35</v>
      </c>
      <c r="F3007" s="183" t="s">
        <v>970</v>
      </c>
      <c r="G3007" s="30" t="s">
        <v>296</v>
      </c>
      <c r="H3007" s="6">
        <f t="shared" si="208"/>
        <v>-45600</v>
      </c>
      <c r="I3007" s="25">
        <f t="shared" si="207"/>
        <v>5.208333333333333</v>
      </c>
      <c r="K3007" t="s">
        <v>906</v>
      </c>
      <c r="M3007" s="42">
        <v>480</v>
      </c>
    </row>
    <row r="3008" spans="2:13" ht="12.75">
      <c r="B3008" s="427">
        <v>1700</v>
      </c>
      <c r="C3008" s="1" t="s">
        <v>34</v>
      </c>
      <c r="D3008" s="15" t="s">
        <v>302</v>
      </c>
      <c r="E3008" s="1" t="s">
        <v>35</v>
      </c>
      <c r="F3008" s="183" t="s">
        <v>970</v>
      </c>
      <c r="G3008" s="30" t="s">
        <v>297</v>
      </c>
      <c r="H3008" s="6">
        <f t="shared" si="208"/>
        <v>-47300</v>
      </c>
      <c r="I3008" s="25">
        <f t="shared" si="207"/>
        <v>3.5416666666666665</v>
      </c>
      <c r="K3008" t="s">
        <v>906</v>
      </c>
      <c r="M3008" s="42">
        <v>480</v>
      </c>
    </row>
    <row r="3009" spans="2:13" ht="12.75">
      <c r="B3009" s="427">
        <v>1500</v>
      </c>
      <c r="C3009" s="1" t="s">
        <v>34</v>
      </c>
      <c r="D3009" s="15" t="s">
        <v>302</v>
      </c>
      <c r="E3009" s="1" t="s">
        <v>35</v>
      </c>
      <c r="F3009" s="183" t="s">
        <v>970</v>
      </c>
      <c r="G3009" s="30" t="s">
        <v>313</v>
      </c>
      <c r="H3009" s="6">
        <f t="shared" si="208"/>
        <v>-48800</v>
      </c>
      <c r="I3009" s="25">
        <f t="shared" si="207"/>
        <v>3.125</v>
      </c>
      <c r="K3009" t="s">
        <v>906</v>
      </c>
      <c r="M3009" s="42">
        <v>480</v>
      </c>
    </row>
    <row r="3010" spans="2:13" ht="12.75">
      <c r="B3010" s="427">
        <v>2500</v>
      </c>
      <c r="C3010" s="1" t="s">
        <v>971</v>
      </c>
      <c r="D3010" s="15" t="s">
        <v>302</v>
      </c>
      <c r="E3010" s="1" t="s">
        <v>35</v>
      </c>
      <c r="F3010" s="183" t="s">
        <v>970</v>
      </c>
      <c r="G3010" s="30" t="s">
        <v>313</v>
      </c>
      <c r="H3010" s="6">
        <f aca="true" t="shared" si="209" ref="H3010:H3041">H3009-B3010</f>
        <v>-51300</v>
      </c>
      <c r="I3010" s="25">
        <f t="shared" si="207"/>
        <v>5.208333333333333</v>
      </c>
      <c r="K3010" t="s">
        <v>906</v>
      </c>
      <c r="M3010" s="42">
        <v>480</v>
      </c>
    </row>
    <row r="3011" spans="2:13" ht="12.75">
      <c r="B3011" s="427">
        <v>1200</v>
      </c>
      <c r="C3011" s="1" t="s">
        <v>34</v>
      </c>
      <c r="D3011" s="15" t="s">
        <v>302</v>
      </c>
      <c r="E3011" s="1" t="s">
        <v>35</v>
      </c>
      <c r="F3011" s="183" t="s">
        <v>970</v>
      </c>
      <c r="G3011" s="30" t="s">
        <v>99</v>
      </c>
      <c r="H3011" s="6">
        <f t="shared" si="209"/>
        <v>-52500</v>
      </c>
      <c r="I3011" s="25">
        <f t="shared" si="207"/>
        <v>2.5</v>
      </c>
      <c r="K3011" t="s">
        <v>906</v>
      </c>
      <c r="M3011" s="42">
        <v>480</v>
      </c>
    </row>
    <row r="3012" spans="2:13" ht="12.75">
      <c r="B3012" s="427">
        <v>1000</v>
      </c>
      <c r="C3012" s="1" t="s">
        <v>34</v>
      </c>
      <c r="D3012" s="15" t="s">
        <v>302</v>
      </c>
      <c r="E3012" s="1" t="s">
        <v>35</v>
      </c>
      <c r="F3012" s="183" t="s">
        <v>970</v>
      </c>
      <c r="G3012" s="30" t="s">
        <v>102</v>
      </c>
      <c r="H3012" s="6">
        <f t="shared" si="209"/>
        <v>-53500</v>
      </c>
      <c r="I3012" s="25">
        <f t="shared" si="207"/>
        <v>2.0833333333333335</v>
      </c>
      <c r="K3012" t="s">
        <v>906</v>
      </c>
      <c r="M3012" s="42">
        <v>480</v>
      </c>
    </row>
    <row r="3013" spans="2:13" ht="12.75">
      <c r="B3013" s="428">
        <v>1800</v>
      </c>
      <c r="C3013" s="1" t="s">
        <v>34</v>
      </c>
      <c r="D3013" s="15" t="s">
        <v>302</v>
      </c>
      <c r="E3013" s="1" t="s">
        <v>35</v>
      </c>
      <c r="F3013" s="183" t="s">
        <v>970</v>
      </c>
      <c r="G3013" s="30" t="s">
        <v>104</v>
      </c>
      <c r="H3013" s="6">
        <f t="shared" si="209"/>
        <v>-55300</v>
      </c>
      <c r="I3013" s="25">
        <f t="shared" si="207"/>
        <v>3.75</v>
      </c>
      <c r="K3013" t="s">
        <v>906</v>
      </c>
      <c r="M3013" s="42">
        <v>480</v>
      </c>
    </row>
    <row r="3014" spans="2:13" ht="12.75">
      <c r="B3014" s="427">
        <v>1500</v>
      </c>
      <c r="C3014" s="1" t="s">
        <v>34</v>
      </c>
      <c r="D3014" s="15" t="s">
        <v>302</v>
      </c>
      <c r="E3014" s="1" t="s">
        <v>35</v>
      </c>
      <c r="F3014" s="183" t="s">
        <v>972</v>
      </c>
      <c r="G3014" s="33" t="s">
        <v>14</v>
      </c>
      <c r="H3014" s="6">
        <f t="shared" si="209"/>
        <v>-56800</v>
      </c>
      <c r="I3014" s="25">
        <f t="shared" si="207"/>
        <v>3.125</v>
      </c>
      <c r="K3014" t="s">
        <v>855</v>
      </c>
      <c r="M3014" s="42">
        <v>480</v>
      </c>
    </row>
    <row r="3015" spans="2:13" ht="12.75">
      <c r="B3015" s="427">
        <v>1600</v>
      </c>
      <c r="C3015" s="35" t="s">
        <v>34</v>
      </c>
      <c r="D3015" s="15" t="s">
        <v>302</v>
      </c>
      <c r="E3015" s="35" t="s">
        <v>35</v>
      </c>
      <c r="F3015" s="183" t="s">
        <v>972</v>
      </c>
      <c r="G3015" s="33" t="s">
        <v>16</v>
      </c>
      <c r="H3015" s="6">
        <f t="shared" si="209"/>
        <v>-58400</v>
      </c>
      <c r="I3015" s="25">
        <f t="shared" si="207"/>
        <v>3.3333333333333335</v>
      </c>
      <c r="K3015" t="s">
        <v>855</v>
      </c>
      <c r="M3015" s="42">
        <v>480</v>
      </c>
    </row>
    <row r="3016" spans="2:13" ht="12.75">
      <c r="B3016" s="427">
        <v>1400</v>
      </c>
      <c r="C3016" s="15" t="s">
        <v>34</v>
      </c>
      <c r="D3016" s="15" t="s">
        <v>302</v>
      </c>
      <c r="E3016" s="37" t="s">
        <v>35</v>
      </c>
      <c r="F3016" s="183" t="s">
        <v>972</v>
      </c>
      <c r="G3016" s="38" t="s">
        <v>54</v>
      </c>
      <c r="H3016" s="6">
        <f t="shared" si="209"/>
        <v>-59800</v>
      </c>
      <c r="I3016" s="25">
        <f t="shared" si="207"/>
        <v>2.9166666666666665</v>
      </c>
      <c r="K3016" t="s">
        <v>855</v>
      </c>
      <c r="M3016" s="42">
        <v>480</v>
      </c>
    </row>
    <row r="3017" spans="2:13" ht="12.75">
      <c r="B3017" s="427">
        <v>1500</v>
      </c>
      <c r="C3017" s="15" t="s">
        <v>34</v>
      </c>
      <c r="D3017" s="15" t="s">
        <v>302</v>
      </c>
      <c r="E3017" s="15" t="s">
        <v>35</v>
      </c>
      <c r="F3017" s="183" t="s">
        <v>972</v>
      </c>
      <c r="G3017" s="32" t="s">
        <v>55</v>
      </c>
      <c r="H3017" s="6">
        <f t="shared" si="209"/>
        <v>-61300</v>
      </c>
      <c r="I3017" s="25">
        <f t="shared" si="207"/>
        <v>3.125</v>
      </c>
      <c r="K3017" t="s">
        <v>855</v>
      </c>
      <c r="M3017" s="42">
        <v>480</v>
      </c>
    </row>
    <row r="3018" spans="1:13" s="18" customFormat="1" ht="12.75">
      <c r="A3018" s="15"/>
      <c r="B3018" s="427">
        <v>1600</v>
      </c>
      <c r="C3018" s="15" t="s">
        <v>34</v>
      </c>
      <c r="D3018" s="15" t="s">
        <v>302</v>
      </c>
      <c r="E3018" s="15" t="s">
        <v>35</v>
      </c>
      <c r="F3018" s="183" t="s">
        <v>972</v>
      </c>
      <c r="G3018" s="32" t="s">
        <v>56</v>
      </c>
      <c r="H3018" s="6">
        <f t="shared" si="209"/>
        <v>-62900</v>
      </c>
      <c r="I3018" s="25">
        <f t="shared" si="207"/>
        <v>3.3333333333333335</v>
      </c>
      <c r="K3018" t="s">
        <v>855</v>
      </c>
      <c r="M3018" s="42">
        <v>480</v>
      </c>
    </row>
    <row r="3019" spans="2:13" ht="12.75">
      <c r="B3019" s="428">
        <v>1400</v>
      </c>
      <c r="C3019" s="15" t="s">
        <v>34</v>
      </c>
      <c r="D3019" s="15" t="s">
        <v>302</v>
      </c>
      <c r="E3019" s="1" t="s">
        <v>35</v>
      </c>
      <c r="F3019" s="183" t="s">
        <v>972</v>
      </c>
      <c r="G3019" s="30" t="s">
        <v>57</v>
      </c>
      <c r="H3019" s="6">
        <f t="shared" si="209"/>
        <v>-64300</v>
      </c>
      <c r="I3019" s="25">
        <f t="shared" si="207"/>
        <v>2.9166666666666665</v>
      </c>
      <c r="K3019" t="s">
        <v>855</v>
      </c>
      <c r="M3019" s="42">
        <v>480</v>
      </c>
    </row>
    <row r="3020" spans="2:13" ht="12.75">
      <c r="B3020" s="428">
        <v>1550</v>
      </c>
      <c r="C3020" s="1" t="s">
        <v>34</v>
      </c>
      <c r="D3020" s="15" t="s">
        <v>302</v>
      </c>
      <c r="E3020" s="1" t="s">
        <v>35</v>
      </c>
      <c r="F3020" s="183" t="s">
        <v>972</v>
      </c>
      <c r="G3020" s="30" t="s">
        <v>142</v>
      </c>
      <c r="H3020" s="6">
        <f t="shared" si="209"/>
        <v>-65850</v>
      </c>
      <c r="I3020" s="25">
        <f t="shared" si="207"/>
        <v>3.2291666666666665</v>
      </c>
      <c r="K3020" t="s">
        <v>855</v>
      </c>
      <c r="M3020" s="42">
        <v>480</v>
      </c>
    </row>
    <row r="3021" spans="2:13" ht="12.75">
      <c r="B3021" s="428">
        <v>1450</v>
      </c>
      <c r="C3021" s="1" t="s">
        <v>34</v>
      </c>
      <c r="D3021" s="15" t="s">
        <v>302</v>
      </c>
      <c r="E3021" s="1" t="s">
        <v>35</v>
      </c>
      <c r="F3021" s="183" t="s">
        <v>972</v>
      </c>
      <c r="G3021" s="30" t="s">
        <v>144</v>
      </c>
      <c r="H3021" s="6">
        <f t="shared" si="209"/>
        <v>-67300</v>
      </c>
      <c r="I3021" s="25">
        <f t="shared" si="207"/>
        <v>3.0208333333333335</v>
      </c>
      <c r="K3021" t="s">
        <v>855</v>
      </c>
      <c r="M3021" s="42">
        <v>480</v>
      </c>
    </row>
    <row r="3022" spans="2:14" ht="12.75">
      <c r="B3022" s="428">
        <v>1600</v>
      </c>
      <c r="C3022" s="1" t="s">
        <v>34</v>
      </c>
      <c r="D3022" s="15" t="s">
        <v>302</v>
      </c>
      <c r="E3022" s="1" t="s">
        <v>35</v>
      </c>
      <c r="F3022" s="183" t="s">
        <v>972</v>
      </c>
      <c r="G3022" s="30" t="s">
        <v>148</v>
      </c>
      <c r="H3022" s="6">
        <f t="shared" si="209"/>
        <v>-68900</v>
      </c>
      <c r="I3022" s="25">
        <f t="shared" si="207"/>
        <v>3.3333333333333335</v>
      </c>
      <c r="K3022" t="s">
        <v>855</v>
      </c>
      <c r="M3022" s="42">
        <v>480</v>
      </c>
      <c r="N3022" s="41"/>
    </row>
    <row r="3023" spans="2:13" ht="12.75">
      <c r="B3023" s="428">
        <v>1500</v>
      </c>
      <c r="C3023" s="1" t="s">
        <v>34</v>
      </c>
      <c r="D3023" s="15" t="s">
        <v>302</v>
      </c>
      <c r="E3023" s="1" t="s">
        <v>35</v>
      </c>
      <c r="F3023" s="183" t="s">
        <v>972</v>
      </c>
      <c r="G3023" s="30" t="s">
        <v>189</v>
      </c>
      <c r="H3023" s="6">
        <f t="shared" si="209"/>
        <v>-70400</v>
      </c>
      <c r="I3023" s="25">
        <f t="shared" si="207"/>
        <v>3.125</v>
      </c>
      <c r="K3023" t="s">
        <v>855</v>
      </c>
      <c r="M3023" s="42">
        <v>480</v>
      </c>
    </row>
    <row r="3024" spans="2:13" ht="12.75">
      <c r="B3024" s="428">
        <v>1600</v>
      </c>
      <c r="C3024" s="1" t="s">
        <v>34</v>
      </c>
      <c r="D3024" s="15" t="s">
        <v>302</v>
      </c>
      <c r="E3024" s="1" t="s">
        <v>35</v>
      </c>
      <c r="F3024" s="183" t="s">
        <v>972</v>
      </c>
      <c r="G3024" s="30" t="s">
        <v>184</v>
      </c>
      <c r="H3024" s="6">
        <f t="shared" si="209"/>
        <v>-72000</v>
      </c>
      <c r="I3024" s="25">
        <f t="shared" si="207"/>
        <v>3.3333333333333335</v>
      </c>
      <c r="K3024" t="s">
        <v>855</v>
      </c>
      <c r="M3024" s="42">
        <v>480</v>
      </c>
    </row>
    <row r="3025" spans="2:13" ht="12.75">
      <c r="B3025" s="428">
        <v>1000</v>
      </c>
      <c r="C3025" s="1" t="s">
        <v>34</v>
      </c>
      <c r="D3025" s="15" t="s">
        <v>302</v>
      </c>
      <c r="E3025" s="1" t="s">
        <v>35</v>
      </c>
      <c r="F3025" s="183" t="s">
        <v>972</v>
      </c>
      <c r="G3025" s="30" t="s">
        <v>182</v>
      </c>
      <c r="H3025" s="6">
        <f t="shared" si="209"/>
        <v>-73000</v>
      </c>
      <c r="I3025" s="25">
        <f t="shared" si="207"/>
        <v>2.0833333333333335</v>
      </c>
      <c r="K3025" t="s">
        <v>855</v>
      </c>
      <c r="M3025" s="42">
        <v>480</v>
      </c>
    </row>
    <row r="3026" spans="2:13" ht="12.75">
      <c r="B3026" s="428">
        <v>1600</v>
      </c>
      <c r="C3026" s="1" t="s">
        <v>34</v>
      </c>
      <c r="D3026" s="15" t="s">
        <v>302</v>
      </c>
      <c r="E3026" s="1" t="s">
        <v>35</v>
      </c>
      <c r="F3026" s="183" t="s">
        <v>972</v>
      </c>
      <c r="G3026" s="30" t="s">
        <v>274</v>
      </c>
      <c r="H3026" s="6">
        <f t="shared" si="209"/>
        <v>-74600</v>
      </c>
      <c r="I3026" s="25">
        <f t="shared" si="207"/>
        <v>3.3333333333333335</v>
      </c>
      <c r="K3026" t="s">
        <v>855</v>
      </c>
      <c r="M3026" s="42">
        <v>480</v>
      </c>
    </row>
    <row r="3027" spans="2:13" ht="12.75">
      <c r="B3027" s="428">
        <v>1450</v>
      </c>
      <c r="C3027" s="1" t="s">
        <v>34</v>
      </c>
      <c r="D3027" s="15" t="s">
        <v>302</v>
      </c>
      <c r="E3027" s="1" t="s">
        <v>35</v>
      </c>
      <c r="F3027" s="183" t="s">
        <v>972</v>
      </c>
      <c r="G3027" s="30" t="s">
        <v>291</v>
      </c>
      <c r="H3027" s="6">
        <f t="shared" si="209"/>
        <v>-76050</v>
      </c>
      <c r="I3027" s="25">
        <f t="shared" si="207"/>
        <v>3.0208333333333335</v>
      </c>
      <c r="K3027" t="s">
        <v>855</v>
      </c>
      <c r="M3027" s="42">
        <v>480</v>
      </c>
    </row>
    <row r="3028" spans="2:13" ht="12.75">
      <c r="B3028" s="428">
        <v>1550</v>
      </c>
      <c r="C3028" s="1" t="s">
        <v>34</v>
      </c>
      <c r="D3028" s="15" t="s">
        <v>302</v>
      </c>
      <c r="E3028" s="1" t="s">
        <v>35</v>
      </c>
      <c r="F3028" s="183" t="s">
        <v>972</v>
      </c>
      <c r="G3028" s="30" t="s">
        <v>293</v>
      </c>
      <c r="H3028" s="6">
        <f t="shared" si="209"/>
        <v>-77600</v>
      </c>
      <c r="I3028" s="25">
        <f t="shared" si="207"/>
        <v>3.2291666666666665</v>
      </c>
      <c r="K3028" t="s">
        <v>855</v>
      </c>
      <c r="M3028" s="42">
        <v>480</v>
      </c>
    </row>
    <row r="3029" spans="2:13" ht="12.75">
      <c r="B3029" s="428">
        <v>1600</v>
      </c>
      <c r="C3029" s="1" t="s">
        <v>34</v>
      </c>
      <c r="D3029" s="15" t="s">
        <v>302</v>
      </c>
      <c r="E3029" s="1" t="s">
        <v>35</v>
      </c>
      <c r="F3029" s="183" t="s">
        <v>972</v>
      </c>
      <c r="G3029" s="30" t="s">
        <v>99</v>
      </c>
      <c r="H3029" s="6">
        <f t="shared" si="209"/>
        <v>-79200</v>
      </c>
      <c r="I3029" s="25">
        <f t="shared" si="207"/>
        <v>3.3333333333333335</v>
      </c>
      <c r="K3029" t="s">
        <v>855</v>
      </c>
      <c r="M3029" s="42">
        <v>480</v>
      </c>
    </row>
    <row r="3030" spans="2:13" ht="12.75">
      <c r="B3030" s="428">
        <v>1700</v>
      </c>
      <c r="C3030" s="1" t="s">
        <v>34</v>
      </c>
      <c r="D3030" s="15" t="s">
        <v>302</v>
      </c>
      <c r="E3030" s="1" t="s">
        <v>35</v>
      </c>
      <c r="F3030" s="183" t="s">
        <v>972</v>
      </c>
      <c r="G3030" s="30" t="s">
        <v>102</v>
      </c>
      <c r="H3030" s="6">
        <f t="shared" si="209"/>
        <v>-80900</v>
      </c>
      <c r="I3030" s="25">
        <f t="shared" si="207"/>
        <v>3.5416666666666665</v>
      </c>
      <c r="K3030" t="s">
        <v>855</v>
      </c>
      <c r="M3030" s="42">
        <v>480</v>
      </c>
    </row>
    <row r="3031" spans="2:13" ht="12.75">
      <c r="B3031" s="428">
        <v>2500</v>
      </c>
      <c r="C3031" s="1" t="s">
        <v>973</v>
      </c>
      <c r="D3031" s="15" t="s">
        <v>302</v>
      </c>
      <c r="E3031" s="1" t="s">
        <v>35</v>
      </c>
      <c r="F3031" s="183" t="s">
        <v>972</v>
      </c>
      <c r="G3031" s="30" t="s">
        <v>102</v>
      </c>
      <c r="H3031" s="6">
        <f t="shared" si="209"/>
        <v>-83400</v>
      </c>
      <c r="I3031" s="25">
        <f t="shared" si="207"/>
        <v>5.208333333333333</v>
      </c>
      <c r="K3031" t="s">
        <v>855</v>
      </c>
      <c r="M3031" s="42">
        <v>480</v>
      </c>
    </row>
    <row r="3032" spans="2:13" ht="12.75">
      <c r="B3032" s="428">
        <v>1450</v>
      </c>
      <c r="C3032" s="1" t="s">
        <v>34</v>
      </c>
      <c r="D3032" s="15" t="s">
        <v>302</v>
      </c>
      <c r="E3032" s="1" t="s">
        <v>35</v>
      </c>
      <c r="F3032" s="183" t="s">
        <v>972</v>
      </c>
      <c r="G3032" s="30" t="s">
        <v>104</v>
      </c>
      <c r="H3032" s="6">
        <f t="shared" si="209"/>
        <v>-84850</v>
      </c>
      <c r="I3032" s="25">
        <f t="shared" si="207"/>
        <v>3.0208333333333335</v>
      </c>
      <c r="K3032" t="s">
        <v>855</v>
      </c>
      <c r="M3032" s="42">
        <v>480</v>
      </c>
    </row>
    <row r="3033" spans="2:13" ht="12.75">
      <c r="B3033" s="427">
        <v>1500</v>
      </c>
      <c r="C3033" s="35" t="s">
        <v>34</v>
      </c>
      <c r="D3033" s="15" t="s">
        <v>302</v>
      </c>
      <c r="E3033" s="35" t="s">
        <v>35</v>
      </c>
      <c r="F3033" s="183" t="s">
        <v>974</v>
      </c>
      <c r="G3033" s="38" t="s">
        <v>14</v>
      </c>
      <c r="H3033" s="6">
        <f t="shared" si="209"/>
        <v>-86350</v>
      </c>
      <c r="I3033" s="25">
        <f t="shared" si="207"/>
        <v>3.125</v>
      </c>
      <c r="K3033" t="s">
        <v>946</v>
      </c>
      <c r="M3033" s="42">
        <v>480</v>
      </c>
    </row>
    <row r="3034" spans="2:13" ht="12.75">
      <c r="B3034" s="428">
        <v>1400</v>
      </c>
      <c r="C3034" s="35" t="s">
        <v>34</v>
      </c>
      <c r="D3034" s="15" t="s">
        <v>302</v>
      </c>
      <c r="E3034" s="1" t="s">
        <v>35</v>
      </c>
      <c r="F3034" s="183" t="s">
        <v>974</v>
      </c>
      <c r="G3034" s="33" t="s">
        <v>16</v>
      </c>
      <c r="H3034" s="6">
        <f t="shared" si="209"/>
        <v>-87750</v>
      </c>
      <c r="I3034" s="25">
        <f t="shared" si="207"/>
        <v>2.9166666666666665</v>
      </c>
      <c r="K3034" t="s">
        <v>946</v>
      </c>
      <c r="M3034" s="42">
        <v>480</v>
      </c>
    </row>
    <row r="3035" spans="1:13" s="18" customFormat="1" ht="12.75">
      <c r="A3035" s="15"/>
      <c r="B3035" s="428">
        <v>1550</v>
      </c>
      <c r="C3035" s="35" t="s">
        <v>34</v>
      </c>
      <c r="D3035" s="15" t="s">
        <v>302</v>
      </c>
      <c r="E3035" s="1" t="s">
        <v>35</v>
      </c>
      <c r="F3035" s="183" t="s">
        <v>974</v>
      </c>
      <c r="G3035" s="30" t="s">
        <v>18</v>
      </c>
      <c r="H3035" s="6">
        <f t="shared" si="209"/>
        <v>-89300</v>
      </c>
      <c r="I3035" s="25">
        <f t="shared" si="207"/>
        <v>3.2291666666666665</v>
      </c>
      <c r="K3035" t="s">
        <v>946</v>
      </c>
      <c r="M3035" s="42">
        <v>480</v>
      </c>
    </row>
    <row r="3036" spans="2:13" ht="12.75">
      <c r="B3036" s="428">
        <v>1300</v>
      </c>
      <c r="C3036" s="1" t="s">
        <v>34</v>
      </c>
      <c r="D3036" s="15" t="s">
        <v>302</v>
      </c>
      <c r="E3036" s="1" t="s">
        <v>35</v>
      </c>
      <c r="F3036" s="183" t="s">
        <v>974</v>
      </c>
      <c r="G3036" s="30" t="s">
        <v>20</v>
      </c>
      <c r="H3036" s="6">
        <f t="shared" si="209"/>
        <v>-90600</v>
      </c>
      <c r="I3036" s="25">
        <f t="shared" si="207"/>
        <v>2.7083333333333335</v>
      </c>
      <c r="K3036" t="s">
        <v>946</v>
      </c>
      <c r="M3036" s="42">
        <v>480</v>
      </c>
    </row>
    <row r="3037" spans="2:13" ht="12.75">
      <c r="B3037" s="428">
        <v>1800</v>
      </c>
      <c r="C3037" s="1" t="s">
        <v>34</v>
      </c>
      <c r="D3037" s="15" t="s">
        <v>302</v>
      </c>
      <c r="E3037" s="1" t="s">
        <v>35</v>
      </c>
      <c r="F3037" s="183" t="s">
        <v>974</v>
      </c>
      <c r="G3037" s="30" t="s">
        <v>52</v>
      </c>
      <c r="H3037" s="6">
        <f t="shared" si="209"/>
        <v>-92400</v>
      </c>
      <c r="I3037" s="25">
        <f t="shared" si="207"/>
        <v>3.75</v>
      </c>
      <c r="K3037" t="s">
        <v>946</v>
      </c>
      <c r="M3037" s="42">
        <v>480</v>
      </c>
    </row>
    <row r="3038" spans="2:13" ht="12.75">
      <c r="B3038" s="428">
        <v>1450</v>
      </c>
      <c r="C3038" s="1" t="s">
        <v>34</v>
      </c>
      <c r="D3038" s="15" t="s">
        <v>302</v>
      </c>
      <c r="E3038" s="1" t="s">
        <v>35</v>
      </c>
      <c r="F3038" s="183" t="s">
        <v>974</v>
      </c>
      <c r="G3038" s="30" t="s">
        <v>53</v>
      </c>
      <c r="H3038" s="6">
        <f t="shared" si="209"/>
        <v>-93850</v>
      </c>
      <c r="I3038" s="25">
        <f t="shared" si="207"/>
        <v>3.0208333333333335</v>
      </c>
      <c r="K3038" t="s">
        <v>946</v>
      </c>
      <c r="M3038" s="42">
        <v>480</v>
      </c>
    </row>
    <row r="3039" spans="2:13" ht="12.75">
      <c r="B3039" s="427">
        <v>2500</v>
      </c>
      <c r="C3039" s="1" t="s">
        <v>971</v>
      </c>
      <c r="D3039" s="15" t="s">
        <v>302</v>
      </c>
      <c r="E3039" s="1" t="s">
        <v>35</v>
      </c>
      <c r="F3039" s="183" t="s">
        <v>974</v>
      </c>
      <c r="G3039" s="30" t="s">
        <v>53</v>
      </c>
      <c r="H3039" s="6">
        <f t="shared" si="209"/>
        <v>-96350</v>
      </c>
      <c r="I3039" s="25">
        <f t="shared" si="207"/>
        <v>5.208333333333333</v>
      </c>
      <c r="K3039" t="s">
        <v>946</v>
      </c>
      <c r="M3039" s="42">
        <v>480</v>
      </c>
    </row>
    <row r="3040" spans="2:14" ht="12.75">
      <c r="B3040" s="428">
        <v>1300</v>
      </c>
      <c r="C3040" s="1" t="s">
        <v>34</v>
      </c>
      <c r="D3040" s="15" t="s">
        <v>302</v>
      </c>
      <c r="E3040" s="1" t="s">
        <v>35</v>
      </c>
      <c r="F3040" s="183" t="s">
        <v>974</v>
      </c>
      <c r="G3040" s="30" t="s">
        <v>54</v>
      </c>
      <c r="H3040" s="6">
        <f t="shared" si="209"/>
        <v>-97650</v>
      </c>
      <c r="I3040" s="25">
        <f t="shared" si="207"/>
        <v>2.7083333333333335</v>
      </c>
      <c r="J3040" s="39"/>
      <c r="K3040" t="s">
        <v>946</v>
      </c>
      <c r="L3040" s="39"/>
      <c r="M3040" s="42">
        <v>480</v>
      </c>
      <c r="N3040" s="41"/>
    </row>
    <row r="3041" spans="2:13" ht="12.75">
      <c r="B3041" s="428">
        <v>1750</v>
      </c>
      <c r="C3041" s="1" t="s">
        <v>34</v>
      </c>
      <c r="D3041" s="15" t="s">
        <v>302</v>
      </c>
      <c r="E3041" s="1" t="s">
        <v>35</v>
      </c>
      <c r="F3041" s="183" t="s">
        <v>974</v>
      </c>
      <c r="G3041" s="30" t="s">
        <v>55</v>
      </c>
      <c r="H3041" s="6">
        <f t="shared" si="209"/>
        <v>-99400</v>
      </c>
      <c r="I3041" s="25">
        <f aca="true" t="shared" si="210" ref="I3041:I3104">+B3041/M3041</f>
        <v>3.6458333333333335</v>
      </c>
      <c r="K3041" t="s">
        <v>946</v>
      </c>
      <c r="M3041" s="42">
        <v>480</v>
      </c>
    </row>
    <row r="3042" spans="2:13" ht="12.75">
      <c r="B3042" s="428">
        <v>1550</v>
      </c>
      <c r="C3042" s="1" t="s">
        <v>34</v>
      </c>
      <c r="D3042" s="15" t="s">
        <v>302</v>
      </c>
      <c r="E3042" s="1" t="s">
        <v>35</v>
      </c>
      <c r="F3042" s="183" t="s">
        <v>974</v>
      </c>
      <c r="G3042" s="30" t="s">
        <v>56</v>
      </c>
      <c r="H3042" s="6">
        <f aca="true" t="shared" si="211" ref="H3042:H3057">H3041-B3042</f>
        <v>-100950</v>
      </c>
      <c r="I3042" s="25">
        <f t="shared" si="210"/>
        <v>3.2291666666666665</v>
      </c>
      <c r="K3042" t="s">
        <v>946</v>
      </c>
      <c r="M3042" s="42">
        <v>480</v>
      </c>
    </row>
    <row r="3043" spans="2:13" ht="12.75">
      <c r="B3043" s="428">
        <v>1800</v>
      </c>
      <c r="C3043" s="1" t="s">
        <v>34</v>
      </c>
      <c r="D3043" s="15" t="s">
        <v>302</v>
      </c>
      <c r="E3043" s="1" t="s">
        <v>35</v>
      </c>
      <c r="F3043" s="183" t="s">
        <v>974</v>
      </c>
      <c r="G3043" s="30" t="s">
        <v>148</v>
      </c>
      <c r="H3043" s="6">
        <f t="shared" si="211"/>
        <v>-102750</v>
      </c>
      <c r="I3043" s="25">
        <f t="shared" si="210"/>
        <v>3.75</v>
      </c>
      <c r="K3043" t="s">
        <v>946</v>
      </c>
      <c r="M3043" s="42">
        <v>480</v>
      </c>
    </row>
    <row r="3044" spans="2:13" ht="12.75">
      <c r="B3044" s="428">
        <v>1600</v>
      </c>
      <c r="C3044" s="1" t="s">
        <v>34</v>
      </c>
      <c r="D3044" s="15" t="s">
        <v>302</v>
      </c>
      <c r="E3044" s="1" t="s">
        <v>35</v>
      </c>
      <c r="F3044" s="183" t="s">
        <v>974</v>
      </c>
      <c r="G3044" s="30" t="s">
        <v>189</v>
      </c>
      <c r="H3044" s="6">
        <f t="shared" si="211"/>
        <v>-104350</v>
      </c>
      <c r="I3044" s="25">
        <f t="shared" si="210"/>
        <v>3.3333333333333335</v>
      </c>
      <c r="K3044" t="s">
        <v>946</v>
      </c>
      <c r="M3044" s="42">
        <v>480</v>
      </c>
    </row>
    <row r="3045" spans="2:13" ht="12.75">
      <c r="B3045" s="428">
        <v>1400</v>
      </c>
      <c r="C3045" s="1" t="s">
        <v>34</v>
      </c>
      <c r="D3045" s="15" t="s">
        <v>302</v>
      </c>
      <c r="E3045" s="1" t="s">
        <v>35</v>
      </c>
      <c r="F3045" s="183" t="s">
        <v>974</v>
      </c>
      <c r="G3045" s="30" t="s">
        <v>184</v>
      </c>
      <c r="H3045" s="6">
        <f t="shared" si="211"/>
        <v>-105750</v>
      </c>
      <c r="I3045" s="25">
        <f t="shared" si="210"/>
        <v>2.9166666666666665</v>
      </c>
      <c r="K3045" t="s">
        <v>946</v>
      </c>
      <c r="M3045" s="42">
        <v>480</v>
      </c>
    </row>
    <row r="3046" spans="2:13" ht="12.75">
      <c r="B3046" s="428">
        <v>1700</v>
      </c>
      <c r="C3046" s="35" t="s">
        <v>34</v>
      </c>
      <c r="D3046" s="15" t="s">
        <v>302</v>
      </c>
      <c r="E3046" s="1" t="s">
        <v>35</v>
      </c>
      <c r="F3046" s="183" t="s">
        <v>974</v>
      </c>
      <c r="G3046" s="30" t="s">
        <v>182</v>
      </c>
      <c r="H3046" s="6">
        <f t="shared" si="211"/>
        <v>-107450</v>
      </c>
      <c r="I3046" s="25">
        <f t="shared" si="210"/>
        <v>3.5416666666666665</v>
      </c>
      <c r="K3046" t="s">
        <v>946</v>
      </c>
      <c r="M3046" s="42">
        <v>480</v>
      </c>
    </row>
    <row r="3047" spans="2:13" ht="12.75">
      <c r="B3047" s="428">
        <v>1300</v>
      </c>
      <c r="C3047" s="1" t="s">
        <v>34</v>
      </c>
      <c r="D3047" s="15" t="s">
        <v>302</v>
      </c>
      <c r="E3047" s="1" t="s">
        <v>35</v>
      </c>
      <c r="F3047" s="183" t="s">
        <v>974</v>
      </c>
      <c r="G3047" s="30" t="s">
        <v>274</v>
      </c>
      <c r="H3047" s="6">
        <f t="shared" si="211"/>
        <v>-108750</v>
      </c>
      <c r="I3047" s="25">
        <f t="shared" si="210"/>
        <v>2.7083333333333335</v>
      </c>
      <c r="K3047" t="s">
        <v>946</v>
      </c>
      <c r="M3047" s="42">
        <v>480</v>
      </c>
    </row>
    <row r="3048" spans="2:13" ht="12.75">
      <c r="B3048" s="428">
        <v>1450</v>
      </c>
      <c r="C3048" s="1" t="s">
        <v>34</v>
      </c>
      <c r="D3048" s="15" t="s">
        <v>302</v>
      </c>
      <c r="E3048" s="1" t="s">
        <v>35</v>
      </c>
      <c r="F3048" s="183" t="s">
        <v>974</v>
      </c>
      <c r="G3048" s="30" t="s">
        <v>291</v>
      </c>
      <c r="H3048" s="6">
        <f t="shared" si="211"/>
        <v>-110200</v>
      </c>
      <c r="I3048" s="25">
        <f t="shared" si="210"/>
        <v>3.0208333333333335</v>
      </c>
      <c r="K3048" t="s">
        <v>946</v>
      </c>
      <c r="M3048" s="42">
        <v>480</v>
      </c>
    </row>
    <row r="3049" spans="2:13" ht="12.75">
      <c r="B3049" s="428">
        <v>1700</v>
      </c>
      <c r="C3049" s="1" t="s">
        <v>34</v>
      </c>
      <c r="D3049" s="15" t="s">
        <v>302</v>
      </c>
      <c r="E3049" s="1" t="s">
        <v>35</v>
      </c>
      <c r="F3049" s="183" t="s">
        <v>974</v>
      </c>
      <c r="G3049" s="30" t="s">
        <v>293</v>
      </c>
      <c r="H3049" s="6">
        <f t="shared" si="211"/>
        <v>-111900</v>
      </c>
      <c r="I3049" s="25">
        <f t="shared" si="210"/>
        <v>3.5416666666666665</v>
      </c>
      <c r="K3049" t="s">
        <v>946</v>
      </c>
      <c r="M3049" s="42">
        <v>480</v>
      </c>
    </row>
    <row r="3050" spans="2:13" ht="12.75">
      <c r="B3050" s="428">
        <v>1550</v>
      </c>
      <c r="C3050" s="1" t="s">
        <v>34</v>
      </c>
      <c r="D3050" s="15" t="s">
        <v>302</v>
      </c>
      <c r="E3050" s="1" t="s">
        <v>35</v>
      </c>
      <c r="F3050" s="183" t="s">
        <v>974</v>
      </c>
      <c r="G3050" s="30" t="s">
        <v>295</v>
      </c>
      <c r="H3050" s="6">
        <f t="shared" si="211"/>
        <v>-113450</v>
      </c>
      <c r="I3050" s="25">
        <f t="shared" si="210"/>
        <v>3.2291666666666665</v>
      </c>
      <c r="K3050" t="s">
        <v>946</v>
      </c>
      <c r="M3050" s="42">
        <v>480</v>
      </c>
    </row>
    <row r="3051" spans="2:13" ht="12.75">
      <c r="B3051" s="428">
        <v>1500</v>
      </c>
      <c r="C3051" s="1" t="s">
        <v>34</v>
      </c>
      <c r="D3051" s="15" t="s">
        <v>302</v>
      </c>
      <c r="E3051" s="1" t="s">
        <v>35</v>
      </c>
      <c r="F3051" s="183" t="s">
        <v>974</v>
      </c>
      <c r="G3051" s="30" t="s">
        <v>296</v>
      </c>
      <c r="H3051" s="6">
        <f t="shared" si="211"/>
        <v>-114950</v>
      </c>
      <c r="I3051" s="25">
        <f t="shared" si="210"/>
        <v>3.125</v>
      </c>
      <c r="K3051" t="s">
        <v>946</v>
      </c>
      <c r="M3051" s="42">
        <v>480</v>
      </c>
    </row>
    <row r="3052" spans="2:13" ht="12.75">
      <c r="B3052" s="428">
        <v>1600</v>
      </c>
      <c r="C3052" s="1" t="s">
        <v>34</v>
      </c>
      <c r="D3052" s="15" t="s">
        <v>302</v>
      </c>
      <c r="E3052" s="1" t="s">
        <v>35</v>
      </c>
      <c r="F3052" s="183" t="s">
        <v>974</v>
      </c>
      <c r="G3052" s="30" t="s">
        <v>297</v>
      </c>
      <c r="H3052" s="6">
        <f t="shared" si="211"/>
        <v>-116550</v>
      </c>
      <c r="I3052" s="25">
        <f t="shared" si="210"/>
        <v>3.3333333333333335</v>
      </c>
      <c r="K3052" t="s">
        <v>946</v>
      </c>
      <c r="M3052" s="42">
        <v>480</v>
      </c>
    </row>
    <row r="3053" spans="2:13" ht="12.75">
      <c r="B3053" s="428">
        <v>1500</v>
      </c>
      <c r="C3053" s="1" t="s">
        <v>34</v>
      </c>
      <c r="D3053" s="15" t="s">
        <v>302</v>
      </c>
      <c r="E3053" s="1" t="s">
        <v>35</v>
      </c>
      <c r="F3053" s="183" t="s">
        <v>974</v>
      </c>
      <c r="G3053" s="30" t="s">
        <v>312</v>
      </c>
      <c r="H3053" s="6">
        <f t="shared" si="211"/>
        <v>-118050</v>
      </c>
      <c r="I3053" s="25">
        <f t="shared" si="210"/>
        <v>3.125</v>
      </c>
      <c r="K3053" t="s">
        <v>946</v>
      </c>
      <c r="M3053" s="42">
        <v>480</v>
      </c>
    </row>
    <row r="3054" spans="2:13" ht="12.75">
      <c r="B3054" s="428">
        <v>1000</v>
      </c>
      <c r="C3054" s="1" t="s">
        <v>34</v>
      </c>
      <c r="D3054" s="15" t="s">
        <v>302</v>
      </c>
      <c r="E3054" s="1" t="s">
        <v>35</v>
      </c>
      <c r="F3054" s="183" t="s">
        <v>974</v>
      </c>
      <c r="G3054" s="30" t="s">
        <v>313</v>
      </c>
      <c r="H3054" s="6">
        <f t="shared" si="211"/>
        <v>-119050</v>
      </c>
      <c r="I3054" s="25">
        <f t="shared" si="210"/>
        <v>2.0833333333333335</v>
      </c>
      <c r="K3054" t="s">
        <v>946</v>
      </c>
      <c r="M3054" s="42">
        <v>480</v>
      </c>
    </row>
    <row r="3055" spans="2:13" ht="12.75">
      <c r="B3055" s="428">
        <v>1600</v>
      </c>
      <c r="C3055" s="1" t="s">
        <v>34</v>
      </c>
      <c r="D3055" s="15" t="s">
        <v>302</v>
      </c>
      <c r="E3055" s="1" t="s">
        <v>35</v>
      </c>
      <c r="F3055" s="183" t="s">
        <v>974</v>
      </c>
      <c r="G3055" s="30" t="s">
        <v>99</v>
      </c>
      <c r="H3055" s="6">
        <f t="shared" si="211"/>
        <v>-120650</v>
      </c>
      <c r="I3055" s="25">
        <f t="shared" si="210"/>
        <v>3.3333333333333335</v>
      </c>
      <c r="K3055" t="s">
        <v>946</v>
      </c>
      <c r="M3055" s="42">
        <v>480</v>
      </c>
    </row>
    <row r="3056" spans="2:13" ht="12.75">
      <c r="B3056" s="428">
        <v>2400</v>
      </c>
      <c r="C3056" s="1" t="s">
        <v>34</v>
      </c>
      <c r="D3056" s="15" t="s">
        <v>302</v>
      </c>
      <c r="E3056" s="1" t="s">
        <v>35</v>
      </c>
      <c r="F3056" s="183" t="s">
        <v>974</v>
      </c>
      <c r="G3056" s="30" t="s">
        <v>102</v>
      </c>
      <c r="H3056" s="6">
        <f t="shared" si="211"/>
        <v>-123050</v>
      </c>
      <c r="I3056" s="25">
        <f t="shared" si="210"/>
        <v>5</v>
      </c>
      <c r="K3056" t="s">
        <v>946</v>
      </c>
      <c r="M3056" s="42">
        <v>480</v>
      </c>
    </row>
    <row r="3057" spans="2:13" ht="12.75">
      <c r="B3057" s="428">
        <v>1800</v>
      </c>
      <c r="C3057" s="1" t="s">
        <v>34</v>
      </c>
      <c r="D3057" s="15" t="s">
        <v>302</v>
      </c>
      <c r="E3057" s="1" t="s">
        <v>35</v>
      </c>
      <c r="F3057" s="183" t="s">
        <v>974</v>
      </c>
      <c r="G3057" s="30" t="s">
        <v>104</v>
      </c>
      <c r="H3057" s="6">
        <f t="shared" si="211"/>
        <v>-124850</v>
      </c>
      <c r="I3057" s="25">
        <f t="shared" si="210"/>
        <v>3.75</v>
      </c>
      <c r="K3057" t="s">
        <v>946</v>
      </c>
      <c r="M3057" s="42">
        <v>480</v>
      </c>
    </row>
    <row r="3058" spans="1:13" s="62" customFormat="1" ht="12.75">
      <c r="A3058" s="14"/>
      <c r="B3058" s="431">
        <f>SUM(B2980:B3057)</f>
        <v>124850</v>
      </c>
      <c r="C3058" s="14"/>
      <c r="D3058" s="14"/>
      <c r="E3058" s="14" t="s">
        <v>35</v>
      </c>
      <c r="F3058" s="174"/>
      <c r="G3058" s="21"/>
      <c r="H3058" s="59">
        <v>0</v>
      </c>
      <c r="I3058" s="61">
        <f t="shared" si="210"/>
        <v>260.1041666666667</v>
      </c>
      <c r="M3058" s="42">
        <v>480</v>
      </c>
    </row>
    <row r="3059" spans="8:13" ht="12.75">
      <c r="H3059" s="6">
        <f aca="true" t="shared" si="212" ref="H3059:H3096">H3058-B3059</f>
        <v>0</v>
      </c>
      <c r="I3059" s="25">
        <f t="shared" si="210"/>
        <v>0</v>
      </c>
      <c r="M3059" s="42">
        <v>480</v>
      </c>
    </row>
    <row r="3060" spans="8:13" ht="12.75">
      <c r="H3060" s="6">
        <f t="shared" si="212"/>
        <v>0</v>
      </c>
      <c r="I3060" s="25">
        <f t="shared" si="210"/>
        <v>0</v>
      </c>
      <c r="M3060" s="42">
        <v>480</v>
      </c>
    </row>
    <row r="3061" spans="2:13" ht="12.75">
      <c r="B3061" s="388">
        <v>3000</v>
      </c>
      <c r="C3061" s="1" t="s">
        <v>975</v>
      </c>
      <c r="D3061" s="15" t="s">
        <v>302</v>
      </c>
      <c r="E3061" s="1" t="s">
        <v>302</v>
      </c>
      <c r="F3061" s="183" t="s">
        <v>976</v>
      </c>
      <c r="G3061" s="38" t="s">
        <v>14</v>
      </c>
      <c r="H3061" s="6">
        <f t="shared" si="212"/>
        <v>-3000</v>
      </c>
      <c r="I3061" s="25">
        <f t="shared" si="210"/>
        <v>6.25</v>
      </c>
      <c r="K3061" t="s">
        <v>946</v>
      </c>
      <c r="M3061" s="42">
        <v>480</v>
      </c>
    </row>
    <row r="3062" spans="2:13" ht="12.75">
      <c r="B3062" s="10">
        <v>9500</v>
      </c>
      <c r="C3062" s="1" t="s">
        <v>1378</v>
      </c>
      <c r="D3062" s="15" t="s">
        <v>302</v>
      </c>
      <c r="E3062" s="1" t="s">
        <v>302</v>
      </c>
      <c r="F3062" s="183" t="s">
        <v>977</v>
      </c>
      <c r="G3062" s="38" t="s">
        <v>14</v>
      </c>
      <c r="H3062" s="6">
        <f t="shared" si="212"/>
        <v>-12500</v>
      </c>
      <c r="I3062" s="25">
        <f t="shared" si="210"/>
        <v>19.791666666666668</v>
      </c>
      <c r="K3062" t="s">
        <v>946</v>
      </c>
      <c r="M3062" s="42">
        <v>480</v>
      </c>
    </row>
    <row r="3063" spans="2:13" ht="12.75">
      <c r="B3063" s="10">
        <v>2500</v>
      </c>
      <c r="C3063" s="1" t="s">
        <v>978</v>
      </c>
      <c r="D3063" s="15" t="s">
        <v>302</v>
      </c>
      <c r="E3063" s="1" t="s">
        <v>302</v>
      </c>
      <c r="F3063" s="183" t="s">
        <v>979</v>
      </c>
      <c r="G3063" s="38" t="s">
        <v>14</v>
      </c>
      <c r="H3063" s="6">
        <f t="shared" si="212"/>
        <v>-15000</v>
      </c>
      <c r="I3063" s="25">
        <f t="shared" si="210"/>
        <v>5.208333333333333</v>
      </c>
      <c r="K3063" t="s">
        <v>946</v>
      </c>
      <c r="M3063" s="42">
        <v>480</v>
      </c>
    </row>
    <row r="3064" spans="2:13" ht="12.75">
      <c r="B3064" s="10">
        <v>500</v>
      </c>
      <c r="C3064" s="1" t="s">
        <v>980</v>
      </c>
      <c r="D3064" s="15" t="s">
        <v>302</v>
      </c>
      <c r="E3064" s="1" t="s">
        <v>302</v>
      </c>
      <c r="F3064" s="183" t="s">
        <v>981</v>
      </c>
      <c r="G3064" s="30" t="s">
        <v>16</v>
      </c>
      <c r="H3064" s="6">
        <f t="shared" si="212"/>
        <v>-15500</v>
      </c>
      <c r="I3064" s="25">
        <f t="shared" si="210"/>
        <v>1.0416666666666667</v>
      </c>
      <c r="K3064" t="s">
        <v>946</v>
      </c>
      <c r="M3064" s="42">
        <v>480</v>
      </c>
    </row>
    <row r="3065" spans="2:13" ht="12.75">
      <c r="B3065" s="388">
        <v>5000</v>
      </c>
      <c r="C3065" s="1" t="s">
        <v>1110</v>
      </c>
      <c r="D3065" s="15" t="s">
        <v>302</v>
      </c>
      <c r="E3065" s="1" t="s">
        <v>302</v>
      </c>
      <c r="F3065" s="183" t="s">
        <v>982</v>
      </c>
      <c r="G3065" s="30" t="s">
        <v>20</v>
      </c>
      <c r="H3065" s="6">
        <f t="shared" si="212"/>
        <v>-20500</v>
      </c>
      <c r="I3065" s="25">
        <f t="shared" si="210"/>
        <v>10.416666666666666</v>
      </c>
      <c r="K3065" t="s">
        <v>946</v>
      </c>
      <c r="M3065" s="42">
        <v>480</v>
      </c>
    </row>
    <row r="3066" spans="2:13" ht="12.75">
      <c r="B3066" s="10">
        <v>2500</v>
      </c>
      <c r="C3066" s="1" t="s">
        <v>983</v>
      </c>
      <c r="D3066" s="15" t="s">
        <v>302</v>
      </c>
      <c r="E3066" s="1" t="s">
        <v>302</v>
      </c>
      <c r="F3066" s="183" t="s">
        <v>984</v>
      </c>
      <c r="G3066" s="30" t="s">
        <v>55</v>
      </c>
      <c r="H3066" s="6">
        <f t="shared" si="212"/>
        <v>-23000</v>
      </c>
      <c r="I3066" s="25">
        <f t="shared" si="210"/>
        <v>5.208333333333333</v>
      </c>
      <c r="K3066" t="s">
        <v>946</v>
      </c>
      <c r="M3066" s="42">
        <v>480</v>
      </c>
    </row>
    <row r="3067" spans="2:13" ht="12.75">
      <c r="B3067" s="10">
        <v>250</v>
      </c>
      <c r="C3067" s="1" t="s">
        <v>985</v>
      </c>
      <c r="D3067" s="15" t="s">
        <v>302</v>
      </c>
      <c r="E3067" s="1" t="s">
        <v>302</v>
      </c>
      <c r="F3067" s="183" t="s">
        <v>986</v>
      </c>
      <c r="G3067" s="30" t="s">
        <v>148</v>
      </c>
      <c r="H3067" s="6">
        <f t="shared" si="212"/>
        <v>-23250</v>
      </c>
      <c r="I3067" s="25">
        <f t="shared" si="210"/>
        <v>0.5208333333333334</v>
      </c>
      <c r="K3067" t="s">
        <v>946</v>
      </c>
      <c r="M3067" s="42">
        <v>480</v>
      </c>
    </row>
    <row r="3068" spans="2:13" ht="12.75">
      <c r="B3068" s="10">
        <v>2500</v>
      </c>
      <c r="C3068" s="1" t="s">
        <v>983</v>
      </c>
      <c r="D3068" s="15" t="s">
        <v>302</v>
      </c>
      <c r="E3068" s="1" t="s">
        <v>302</v>
      </c>
      <c r="F3068" s="183" t="s">
        <v>987</v>
      </c>
      <c r="G3068" s="30" t="s">
        <v>148</v>
      </c>
      <c r="H3068" s="6">
        <f t="shared" si="212"/>
        <v>-25750</v>
      </c>
      <c r="I3068" s="25">
        <f t="shared" si="210"/>
        <v>5.208333333333333</v>
      </c>
      <c r="K3068" t="s">
        <v>946</v>
      </c>
      <c r="M3068" s="42">
        <v>480</v>
      </c>
    </row>
    <row r="3069" spans="2:13" ht="12.75">
      <c r="B3069" s="10">
        <v>3000</v>
      </c>
      <c r="C3069" s="1" t="s">
        <v>988</v>
      </c>
      <c r="D3069" s="15" t="s">
        <v>302</v>
      </c>
      <c r="E3069" s="1" t="s">
        <v>302</v>
      </c>
      <c r="F3069" s="183" t="s">
        <v>987</v>
      </c>
      <c r="G3069" s="30" t="s">
        <v>148</v>
      </c>
      <c r="H3069" s="6">
        <f t="shared" si="212"/>
        <v>-28750</v>
      </c>
      <c r="I3069" s="25">
        <f t="shared" si="210"/>
        <v>6.25</v>
      </c>
      <c r="K3069" t="s">
        <v>946</v>
      </c>
      <c r="M3069" s="42">
        <v>480</v>
      </c>
    </row>
    <row r="3070" spans="2:13" ht="12.75">
      <c r="B3070" s="10">
        <v>2500</v>
      </c>
      <c r="C3070" s="1" t="s">
        <v>989</v>
      </c>
      <c r="D3070" s="15" t="s">
        <v>302</v>
      </c>
      <c r="E3070" s="1" t="s">
        <v>302</v>
      </c>
      <c r="F3070" s="183" t="s">
        <v>987</v>
      </c>
      <c r="G3070" s="30" t="s">
        <v>148</v>
      </c>
      <c r="H3070" s="6">
        <f t="shared" si="212"/>
        <v>-31250</v>
      </c>
      <c r="I3070" s="25">
        <f t="shared" si="210"/>
        <v>5.208333333333333</v>
      </c>
      <c r="K3070" t="s">
        <v>946</v>
      </c>
      <c r="M3070" s="42">
        <v>480</v>
      </c>
    </row>
    <row r="3071" spans="2:13" ht="12.75">
      <c r="B3071" s="388">
        <v>5000</v>
      </c>
      <c r="C3071" s="1" t="s">
        <v>978</v>
      </c>
      <c r="D3071" s="15" t="s">
        <v>302</v>
      </c>
      <c r="E3071" s="1" t="s">
        <v>302</v>
      </c>
      <c r="F3071" s="183" t="s">
        <v>990</v>
      </c>
      <c r="G3071" s="30" t="s">
        <v>189</v>
      </c>
      <c r="H3071" s="6">
        <f t="shared" si="212"/>
        <v>-36250</v>
      </c>
      <c r="I3071" s="25">
        <f t="shared" si="210"/>
        <v>10.416666666666666</v>
      </c>
      <c r="K3071" t="s">
        <v>946</v>
      </c>
      <c r="M3071" s="42">
        <v>480</v>
      </c>
    </row>
    <row r="3072" spans="2:13" ht="12.75">
      <c r="B3072" s="10">
        <v>1200</v>
      </c>
      <c r="C3072" s="1" t="s">
        <v>1379</v>
      </c>
      <c r="D3072" s="15" t="s">
        <v>302</v>
      </c>
      <c r="E3072" s="1" t="s">
        <v>302</v>
      </c>
      <c r="F3072" s="183" t="s">
        <v>991</v>
      </c>
      <c r="G3072" s="30" t="s">
        <v>291</v>
      </c>
      <c r="H3072" s="6">
        <f t="shared" si="212"/>
        <v>-37450</v>
      </c>
      <c r="I3072" s="25">
        <f t="shared" si="210"/>
        <v>2.5</v>
      </c>
      <c r="K3072" t="s">
        <v>946</v>
      </c>
      <c r="M3072" s="42">
        <v>480</v>
      </c>
    </row>
    <row r="3073" spans="2:13" ht="12.75">
      <c r="B3073" s="388">
        <v>850</v>
      </c>
      <c r="C3073" s="1" t="s">
        <v>1375</v>
      </c>
      <c r="D3073" s="15" t="s">
        <v>302</v>
      </c>
      <c r="E3073" s="1" t="s">
        <v>302</v>
      </c>
      <c r="F3073" s="183" t="s">
        <v>992</v>
      </c>
      <c r="G3073" s="30" t="s">
        <v>55</v>
      </c>
      <c r="H3073" s="6">
        <f t="shared" si="212"/>
        <v>-38300</v>
      </c>
      <c r="I3073" s="25">
        <f t="shared" si="210"/>
        <v>1.7708333333333333</v>
      </c>
      <c r="K3073" t="s">
        <v>906</v>
      </c>
      <c r="M3073" s="42">
        <v>480</v>
      </c>
    </row>
    <row r="3074" spans="2:13" ht="12.75">
      <c r="B3074" s="10">
        <v>1700</v>
      </c>
      <c r="C3074" s="1" t="s">
        <v>993</v>
      </c>
      <c r="D3074" s="15" t="s">
        <v>302</v>
      </c>
      <c r="E3074" s="1" t="s">
        <v>302</v>
      </c>
      <c r="F3074" s="183" t="s">
        <v>992</v>
      </c>
      <c r="G3074" s="30" t="s">
        <v>55</v>
      </c>
      <c r="H3074" s="6">
        <f t="shared" si="212"/>
        <v>-40000</v>
      </c>
      <c r="I3074" s="25">
        <f t="shared" si="210"/>
        <v>3.5416666666666665</v>
      </c>
      <c r="K3074" t="s">
        <v>906</v>
      </c>
      <c r="M3074" s="42">
        <v>480</v>
      </c>
    </row>
    <row r="3075" spans="2:13" ht="12.75">
      <c r="B3075" s="10">
        <v>5000</v>
      </c>
      <c r="C3075" s="1" t="s">
        <v>1111</v>
      </c>
      <c r="D3075" s="15" t="s">
        <v>302</v>
      </c>
      <c r="E3075" s="1" t="s">
        <v>302</v>
      </c>
      <c r="F3075" s="193" t="s">
        <v>994</v>
      </c>
      <c r="G3075" s="30" t="s">
        <v>56</v>
      </c>
      <c r="H3075" s="6">
        <f t="shared" si="212"/>
        <v>-45000</v>
      </c>
      <c r="I3075" s="25">
        <f t="shared" si="210"/>
        <v>10.416666666666666</v>
      </c>
      <c r="K3075" t="s">
        <v>906</v>
      </c>
      <c r="M3075" s="42">
        <v>480</v>
      </c>
    </row>
    <row r="3076" spans="2:13" ht="12.75">
      <c r="B3076" s="10">
        <v>850</v>
      </c>
      <c r="C3076" s="1" t="s">
        <v>1375</v>
      </c>
      <c r="D3076" s="15" t="s">
        <v>302</v>
      </c>
      <c r="E3076" s="1" t="s">
        <v>302</v>
      </c>
      <c r="F3076" s="183" t="s">
        <v>995</v>
      </c>
      <c r="G3076" s="30" t="s">
        <v>184</v>
      </c>
      <c r="H3076" s="6">
        <f t="shared" si="212"/>
        <v>-45850</v>
      </c>
      <c r="I3076" s="25">
        <f t="shared" si="210"/>
        <v>1.7708333333333333</v>
      </c>
      <c r="K3076" t="s">
        <v>906</v>
      </c>
      <c r="M3076" s="42">
        <v>480</v>
      </c>
    </row>
    <row r="3077" spans="2:13" ht="12.75">
      <c r="B3077" s="10">
        <v>2700</v>
      </c>
      <c r="C3077" s="1" t="s">
        <v>993</v>
      </c>
      <c r="D3077" s="15" t="s">
        <v>302</v>
      </c>
      <c r="E3077" s="1" t="s">
        <v>302</v>
      </c>
      <c r="F3077" s="183" t="s">
        <v>995</v>
      </c>
      <c r="G3077" s="30" t="s">
        <v>184</v>
      </c>
      <c r="H3077" s="6">
        <f t="shared" si="212"/>
        <v>-48550</v>
      </c>
      <c r="I3077" s="25">
        <f t="shared" si="210"/>
        <v>5.625</v>
      </c>
      <c r="K3077" t="s">
        <v>906</v>
      </c>
      <c r="M3077" s="42">
        <v>480</v>
      </c>
    </row>
    <row r="3078" spans="2:13" ht="12.75">
      <c r="B3078" s="10">
        <v>5000</v>
      </c>
      <c r="C3078" s="1" t="s">
        <v>1111</v>
      </c>
      <c r="D3078" s="15" t="s">
        <v>302</v>
      </c>
      <c r="E3078" s="1" t="s">
        <v>302</v>
      </c>
      <c r="F3078" s="183" t="s">
        <v>996</v>
      </c>
      <c r="G3078" s="30" t="s">
        <v>184</v>
      </c>
      <c r="H3078" s="6">
        <f t="shared" si="212"/>
        <v>-53550</v>
      </c>
      <c r="I3078" s="25">
        <f t="shared" si="210"/>
        <v>10.416666666666666</v>
      </c>
      <c r="K3078" t="s">
        <v>906</v>
      </c>
      <c r="M3078" s="42">
        <v>480</v>
      </c>
    </row>
    <row r="3079" spans="2:13" ht="12.75">
      <c r="B3079" s="10">
        <v>5000</v>
      </c>
      <c r="C3079" s="1" t="s">
        <v>1111</v>
      </c>
      <c r="D3079" s="15" t="s">
        <v>302</v>
      </c>
      <c r="E3079" s="1" t="s">
        <v>302</v>
      </c>
      <c r="F3079" s="183" t="s">
        <v>997</v>
      </c>
      <c r="G3079" s="30" t="s">
        <v>296</v>
      </c>
      <c r="H3079" s="6">
        <f t="shared" si="212"/>
        <v>-58550</v>
      </c>
      <c r="I3079" s="25">
        <f t="shared" si="210"/>
        <v>10.416666666666666</v>
      </c>
      <c r="K3079" t="s">
        <v>906</v>
      </c>
      <c r="M3079" s="42">
        <v>480</v>
      </c>
    </row>
    <row r="3080" spans="2:13" ht="12.75">
      <c r="B3080" s="10">
        <v>3100</v>
      </c>
      <c r="C3080" s="1" t="s">
        <v>998</v>
      </c>
      <c r="D3080" s="15" t="s">
        <v>302</v>
      </c>
      <c r="E3080" s="1" t="s">
        <v>302</v>
      </c>
      <c r="F3080" s="183" t="s">
        <v>999</v>
      </c>
      <c r="G3080" s="30" t="s">
        <v>296</v>
      </c>
      <c r="H3080" s="6">
        <f t="shared" si="212"/>
        <v>-61650</v>
      </c>
      <c r="I3080" s="25">
        <f t="shared" si="210"/>
        <v>6.458333333333333</v>
      </c>
      <c r="K3080" t="s">
        <v>906</v>
      </c>
      <c r="M3080" s="42">
        <v>480</v>
      </c>
    </row>
    <row r="3081" spans="2:13" ht="12.75">
      <c r="B3081" s="10">
        <v>1425</v>
      </c>
      <c r="C3081" s="1" t="s">
        <v>993</v>
      </c>
      <c r="D3081" s="15" t="s">
        <v>302</v>
      </c>
      <c r="E3081" s="1" t="s">
        <v>302</v>
      </c>
      <c r="F3081" s="183" t="s">
        <v>999</v>
      </c>
      <c r="G3081" s="30" t="s">
        <v>296</v>
      </c>
      <c r="H3081" s="6">
        <f t="shared" si="212"/>
        <v>-63075</v>
      </c>
      <c r="I3081" s="25">
        <f t="shared" si="210"/>
        <v>2.96875</v>
      </c>
      <c r="K3081" t="s">
        <v>906</v>
      </c>
      <c r="M3081" s="42">
        <v>480</v>
      </c>
    </row>
    <row r="3082" spans="2:13" ht="12.75">
      <c r="B3082" s="10">
        <v>695</v>
      </c>
      <c r="C3082" s="1" t="s">
        <v>1000</v>
      </c>
      <c r="D3082" s="15" t="s">
        <v>302</v>
      </c>
      <c r="E3082" s="1" t="s">
        <v>302</v>
      </c>
      <c r="F3082" s="183" t="s">
        <v>999</v>
      </c>
      <c r="G3082" s="30" t="s">
        <v>296</v>
      </c>
      <c r="H3082" s="6">
        <f t="shared" si="212"/>
        <v>-63770</v>
      </c>
      <c r="I3082" s="25">
        <f t="shared" si="210"/>
        <v>1.4479166666666667</v>
      </c>
      <c r="K3082" t="s">
        <v>906</v>
      </c>
      <c r="M3082" s="42">
        <v>480</v>
      </c>
    </row>
    <row r="3083" spans="2:13" ht="12.75">
      <c r="B3083" s="10">
        <v>800</v>
      </c>
      <c r="C3083" s="1" t="s">
        <v>1375</v>
      </c>
      <c r="D3083" s="15" t="s">
        <v>302</v>
      </c>
      <c r="E3083" s="1" t="s">
        <v>302</v>
      </c>
      <c r="F3083" s="183" t="s">
        <v>999</v>
      </c>
      <c r="G3083" s="30" t="s">
        <v>296</v>
      </c>
      <c r="H3083" s="6">
        <f t="shared" si="212"/>
        <v>-64570</v>
      </c>
      <c r="I3083" s="25">
        <f t="shared" si="210"/>
        <v>1.6666666666666667</v>
      </c>
      <c r="K3083" t="s">
        <v>906</v>
      </c>
      <c r="M3083" s="42">
        <v>480</v>
      </c>
    </row>
    <row r="3084" spans="2:13" ht="12.75">
      <c r="B3084" s="10">
        <v>2150</v>
      </c>
      <c r="C3084" s="1" t="s">
        <v>1001</v>
      </c>
      <c r="D3084" s="15" t="s">
        <v>302</v>
      </c>
      <c r="E3084" s="1" t="s">
        <v>302</v>
      </c>
      <c r="F3084" s="183" t="s">
        <v>999</v>
      </c>
      <c r="G3084" s="30" t="s">
        <v>296</v>
      </c>
      <c r="H3084" s="6">
        <f t="shared" si="212"/>
        <v>-66720</v>
      </c>
      <c r="I3084" s="25">
        <f t="shared" si="210"/>
        <v>4.479166666666667</v>
      </c>
      <c r="K3084" t="s">
        <v>906</v>
      </c>
      <c r="M3084" s="42">
        <v>480</v>
      </c>
    </row>
    <row r="3085" spans="2:13" ht="12.75">
      <c r="B3085" s="10">
        <v>700</v>
      </c>
      <c r="C3085" s="1" t="s">
        <v>1376</v>
      </c>
      <c r="D3085" s="15" t="s">
        <v>302</v>
      </c>
      <c r="E3085" s="1" t="s">
        <v>302</v>
      </c>
      <c r="F3085" s="183" t="s">
        <v>999</v>
      </c>
      <c r="G3085" s="30" t="s">
        <v>296</v>
      </c>
      <c r="H3085" s="6">
        <f t="shared" si="212"/>
        <v>-67420</v>
      </c>
      <c r="I3085" s="25">
        <f t="shared" si="210"/>
        <v>1.4583333333333333</v>
      </c>
      <c r="K3085" t="s">
        <v>906</v>
      </c>
      <c r="M3085" s="42">
        <v>480</v>
      </c>
    </row>
    <row r="3086" spans="2:13" ht="12.75">
      <c r="B3086" s="10">
        <v>980</v>
      </c>
      <c r="C3086" s="1" t="s">
        <v>1002</v>
      </c>
      <c r="D3086" s="15" t="s">
        <v>302</v>
      </c>
      <c r="E3086" s="1" t="s">
        <v>302</v>
      </c>
      <c r="F3086" s="183" t="s">
        <v>999</v>
      </c>
      <c r="G3086" s="30" t="s">
        <v>296</v>
      </c>
      <c r="H3086" s="6">
        <f t="shared" si="212"/>
        <v>-68400</v>
      </c>
      <c r="I3086" s="25">
        <f t="shared" si="210"/>
        <v>2.0416666666666665</v>
      </c>
      <c r="K3086" t="s">
        <v>906</v>
      </c>
      <c r="M3086" s="42">
        <v>480</v>
      </c>
    </row>
    <row r="3087" spans="2:14" ht="12.75">
      <c r="B3087" s="10">
        <v>6000</v>
      </c>
      <c r="C3087" s="40" t="s">
        <v>1003</v>
      </c>
      <c r="D3087" s="15" t="s">
        <v>302</v>
      </c>
      <c r="E3087" s="40" t="s">
        <v>302</v>
      </c>
      <c r="F3087" s="183" t="s">
        <v>1004</v>
      </c>
      <c r="G3087" s="30" t="s">
        <v>148</v>
      </c>
      <c r="H3087" s="6">
        <f t="shared" si="212"/>
        <v>-74400</v>
      </c>
      <c r="I3087" s="25">
        <f t="shared" si="210"/>
        <v>12.5</v>
      </c>
      <c r="J3087" s="39"/>
      <c r="K3087" t="s">
        <v>855</v>
      </c>
      <c r="L3087" s="39"/>
      <c r="M3087" s="42">
        <v>480</v>
      </c>
      <c r="N3087" s="41"/>
    </row>
    <row r="3088" spans="2:13" ht="12.75">
      <c r="B3088" s="10">
        <v>2000</v>
      </c>
      <c r="C3088" s="1" t="s">
        <v>1005</v>
      </c>
      <c r="D3088" s="15" t="s">
        <v>302</v>
      </c>
      <c r="E3088" s="1" t="s">
        <v>302</v>
      </c>
      <c r="F3088" s="183" t="s">
        <v>1006</v>
      </c>
      <c r="G3088" s="30" t="s">
        <v>189</v>
      </c>
      <c r="H3088" s="6">
        <f t="shared" si="212"/>
        <v>-76400</v>
      </c>
      <c r="I3088" s="25">
        <f t="shared" si="210"/>
        <v>4.166666666666667</v>
      </c>
      <c r="K3088" t="s">
        <v>855</v>
      </c>
      <c r="M3088" s="42">
        <v>480</v>
      </c>
    </row>
    <row r="3089" spans="2:13" ht="12.75">
      <c r="B3089" s="10">
        <v>31000</v>
      </c>
      <c r="C3089" s="1" t="s">
        <v>1170</v>
      </c>
      <c r="D3089" s="15" t="s">
        <v>302</v>
      </c>
      <c r="E3089" s="1" t="s">
        <v>302</v>
      </c>
      <c r="F3089" s="183" t="s">
        <v>1006</v>
      </c>
      <c r="G3089" s="30" t="s">
        <v>22</v>
      </c>
      <c r="H3089" s="6">
        <f t="shared" si="212"/>
        <v>-107400</v>
      </c>
      <c r="I3089" s="25">
        <f t="shared" si="210"/>
        <v>64.58333333333333</v>
      </c>
      <c r="K3089" t="s">
        <v>855</v>
      </c>
      <c r="M3089" s="42">
        <v>480</v>
      </c>
    </row>
    <row r="3090" spans="2:13" ht="12.75">
      <c r="B3090" s="10">
        <v>5000</v>
      </c>
      <c r="C3090" s="70" t="s">
        <v>319</v>
      </c>
      <c r="D3090" s="15" t="s">
        <v>302</v>
      </c>
      <c r="E3090" s="1" t="s">
        <v>302</v>
      </c>
      <c r="F3090" s="118" t="s">
        <v>1165</v>
      </c>
      <c r="G3090" s="71" t="s">
        <v>16</v>
      </c>
      <c r="H3090" s="6">
        <f t="shared" si="212"/>
        <v>-112400</v>
      </c>
      <c r="I3090" s="25">
        <f t="shared" si="210"/>
        <v>10.416666666666666</v>
      </c>
      <c r="K3090" s="72" t="s">
        <v>175</v>
      </c>
      <c r="M3090" s="42">
        <v>480</v>
      </c>
    </row>
    <row r="3091" spans="1:13" s="135" customFormat="1" ht="12.75">
      <c r="A3091" s="1"/>
      <c r="B3091" s="10">
        <v>50000</v>
      </c>
      <c r="C3091" s="70" t="s">
        <v>1314</v>
      </c>
      <c r="D3091" s="15" t="s">
        <v>302</v>
      </c>
      <c r="E3091" s="1" t="s">
        <v>302</v>
      </c>
      <c r="F3091" s="183" t="s">
        <v>631</v>
      </c>
      <c r="G3091" s="30" t="s">
        <v>184</v>
      </c>
      <c r="H3091" s="6">
        <f t="shared" si="212"/>
        <v>-162400</v>
      </c>
      <c r="I3091" s="25">
        <f t="shared" si="210"/>
        <v>104.16666666666667</v>
      </c>
      <c r="J3091"/>
      <c r="K3091" t="s">
        <v>591</v>
      </c>
      <c r="L3091"/>
      <c r="M3091" s="42">
        <v>480</v>
      </c>
    </row>
    <row r="3092" spans="1:13" s="135" customFormat="1" ht="12.75">
      <c r="A3092" s="1"/>
      <c r="B3092" s="10">
        <v>1000</v>
      </c>
      <c r="C3092" s="1" t="s">
        <v>1310</v>
      </c>
      <c r="D3092" s="15" t="s">
        <v>302</v>
      </c>
      <c r="E3092" s="1" t="s">
        <v>302</v>
      </c>
      <c r="F3092" s="183" t="s">
        <v>632</v>
      </c>
      <c r="G3092" s="30" t="s">
        <v>184</v>
      </c>
      <c r="H3092" s="6">
        <f t="shared" si="212"/>
        <v>-163400</v>
      </c>
      <c r="I3092" s="25">
        <f t="shared" si="210"/>
        <v>2.0833333333333335</v>
      </c>
      <c r="J3092"/>
      <c r="K3092" t="s">
        <v>591</v>
      </c>
      <c r="L3092"/>
      <c r="M3092" s="42">
        <v>480</v>
      </c>
    </row>
    <row r="3093" spans="1:13" s="135" customFormat="1" ht="12.75">
      <c r="A3093" s="1"/>
      <c r="B3093" s="10">
        <v>1000</v>
      </c>
      <c r="C3093" s="1" t="s">
        <v>1311</v>
      </c>
      <c r="D3093" s="15" t="s">
        <v>302</v>
      </c>
      <c r="E3093" s="1" t="s">
        <v>302</v>
      </c>
      <c r="F3093" s="183" t="s">
        <v>633</v>
      </c>
      <c r="G3093" s="30" t="s">
        <v>184</v>
      </c>
      <c r="H3093" s="6">
        <f t="shared" si="212"/>
        <v>-164400</v>
      </c>
      <c r="I3093" s="25">
        <f t="shared" si="210"/>
        <v>2.0833333333333335</v>
      </c>
      <c r="J3093"/>
      <c r="K3093" t="s">
        <v>591</v>
      </c>
      <c r="L3093"/>
      <c r="M3093" s="42">
        <v>480</v>
      </c>
    </row>
    <row r="3094" spans="1:13" s="18" customFormat="1" ht="12.75">
      <c r="A3094" s="1"/>
      <c r="B3094" s="10">
        <v>1000</v>
      </c>
      <c r="C3094" s="1" t="s">
        <v>1312</v>
      </c>
      <c r="D3094" s="15" t="s">
        <v>302</v>
      </c>
      <c r="E3094" s="1" t="s">
        <v>302</v>
      </c>
      <c r="F3094" s="183" t="s">
        <v>607</v>
      </c>
      <c r="G3094" s="30" t="s">
        <v>184</v>
      </c>
      <c r="H3094" s="6">
        <f t="shared" si="212"/>
        <v>-165400</v>
      </c>
      <c r="I3094" s="25">
        <f t="shared" si="210"/>
        <v>2.0833333333333335</v>
      </c>
      <c r="J3094"/>
      <c r="K3094" t="s">
        <v>591</v>
      </c>
      <c r="L3094"/>
      <c r="M3094" s="42">
        <v>480</v>
      </c>
    </row>
    <row r="3095" spans="1:13" s="135" customFormat="1" ht="12.75">
      <c r="A3095" s="1"/>
      <c r="B3095" s="10">
        <v>2000</v>
      </c>
      <c r="C3095" s="1" t="s">
        <v>1313</v>
      </c>
      <c r="D3095" s="15" t="s">
        <v>302</v>
      </c>
      <c r="E3095" s="1" t="s">
        <v>302</v>
      </c>
      <c r="F3095" s="183" t="s">
        <v>607</v>
      </c>
      <c r="G3095" s="30" t="s">
        <v>184</v>
      </c>
      <c r="H3095" s="6">
        <f t="shared" si="212"/>
        <v>-167400</v>
      </c>
      <c r="I3095" s="25">
        <f t="shared" si="210"/>
        <v>4.166666666666667</v>
      </c>
      <c r="J3095"/>
      <c r="K3095" t="s">
        <v>591</v>
      </c>
      <c r="L3095"/>
      <c r="M3095" s="42">
        <v>480</v>
      </c>
    </row>
    <row r="3096" spans="1:13" s="135" customFormat="1" ht="12.75">
      <c r="A3096" s="35"/>
      <c r="B3096" s="258">
        <v>27500</v>
      </c>
      <c r="C3096" s="35" t="s">
        <v>1315</v>
      </c>
      <c r="D3096" s="35" t="s">
        <v>462</v>
      </c>
      <c r="E3096" s="35" t="s">
        <v>302</v>
      </c>
      <c r="F3096" s="118" t="s">
        <v>624</v>
      </c>
      <c r="G3096" s="33" t="s">
        <v>189</v>
      </c>
      <c r="H3096" s="6">
        <f t="shared" si="212"/>
        <v>-194900</v>
      </c>
      <c r="I3096" s="25">
        <f t="shared" si="210"/>
        <v>57.291666666666664</v>
      </c>
      <c r="K3096" s="72" t="s">
        <v>567</v>
      </c>
      <c r="M3096" s="42">
        <v>480</v>
      </c>
    </row>
    <row r="3097" spans="1:13" s="62" customFormat="1" ht="12.75">
      <c r="A3097" s="14"/>
      <c r="B3097" s="328">
        <f>SUM(B3061:B3096)</f>
        <v>194900</v>
      </c>
      <c r="C3097" s="14"/>
      <c r="D3097" s="14"/>
      <c r="E3097" s="14" t="s">
        <v>302</v>
      </c>
      <c r="F3097" s="174"/>
      <c r="G3097" s="21"/>
      <c r="H3097" s="59">
        <v>0</v>
      </c>
      <c r="I3097" s="61">
        <f t="shared" si="210"/>
        <v>406.0416666666667</v>
      </c>
      <c r="M3097" s="42">
        <v>480</v>
      </c>
    </row>
    <row r="3098" spans="2:13" ht="12.75">
      <c r="B3098" s="10"/>
      <c r="H3098" s="6">
        <f aca="true" t="shared" si="213" ref="H3098:H3129">H3097-B3098</f>
        <v>0</v>
      </c>
      <c r="I3098" s="25">
        <f t="shared" si="210"/>
        <v>0</v>
      </c>
      <c r="M3098" s="42">
        <v>480</v>
      </c>
    </row>
    <row r="3099" spans="2:13" ht="12.75">
      <c r="B3099" s="10"/>
      <c r="H3099" s="6">
        <f t="shared" si="213"/>
        <v>0</v>
      </c>
      <c r="I3099" s="25">
        <f t="shared" si="210"/>
        <v>0</v>
      </c>
      <c r="M3099" s="42">
        <v>480</v>
      </c>
    </row>
    <row r="3100" spans="2:13" ht="12.75">
      <c r="B3100" s="10">
        <v>1175</v>
      </c>
      <c r="C3100" s="35" t="s">
        <v>445</v>
      </c>
      <c r="D3100" s="15" t="s">
        <v>302</v>
      </c>
      <c r="E3100" s="1" t="s">
        <v>1007</v>
      </c>
      <c r="F3100" s="183" t="s">
        <v>1008</v>
      </c>
      <c r="G3100" s="38" t="s">
        <v>14</v>
      </c>
      <c r="H3100" s="6">
        <f t="shared" si="213"/>
        <v>-1175</v>
      </c>
      <c r="I3100" s="25">
        <f t="shared" si="210"/>
        <v>2.4479166666666665</v>
      </c>
      <c r="K3100" t="s">
        <v>946</v>
      </c>
      <c r="M3100" s="42">
        <v>480</v>
      </c>
    </row>
    <row r="3101" spans="2:13" ht="12.75">
      <c r="B3101" s="10">
        <v>1175</v>
      </c>
      <c r="C3101" s="35" t="s">
        <v>445</v>
      </c>
      <c r="D3101" s="15" t="s">
        <v>302</v>
      </c>
      <c r="E3101" s="1" t="s">
        <v>1007</v>
      </c>
      <c r="F3101" s="183" t="s">
        <v>1009</v>
      </c>
      <c r="G3101" s="30" t="s">
        <v>16</v>
      </c>
      <c r="H3101" s="6">
        <f t="shared" si="213"/>
        <v>-2350</v>
      </c>
      <c r="I3101" s="25">
        <f t="shared" si="210"/>
        <v>2.4479166666666665</v>
      </c>
      <c r="K3101" t="s">
        <v>946</v>
      </c>
      <c r="M3101" s="42">
        <v>480</v>
      </c>
    </row>
    <row r="3102" spans="2:13" ht="12.75">
      <c r="B3102" s="10">
        <v>875</v>
      </c>
      <c r="C3102" s="35" t="s">
        <v>445</v>
      </c>
      <c r="D3102" s="15" t="s">
        <v>302</v>
      </c>
      <c r="E3102" s="1" t="s">
        <v>1007</v>
      </c>
      <c r="F3102" s="183" t="s">
        <v>1010</v>
      </c>
      <c r="G3102" s="30" t="s">
        <v>16</v>
      </c>
      <c r="H3102" s="6">
        <f t="shared" si="213"/>
        <v>-3225</v>
      </c>
      <c r="I3102" s="25">
        <f t="shared" si="210"/>
        <v>1.8229166666666667</v>
      </c>
      <c r="K3102" t="s">
        <v>946</v>
      </c>
      <c r="M3102" s="42">
        <v>480</v>
      </c>
    </row>
    <row r="3103" spans="2:13" ht="12.75">
      <c r="B3103" s="10">
        <v>1200</v>
      </c>
      <c r="C3103" s="35" t="s">
        <v>445</v>
      </c>
      <c r="D3103" s="15" t="s">
        <v>302</v>
      </c>
      <c r="E3103" s="1" t="s">
        <v>1007</v>
      </c>
      <c r="F3103" s="183" t="s">
        <v>1011</v>
      </c>
      <c r="G3103" s="30" t="s">
        <v>16</v>
      </c>
      <c r="H3103" s="6">
        <f t="shared" si="213"/>
        <v>-4425</v>
      </c>
      <c r="I3103" s="25">
        <f t="shared" si="210"/>
        <v>2.5</v>
      </c>
      <c r="K3103" t="s">
        <v>946</v>
      </c>
      <c r="M3103" s="42">
        <v>480</v>
      </c>
    </row>
    <row r="3104" spans="2:13" ht="12.75">
      <c r="B3104" s="10">
        <v>2200</v>
      </c>
      <c r="C3104" s="35" t="s">
        <v>445</v>
      </c>
      <c r="D3104" s="15" t="s">
        <v>302</v>
      </c>
      <c r="E3104" s="1" t="s">
        <v>1007</v>
      </c>
      <c r="F3104" s="183" t="s">
        <v>1012</v>
      </c>
      <c r="G3104" s="30" t="s">
        <v>18</v>
      </c>
      <c r="H3104" s="6">
        <f t="shared" si="213"/>
        <v>-6625</v>
      </c>
      <c r="I3104" s="25">
        <f t="shared" si="210"/>
        <v>4.583333333333333</v>
      </c>
      <c r="K3104" t="s">
        <v>946</v>
      </c>
      <c r="M3104" s="42">
        <v>480</v>
      </c>
    </row>
    <row r="3105" spans="2:13" ht="12.75">
      <c r="B3105" s="10">
        <v>1775</v>
      </c>
      <c r="C3105" s="35" t="s">
        <v>445</v>
      </c>
      <c r="D3105" s="15" t="s">
        <v>302</v>
      </c>
      <c r="E3105" s="1" t="s">
        <v>1007</v>
      </c>
      <c r="F3105" s="183" t="s">
        <v>1013</v>
      </c>
      <c r="G3105" s="30" t="s">
        <v>18</v>
      </c>
      <c r="H3105" s="6">
        <f t="shared" si="213"/>
        <v>-8400</v>
      </c>
      <c r="I3105" s="25">
        <f aca="true" t="shared" si="214" ref="I3105:I3160">+B3105/M3105</f>
        <v>3.6979166666666665</v>
      </c>
      <c r="K3105" t="s">
        <v>946</v>
      </c>
      <c r="M3105" s="42">
        <v>480</v>
      </c>
    </row>
    <row r="3106" spans="2:13" ht="12.75">
      <c r="B3106" s="10">
        <v>1175</v>
      </c>
      <c r="C3106" s="35" t="s">
        <v>445</v>
      </c>
      <c r="D3106" s="15" t="s">
        <v>302</v>
      </c>
      <c r="E3106" s="1" t="s">
        <v>1007</v>
      </c>
      <c r="F3106" s="183" t="s">
        <v>1014</v>
      </c>
      <c r="G3106" s="30" t="s">
        <v>20</v>
      </c>
      <c r="H3106" s="6">
        <f t="shared" si="213"/>
        <v>-9575</v>
      </c>
      <c r="I3106" s="25">
        <f t="shared" si="214"/>
        <v>2.4479166666666665</v>
      </c>
      <c r="K3106" t="s">
        <v>946</v>
      </c>
      <c r="M3106" s="42">
        <v>480</v>
      </c>
    </row>
    <row r="3107" spans="2:13" ht="12.75">
      <c r="B3107" s="10">
        <v>875</v>
      </c>
      <c r="C3107" s="35" t="s">
        <v>445</v>
      </c>
      <c r="D3107" s="15" t="s">
        <v>302</v>
      </c>
      <c r="E3107" s="1" t="s">
        <v>1007</v>
      </c>
      <c r="F3107" s="183" t="s">
        <v>1015</v>
      </c>
      <c r="G3107" s="30" t="s">
        <v>20</v>
      </c>
      <c r="H3107" s="6">
        <f t="shared" si="213"/>
        <v>-10450</v>
      </c>
      <c r="I3107" s="25">
        <f t="shared" si="214"/>
        <v>1.8229166666666667</v>
      </c>
      <c r="K3107" t="s">
        <v>946</v>
      </c>
      <c r="M3107" s="42">
        <v>480</v>
      </c>
    </row>
    <row r="3108" spans="2:13" ht="12.75">
      <c r="B3108" s="10">
        <v>1200</v>
      </c>
      <c r="C3108" s="35" t="s">
        <v>445</v>
      </c>
      <c r="D3108" s="15" t="s">
        <v>302</v>
      </c>
      <c r="E3108" s="1" t="s">
        <v>1007</v>
      </c>
      <c r="F3108" s="183" t="s">
        <v>1016</v>
      </c>
      <c r="G3108" s="30" t="s">
        <v>20</v>
      </c>
      <c r="H3108" s="6">
        <f t="shared" si="213"/>
        <v>-11650</v>
      </c>
      <c r="I3108" s="25">
        <f t="shared" si="214"/>
        <v>2.5</v>
      </c>
      <c r="K3108" t="s">
        <v>946</v>
      </c>
      <c r="M3108" s="42">
        <v>480</v>
      </c>
    </row>
    <row r="3109" spans="2:13" ht="12.75">
      <c r="B3109" s="10">
        <v>875</v>
      </c>
      <c r="C3109" s="35" t="s">
        <v>445</v>
      </c>
      <c r="D3109" s="15" t="s">
        <v>302</v>
      </c>
      <c r="E3109" s="1" t="s">
        <v>1007</v>
      </c>
      <c r="F3109" s="183" t="s">
        <v>1017</v>
      </c>
      <c r="G3109" s="30" t="s">
        <v>20</v>
      </c>
      <c r="H3109" s="6">
        <f t="shared" si="213"/>
        <v>-12525</v>
      </c>
      <c r="I3109" s="25">
        <f t="shared" si="214"/>
        <v>1.8229166666666667</v>
      </c>
      <c r="K3109" t="s">
        <v>946</v>
      </c>
      <c r="M3109" s="42">
        <v>480</v>
      </c>
    </row>
    <row r="3110" spans="2:13" ht="12.75">
      <c r="B3110" s="10">
        <v>725</v>
      </c>
      <c r="C3110" s="35" t="s">
        <v>445</v>
      </c>
      <c r="D3110" s="15" t="s">
        <v>302</v>
      </c>
      <c r="E3110" s="1" t="s">
        <v>1007</v>
      </c>
      <c r="F3110" s="183" t="s">
        <v>1018</v>
      </c>
      <c r="G3110" s="30" t="s">
        <v>20</v>
      </c>
      <c r="H3110" s="6">
        <f t="shared" si="213"/>
        <v>-13250</v>
      </c>
      <c r="I3110" s="25">
        <f t="shared" si="214"/>
        <v>1.5104166666666667</v>
      </c>
      <c r="K3110" t="s">
        <v>946</v>
      </c>
      <c r="M3110" s="42">
        <v>480</v>
      </c>
    </row>
    <row r="3111" spans="2:13" ht="12.75">
      <c r="B3111" s="10">
        <v>1475</v>
      </c>
      <c r="C3111" s="35" t="s">
        <v>445</v>
      </c>
      <c r="D3111" s="15" t="s">
        <v>302</v>
      </c>
      <c r="E3111" s="1" t="s">
        <v>1007</v>
      </c>
      <c r="F3111" s="183" t="s">
        <v>1019</v>
      </c>
      <c r="G3111" s="30" t="s">
        <v>52</v>
      </c>
      <c r="H3111" s="6">
        <f t="shared" si="213"/>
        <v>-14725</v>
      </c>
      <c r="I3111" s="25">
        <f t="shared" si="214"/>
        <v>3.0729166666666665</v>
      </c>
      <c r="K3111" t="s">
        <v>946</v>
      </c>
      <c r="M3111" s="42">
        <v>480</v>
      </c>
    </row>
    <row r="3112" spans="2:13" ht="12.75">
      <c r="B3112" s="10">
        <v>1475</v>
      </c>
      <c r="C3112" s="35" t="s">
        <v>445</v>
      </c>
      <c r="D3112" s="15" t="s">
        <v>302</v>
      </c>
      <c r="E3112" s="1" t="s">
        <v>1007</v>
      </c>
      <c r="F3112" s="183" t="s">
        <v>1020</v>
      </c>
      <c r="G3112" s="30" t="s">
        <v>52</v>
      </c>
      <c r="H3112" s="6">
        <f t="shared" si="213"/>
        <v>-16200</v>
      </c>
      <c r="I3112" s="25">
        <f t="shared" si="214"/>
        <v>3.0729166666666665</v>
      </c>
      <c r="K3112" t="s">
        <v>946</v>
      </c>
      <c r="M3112" s="42">
        <v>480</v>
      </c>
    </row>
    <row r="3113" spans="1:13" s="45" customFormat="1" ht="12.75">
      <c r="A3113" s="44"/>
      <c r="B3113" s="258">
        <v>3000</v>
      </c>
      <c r="C3113" s="35" t="s">
        <v>445</v>
      </c>
      <c r="D3113" s="15" t="s">
        <v>302</v>
      </c>
      <c r="E3113" s="1" t="s">
        <v>1007</v>
      </c>
      <c r="F3113" s="183" t="s">
        <v>1021</v>
      </c>
      <c r="G3113" s="38" t="s">
        <v>53</v>
      </c>
      <c r="H3113" s="6">
        <f t="shared" si="213"/>
        <v>-19200</v>
      </c>
      <c r="I3113" s="25">
        <f t="shared" si="214"/>
        <v>6.25</v>
      </c>
      <c r="K3113" t="s">
        <v>946</v>
      </c>
      <c r="M3113" s="42">
        <v>480</v>
      </c>
    </row>
    <row r="3114" spans="2:13" ht="12.75">
      <c r="B3114" s="10">
        <v>500</v>
      </c>
      <c r="C3114" s="35" t="s">
        <v>445</v>
      </c>
      <c r="D3114" s="15" t="s">
        <v>302</v>
      </c>
      <c r="E3114" s="1" t="s">
        <v>1007</v>
      </c>
      <c r="F3114" s="183" t="s">
        <v>1022</v>
      </c>
      <c r="G3114" s="30" t="s">
        <v>53</v>
      </c>
      <c r="H3114" s="6">
        <f t="shared" si="213"/>
        <v>-19700</v>
      </c>
      <c r="I3114" s="25">
        <f t="shared" si="214"/>
        <v>1.0416666666666667</v>
      </c>
      <c r="K3114" t="s">
        <v>946</v>
      </c>
      <c r="M3114" s="42">
        <v>480</v>
      </c>
    </row>
    <row r="3115" spans="2:13" ht="12.75">
      <c r="B3115" s="10">
        <v>3100</v>
      </c>
      <c r="C3115" s="35" t="s">
        <v>445</v>
      </c>
      <c r="D3115" s="15" t="s">
        <v>302</v>
      </c>
      <c r="E3115" s="1" t="s">
        <v>1007</v>
      </c>
      <c r="F3115" s="183" t="s">
        <v>1023</v>
      </c>
      <c r="G3115" s="30" t="s">
        <v>55</v>
      </c>
      <c r="H3115" s="6">
        <f t="shared" si="213"/>
        <v>-22800</v>
      </c>
      <c r="I3115" s="25">
        <f t="shared" si="214"/>
        <v>6.458333333333333</v>
      </c>
      <c r="K3115" t="s">
        <v>946</v>
      </c>
      <c r="M3115" s="42">
        <v>480</v>
      </c>
    </row>
    <row r="3116" spans="2:13" ht="12.75">
      <c r="B3116" s="10">
        <v>725</v>
      </c>
      <c r="C3116" s="35" t="s">
        <v>445</v>
      </c>
      <c r="D3116" s="15" t="s">
        <v>302</v>
      </c>
      <c r="E3116" s="1" t="s">
        <v>1007</v>
      </c>
      <c r="F3116" s="183" t="s">
        <v>1024</v>
      </c>
      <c r="G3116" s="30" t="s">
        <v>55</v>
      </c>
      <c r="H3116" s="6">
        <f t="shared" si="213"/>
        <v>-23525</v>
      </c>
      <c r="I3116" s="25">
        <f t="shared" si="214"/>
        <v>1.5104166666666667</v>
      </c>
      <c r="K3116" t="s">
        <v>946</v>
      </c>
      <c r="M3116" s="42">
        <v>480</v>
      </c>
    </row>
    <row r="3117" spans="2:13" ht="12.75">
      <c r="B3117" s="10">
        <v>725</v>
      </c>
      <c r="C3117" s="35" t="s">
        <v>445</v>
      </c>
      <c r="D3117" s="15" t="s">
        <v>302</v>
      </c>
      <c r="E3117" s="1" t="s">
        <v>1007</v>
      </c>
      <c r="F3117" s="183" t="s">
        <v>1025</v>
      </c>
      <c r="G3117" s="30" t="s">
        <v>55</v>
      </c>
      <c r="H3117" s="6">
        <f t="shared" si="213"/>
        <v>-24250</v>
      </c>
      <c r="I3117" s="25">
        <f t="shared" si="214"/>
        <v>1.5104166666666667</v>
      </c>
      <c r="K3117" t="s">
        <v>946</v>
      </c>
      <c r="M3117" s="42">
        <v>480</v>
      </c>
    </row>
    <row r="3118" spans="2:13" ht="12.75">
      <c r="B3118" s="10">
        <v>875</v>
      </c>
      <c r="C3118" s="35" t="s">
        <v>445</v>
      </c>
      <c r="D3118" s="15" t="s">
        <v>302</v>
      </c>
      <c r="E3118" s="1" t="s">
        <v>1007</v>
      </c>
      <c r="F3118" s="183" t="s">
        <v>1026</v>
      </c>
      <c r="G3118" s="30" t="s">
        <v>56</v>
      </c>
      <c r="H3118" s="6">
        <f t="shared" si="213"/>
        <v>-25125</v>
      </c>
      <c r="I3118" s="25">
        <f t="shared" si="214"/>
        <v>1.8229166666666667</v>
      </c>
      <c r="K3118" t="s">
        <v>946</v>
      </c>
      <c r="M3118" s="42">
        <v>480</v>
      </c>
    </row>
    <row r="3119" spans="2:13" ht="12.75">
      <c r="B3119" s="10">
        <v>1175</v>
      </c>
      <c r="C3119" s="35" t="s">
        <v>445</v>
      </c>
      <c r="D3119" s="15" t="s">
        <v>302</v>
      </c>
      <c r="E3119" s="1" t="s">
        <v>1007</v>
      </c>
      <c r="F3119" s="183" t="s">
        <v>1027</v>
      </c>
      <c r="G3119" s="30" t="s">
        <v>56</v>
      </c>
      <c r="H3119" s="6">
        <f t="shared" si="213"/>
        <v>-26300</v>
      </c>
      <c r="I3119" s="25">
        <f t="shared" si="214"/>
        <v>2.4479166666666665</v>
      </c>
      <c r="K3119" t="s">
        <v>946</v>
      </c>
      <c r="M3119" s="42">
        <v>480</v>
      </c>
    </row>
    <row r="3120" spans="2:13" ht="12.75">
      <c r="B3120" s="10">
        <v>1775</v>
      </c>
      <c r="C3120" s="35" t="s">
        <v>445</v>
      </c>
      <c r="D3120" s="15" t="s">
        <v>302</v>
      </c>
      <c r="E3120" s="1" t="s">
        <v>1007</v>
      </c>
      <c r="F3120" s="183" t="s">
        <v>1028</v>
      </c>
      <c r="G3120" s="30" t="s">
        <v>57</v>
      </c>
      <c r="H3120" s="6">
        <f t="shared" si="213"/>
        <v>-28075</v>
      </c>
      <c r="I3120" s="25">
        <f t="shared" si="214"/>
        <v>3.6979166666666665</v>
      </c>
      <c r="K3120" t="s">
        <v>946</v>
      </c>
      <c r="M3120" s="42">
        <v>480</v>
      </c>
    </row>
    <row r="3121" spans="2:13" ht="12.75">
      <c r="B3121" s="10">
        <v>875</v>
      </c>
      <c r="C3121" s="35" t="s">
        <v>445</v>
      </c>
      <c r="D3121" s="15" t="s">
        <v>302</v>
      </c>
      <c r="E3121" s="1" t="s">
        <v>1007</v>
      </c>
      <c r="F3121" s="183" t="s">
        <v>1029</v>
      </c>
      <c r="G3121" s="30" t="s">
        <v>57</v>
      </c>
      <c r="H3121" s="6">
        <f t="shared" si="213"/>
        <v>-28950</v>
      </c>
      <c r="I3121" s="25">
        <f t="shared" si="214"/>
        <v>1.8229166666666667</v>
      </c>
      <c r="K3121" t="s">
        <v>946</v>
      </c>
      <c r="M3121" s="42">
        <v>480</v>
      </c>
    </row>
    <row r="3122" spans="2:13" ht="12.75">
      <c r="B3122" s="10">
        <v>1200</v>
      </c>
      <c r="C3122" s="35" t="s">
        <v>445</v>
      </c>
      <c r="D3122" s="15" t="s">
        <v>302</v>
      </c>
      <c r="E3122" s="1" t="s">
        <v>1007</v>
      </c>
      <c r="F3122" s="183" t="s">
        <v>1030</v>
      </c>
      <c r="G3122" s="30" t="s">
        <v>57</v>
      </c>
      <c r="H3122" s="6">
        <f t="shared" si="213"/>
        <v>-30150</v>
      </c>
      <c r="I3122" s="25">
        <f t="shared" si="214"/>
        <v>2.5</v>
      </c>
      <c r="K3122" t="s">
        <v>946</v>
      </c>
      <c r="M3122" s="42">
        <v>480</v>
      </c>
    </row>
    <row r="3123" spans="2:13" ht="12.75">
      <c r="B3123" s="10">
        <v>500</v>
      </c>
      <c r="C3123" s="35" t="s">
        <v>445</v>
      </c>
      <c r="D3123" s="15" t="s">
        <v>302</v>
      </c>
      <c r="E3123" s="1" t="s">
        <v>1007</v>
      </c>
      <c r="F3123" s="183" t="s">
        <v>1031</v>
      </c>
      <c r="G3123" s="30" t="s">
        <v>57</v>
      </c>
      <c r="H3123" s="6">
        <f t="shared" si="213"/>
        <v>-30650</v>
      </c>
      <c r="I3123" s="25">
        <f t="shared" si="214"/>
        <v>1.0416666666666667</v>
      </c>
      <c r="K3123" t="s">
        <v>946</v>
      </c>
      <c r="M3123" s="42">
        <v>480</v>
      </c>
    </row>
    <row r="3124" spans="2:13" ht="12.75">
      <c r="B3124" s="10">
        <v>1200</v>
      </c>
      <c r="C3124" s="35" t="s">
        <v>445</v>
      </c>
      <c r="D3124" s="15" t="s">
        <v>302</v>
      </c>
      <c r="E3124" s="1" t="s">
        <v>1007</v>
      </c>
      <c r="F3124" s="183" t="s">
        <v>1032</v>
      </c>
      <c r="G3124" s="30" t="s">
        <v>148</v>
      </c>
      <c r="H3124" s="6">
        <f t="shared" si="213"/>
        <v>-31850</v>
      </c>
      <c r="I3124" s="25">
        <f t="shared" si="214"/>
        <v>2.5</v>
      </c>
      <c r="K3124" t="s">
        <v>946</v>
      </c>
      <c r="M3124" s="42">
        <v>480</v>
      </c>
    </row>
    <row r="3125" spans="2:13" ht="12.75">
      <c r="B3125" s="10">
        <v>1475</v>
      </c>
      <c r="C3125" s="35" t="s">
        <v>445</v>
      </c>
      <c r="D3125" s="15" t="s">
        <v>302</v>
      </c>
      <c r="E3125" s="1" t="s">
        <v>1007</v>
      </c>
      <c r="F3125" s="183" t="s">
        <v>1033</v>
      </c>
      <c r="G3125" s="30" t="s">
        <v>148</v>
      </c>
      <c r="H3125" s="6">
        <f t="shared" si="213"/>
        <v>-33325</v>
      </c>
      <c r="I3125" s="25">
        <f t="shared" si="214"/>
        <v>3.0729166666666665</v>
      </c>
      <c r="K3125" t="s">
        <v>946</v>
      </c>
      <c r="M3125" s="42">
        <v>480</v>
      </c>
    </row>
    <row r="3126" spans="2:13" ht="12.75">
      <c r="B3126" s="10">
        <v>725</v>
      </c>
      <c r="C3126" s="35" t="s">
        <v>445</v>
      </c>
      <c r="D3126" s="15" t="s">
        <v>302</v>
      </c>
      <c r="E3126" s="1" t="s">
        <v>1007</v>
      </c>
      <c r="F3126" s="183" t="s">
        <v>1034</v>
      </c>
      <c r="G3126" s="30" t="s">
        <v>184</v>
      </c>
      <c r="H3126" s="6">
        <f t="shared" si="213"/>
        <v>-34050</v>
      </c>
      <c r="I3126" s="25">
        <f t="shared" si="214"/>
        <v>1.5104166666666667</v>
      </c>
      <c r="K3126" t="s">
        <v>946</v>
      </c>
      <c r="M3126" s="42">
        <v>480</v>
      </c>
    </row>
    <row r="3127" spans="2:13" ht="12.75">
      <c r="B3127" s="10">
        <v>1175</v>
      </c>
      <c r="C3127" s="35" t="s">
        <v>445</v>
      </c>
      <c r="D3127" s="15" t="s">
        <v>302</v>
      </c>
      <c r="E3127" s="1" t="s">
        <v>1007</v>
      </c>
      <c r="F3127" s="183" t="s">
        <v>1035</v>
      </c>
      <c r="G3127" s="30" t="s">
        <v>184</v>
      </c>
      <c r="H3127" s="6">
        <f t="shared" si="213"/>
        <v>-35225</v>
      </c>
      <c r="I3127" s="25">
        <f t="shared" si="214"/>
        <v>2.4479166666666665</v>
      </c>
      <c r="K3127" t="s">
        <v>946</v>
      </c>
      <c r="M3127" s="42">
        <v>480</v>
      </c>
    </row>
    <row r="3128" spans="2:13" ht="12.75">
      <c r="B3128" s="10">
        <v>2500</v>
      </c>
      <c r="C3128" s="35" t="s">
        <v>445</v>
      </c>
      <c r="D3128" s="15" t="s">
        <v>302</v>
      </c>
      <c r="E3128" s="1" t="s">
        <v>1007</v>
      </c>
      <c r="F3128" s="183" t="s">
        <v>1036</v>
      </c>
      <c r="G3128" s="30" t="s">
        <v>184</v>
      </c>
      <c r="H3128" s="6">
        <f t="shared" si="213"/>
        <v>-37725</v>
      </c>
      <c r="I3128" s="25">
        <f t="shared" si="214"/>
        <v>5.208333333333333</v>
      </c>
      <c r="K3128" t="s">
        <v>946</v>
      </c>
      <c r="M3128" s="42">
        <v>480</v>
      </c>
    </row>
    <row r="3129" spans="2:13" ht="12.75">
      <c r="B3129" s="10">
        <v>3600</v>
      </c>
      <c r="C3129" s="35" t="s">
        <v>445</v>
      </c>
      <c r="D3129" s="15" t="s">
        <v>302</v>
      </c>
      <c r="E3129" s="1" t="s">
        <v>1007</v>
      </c>
      <c r="F3129" s="183" t="s">
        <v>1037</v>
      </c>
      <c r="G3129" s="30" t="s">
        <v>184</v>
      </c>
      <c r="H3129" s="6">
        <f t="shared" si="213"/>
        <v>-41325</v>
      </c>
      <c r="I3129" s="25">
        <f t="shared" si="214"/>
        <v>7.5</v>
      </c>
      <c r="K3129" t="s">
        <v>946</v>
      </c>
      <c r="M3129" s="42">
        <v>480</v>
      </c>
    </row>
    <row r="3130" spans="2:13" ht="12.75">
      <c r="B3130" s="10">
        <v>1175</v>
      </c>
      <c r="C3130" s="35" t="s">
        <v>445</v>
      </c>
      <c r="D3130" s="15" t="s">
        <v>302</v>
      </c>
      <c r="E3130" s="1" t="s">
        <v>1007</v>
      </c>
      <c r="F3130" s="183" t="s">
        <v>1038</v>
      </c>
      <c r="G3130" s="30" t="s">
        <v>291</v>
      </c>
      <c r="H3130" s="6">
        <f aca="true" t="shared" si="215" ref="H3130:H3154">H3129-B3130</f>
        <v>-42500</v>
      </c>
      <c r="I3130" s="25">
        <f t="shared" si="214"/>
        <v>2.4479166666666665</v>
      </c>
      <c r="K3130" t="s">
        <v>946</v>
      </c>
      <c r="M3130" s="42">
        <v>480</v>
      </c>
    </row>
    <row r="3131" spans="2:13" ht="12.75">
      <c r="B3131" s="10">
        <v>475</v>
      </c>
      <c r="C3131" s="35" t="s">
        <v>445</v>
      </c>
      <c r="D3131" s="15" t="s">
        <v>302</v>
      </c>
      <c r="E3131" s="1" t="s">
        <v>1007</v>
      </c>
      <c r="F3131" s="183" t="s">
        <v>1039</v>
      </c>
      <c r="G3131" s="30" t="s">
        <v>293</v>
      </c>
      <c r="H3131" s="6">
        <f t="shared" si="215"/>
        <v>-42975</v>
      </c>
      <c r="I3131" s="25">
        <f t="shared" si="214"/>
        <v>0.9895833333333334</v>
      </c>
      <c r="K3131" t="s">
        <v>946</v>
      </c>
      <c r="M3131" s="42">
        <v>480</v>
      </c>
    </row>
    <row r="3132" spans="2:13" ht="12.75">
      <c r="B3132" s="10">
        <v>1200</v>
      </c>
      <c r="C3132" s="35" t="s">
        <v>445</v>
      </c>
      <c r="D3132" s="15" t="s">
        <v>302</v>
      </c>
      <c r="E3132" s="1" t="s">
        <v>1007</v>
      </c>
      <c r="F3132" s="183" t="s">
        <v>1040</v>
      </c>
      <c r="G3132" s="30" t="s">
        <v>293</v>
      </c>
      <c r="H3132" s="6">
        <f t="shared" si="215"/>
        <v>-44175</v>
      </c>
      <c r="I3132" s="25">
        <f t="shared" si="214"/>
        <v>2.5</v>
      </c>
      <c r="K3132" t="s">
        <v>946</v>
      </c>
      <c r="M3132" s="42">
        <v>480</v>
      </c>
    </row>
    <row r="3133" spans="2:13" ht="12.75">
      <c r="B3133" s="10">
        <v>875</v>
      </c>
      <c r="C3133" s="35" t="s">
        <v>445</v>
      </c>
      <c r="D3133" s="15" t="s">
        <v>302</v>
      </c>
      <c r="E3133" s="1" t="s">
        <v>1007</v>
      </c>
      <c r="F3133" s="193" t="s">
        <v>1041</v>
      </c>
      <c r="G3133" s="30" t="s">
        <v>293</v>
      </c>
      <c r="H3133" s="6">
        <f t="shared" si="215"/>
        <v>-45050</v>
      </c>
      <c r="I3133" s="25">
        <f t="shared" si="214"/>
        <v>1.8229166666666667</v>
      </c>
      <c r="K3133" t="s">
        <v>946</v>
      </c>
      <c r="M3133" s="42">
        <v>480</v>
      </c>
    </row>
    <row r="3134" spans="2:13" ht="12.75">
      <c r="B3134" s="10">
        <v>725</v>
      </c>
      <c r="C3134" s="35" t="s">
        <v>445</v>
      </c>
      <c r="D3134" s="15" t="s">
        <v>302</v>
      </c>
      <c r="E3134" s="1" t="s">
        <v>1007</v>
      </c>
      <c r="F3134" s="193" t="s">
        <v>1042</v>
      </c>
      <c r="G3134" s="30" t="s">
        <v>295</v>
      </c>
      <c r="H3134" s="6">
        <f t="shared" si="215"/>
        <v>-45775</v>
      </c>
      <c r="I3134" s="25">
        <f t="shared" si="214"/>
        <v>1.5104166666666667</v>
      </c>
      <c r="K3134" t="s">
        <v>946</v>
      </c>
      <c r="M3134" s="42">
        <v>480</v>
      </c>
    </row>
    <row r="3135" spans="2:13" ht="12.75">
      <c r="B3135" s="10">
        <v>1175</v>
      </c>
      <c r="C3135" s="35" t="s">
        <v>445</v>
      </c>
      <c r="D3135" s="15" t="s">
        <v>302</v>
      </c>
      <c r="E3135" s="1" t="s">
        <v>1007</v>
      </c>
      <c r="F3135" s="193" t="s">
        <v>1043</v>
      </c>
      <c r="G3135" s="30" t="s">
        <v>295</v>
      </c>
      <c r="H3135" s="6">
        <f t="shared" si="215"/>
        <v>-46950</v>
      </c>
      <c r="I3135" s="25">
        <f t="shared" si="214"/>
        <v>2.4479166666666665</v>
      </c>
      <c r="K3135" t="s">
        <v>946</v>
      </c>
      <c r="M3135" s="42">
        <v>480</v>
      </c>
    </row>
    <row r="3136" spans="2:13" ht="12.75">
      <c r="B3136" s="10">
        <v>1175</v>
      </c>
      <c r="C3136" s="35" t="s">
        <v>445</v>
      </c>
      <c r="D3136" s="15" t="s">
        <v>302</v>
      </c>
      <c r="E3136" s="1" t="s">
        <v>1007</v>
      </c>
      <c r="F3136" s="193" t="s">
        <v>1044</v>
      </c>
      <c r="G3136" s="30" t="s">
        <v>295</v>
      </c>
      <c r="H3136" s="6">
        <f t="shared" si="215"/>
        <v>-48125</v>
      </c>
      <c r="I3136" s="25">
        <f t="shared" si="214"/>
        <v>2.4479166666666665</v>
      </c>
      <c r="K3136" t="s">
        <v>946</v>
      </c>
      <c r="M3136" s="42">
        <v>480</v>
      </c>
    </row>
    <row r="3137" spans="2:13" ht="12.75">
      <c r="B3137" s="10">
        <v>2200</v>
      </c>
      <c r="C3137" s="35" t="s">
        <v>445</v>
      </c>
      <c r="D3137" s="15" t="s">
        <v>302</v>
      </c>
      <c r="E3137" s="1" t="s">
        <v>1007</v>
      </c>
      <c r="F3137" s="183" t="s">
        <v>1045</v>
      </c>
      <c r="G3137" s="30" t="s">
        <v>296</v>
      </c>
      <c r="H3137" s="6">
        <f t="shared" si="215"/>
        <v>-50325</v>
      </c>
      <c r="I3137" s="25">
        <f t="shared" si="214"/>
        <v>4.583333333333333</v>
      </c>
      <c r="K3137" t="s">
        <v>946</v>
      </c>
      <c r="M3137" s="42">
        <v>480</v>
      </c>
    </row>
    <row r="3138" spans="2:13" ht="12.75">
      <c r="B3138" s="10">
        <v>875</v>
      </c>
      <c r="C3138" s="35" t="s">
        <v>445</v>
      </c>
      <c r="D3138" s="15" t="s">
        <v>302</v>
      </c>
      <c r="E3138" s="1" t="s">
        <v>1007</v>
      </c>
      <c r="F3138" s="183" t="s">
        <v>1046</v>
      </c>
      <c r="G3138" s="30" t="s">
        <v>297</v>
      </c>
      <c r="H3138" s="6">
        <f t="shared" si="215"/>
        <v>-51200</v>
      </c>
      <c r="I3138" s="25">
        <f t="shared" si="214"/>
        <v>1.8229166666666667</v>
      </c>
      <c r="K3138" t="s">
        <v>946</v>
      </c>
      <c r="M3138" s="42">
        <v>480</v>
      </c>
    </row>
    <row r="3139" spans="2:13" ht="12.75">
      <c r="B3139" s="10">
        <v>2500</v>
      </c>
      <c r="C3139" s="35" t="s">
        <v>445</v>
      </c>
      <c r="D3139" s="15" t="s">
        <v>302</v>
      </c>
      <c r="E3139" s="1" t="s">
        <v>1007</v>
      </c>
      <c r="F3139" s="193" t="s">
        <v>1047</v>
      </c>
      <c r="G3139" s="30" t="s">
        <v>297</v>
      </c>
      <c r="H3139" s="6">
        <f t="shared" si="215"/>
        <v>-53700</v>
      </c>
      <c r="I3139" s="25">
        <f t="shared" si="214"/>
        <v>5.208333333333333</v>
      </c>
      <c r="K3139" t="s">
        <v>946</v>
      </c>
      <c r="M3139" s="42">
        <v>480</v>
      </c>
    </row>
    <row r="3140" spans="2:13" ht="12.75">
      <c r="B3140" s="10">
        <v>1175</v>
      </c>
      <c r="C3140" s="35" t="s">
        <v>445</v>
      </c>
      <c r="D3140" s="15" t="s">
        <v>302</v>
      </c>
      <c r="E3140" s="1" t="s">
        <v>1007</v>
      </c>
      <c r="F3140" s="183" t="s">
        <v>1048</v>
      </c>
      <c r="G3140" s="30" t="s">
        <v>99</v>
      </c>
      <c r="H3140" s="6">
        <f t="shared" si="215"/>
        <v>-54875</v>
      </c>
      <c r="I3140" s="25">
        <f t="shared" si="214"/>
        <v>2.4479166666666665</v>
      </c>
      <c r="K3140" t="s">
        <v>946</v>
      </c>
      <c r="M3140" s="42">
        <v>480</v>
      </c>
    </row>
    <row r="3141" spans="2:13" ht="12.75">
      <c r="B3141" s="10">
        <v>1475</v>
      </c>
      <c r="C3141" s="35" t="s">
        <v>445</v>
      </c>
      <c r="D3141" s="15" t="s">
        <v>302</v>
      </c>
      <c r="E3141" s="1" t="s">
        <v>1007</v>
      </c>
      <c r="F3141" s="183" t="s">
        <v>1049</v>
      </c>
      <c r="G3141" s="30" t="s">
        <v>99</v>
      </c>
      <c r="H3141" s="6">
        <f t="shared" si="215"/>
        <v>-56350</v>
      </c>
      <c r="I3141" s="25">
        <f t="shared" si="214"/>
        <v>3.0729166666666665</v>
      </c>
      <c r="K3141" t="s">
        <v>946</v>
      </c>
      <c r="M3141" s="42">
        <v>480</v>
      </c>
    </row>
    <row r="3142" spans="2:13" ht="12.75">
      <c r="B3142" s="10">
        <v>1775</v>
      </c>
      <c r="C3142" s="35" t="s">
        <v>445</v>
      </c>
      <c r="D3142" s="15" t="s">
        <v>302</v>
      </c>
      <c r="E3142" s="1" t="s">
        <v>1007</v>
      </c>
      <c r="F3142" s="183" t="s">
        <v>1050</v>
      </c>
      <c r="G3142" s="30" t="s">
        <v>99</v>
      </c>
      <c r="H3142" s="6">
        <f t="shared" si="215"/>
        <v>-58125</v>
      </c>
      <c r="I3142" s="25">
        <f t="shared" si="214"/>
        <v>3.6979166666666665</v>
      </c>
      <c r="K3142" t="s">
        <v>946</v>
      </c>
      <c r="M3142" s="42">
        <v>480</v>
      </c>
    </row>
    <row r="3143" spans="2:13" ht="12.75">
      <c r="B3143" s="202">
        <v>3100</v>
      </c>
      <c r="C3143" s="35" t="s">
        <v>445</v>
      </c>
      <c r="D3143" s="15" t="s">
        <v>302</v>
      </c>
      <c r="E3143" s="1" t="s">
        <v>1007</v>
      </c>
      <c r="F3143" s="183" t="s">
        <v>1051</v>
      </c>
      <c r="G3143" s="30" t="s">
        <v>102</v>
      </c>
      <c r="H3143" s="6">
        <f t="shared" si="215"/>
        <v>-61225</v>
      </c>
      <c r="I3143" s="25">
        <f t="shared" si="214"/>
        <v>6.458333333333333</v>
      </c>
      <c r="K3143" t="s">
        <v>946</v>
      </c>
      <c r="M3143" s="42">
        <v>480</v>
      </c>
    </row>
    <row r="3144" spans="2:13" ht="12.75">
      <c r="B3144" s="10">
        <v>2200</v>
      </c>
      <c r="C3144" s="35" t="s">
        <v>445</v>
      </c>
      <c r="D3144" s="15" t="s">
        <v>302</v>
      </c>
      <c r="E3144" s="1" t="s">
        <v>1007</v>
      </c>
      <c r="F3144" s="183" t="s">
        <v>1052</v>
      </c>
      <c r="G3144" s="30" t="s">
        <v>102</v>
      </c>
      <c r="H3144" s="6">
        <f t="shared" si="215"/>
        <v>-63425</v>
      </c>
      <c r="I3144" s="25">
        <f t="shared" si="214"/>
        <v>4.583333333333333</v>
      </c>
      <c r="K3144" t="s">
        <v>946</v>
      </c>
      <c r="M3144" s="42">
        <v>480</v>
      </c>
    </row>
    <row r="3145" spans="2:13" ht="12.75">
      <c r="B3145" s="10">
        <v>475</v>
      </c>
      <c r="C3145" s="35" t="s">
        <v>445</v>
      </c>
      <c r="D3145" s="15" t="s">
        <v>302</v>
      </c>
      <c r="E3145" s="1" t="s">
        <v>1007</v>
      </c>
      <c r="F3145" s="183" t="s">
        <v>1053</v>
      </c>
      <c r="G3145" s="30" t="s">
        <v>102</v>
      </c>
      <c r="H3145" s="6">
        <f t="shared" si="215"/>
        <v>-63900</v>
      </c>
      <c r="I3145" s="25">
        <f t="shared" si="214"/>
        <v>0.9895833333333334</v>
      </c>
      <c r="K3145" t="s">
        <v>946</v>
      </c>
      <c r="M3145" s="42">
        <v>480</v>
      </c>
    </row>
    <row r="3146" spans="2:13" ht="12.75">
      <c r="B3146" s="10">
        <v>1475</v>
      </c>
      <c r="C3146" s="35" t="s">
        <v>445</v>
      </c>
      <c r="D3146" s="15" t="s">
        <v>302</v>
      </c>
      <c r="E3146" s="1" t="s">
        <v>1007</v>
      </c>
      <c r="F3146" s="183" t="s">
        <v>1054</v>
      </c>
      <c r="G3146" s="30" t="s">
        <v>102</v>
      </c>
      <c r="H3146" s="6">
        <f t="shared" si="215"/>
        <v>-65375</v>
      </c>
      <c r="I3146" s="25">
        <f t="shared" si="214"/>
        <v>3.0729166666666665</v>
      </c>
      <c r="K3146" t="s">
        <v>946</v>
      </c>
      <c r="M3146" s="42">
        <v>480</v>
      </c>
    </row>
    <row r="3147" spans="2:13" ht="12.75">
      <c r="B3147" s="202">
        <v>1175</v>
      </c>
      <c r="C3147" s="35" t="s">
        <v>445</v>
      </c>
      <c r="D3147" s="15" t="s">
        <v>302</v>
      </c>
      <c r="E3147" s="1" t="s">
        <v>1007</v>
      </c>
      <c r="F3147" s="183" t="s">
        <v>1055</v>
      </c>
      <c r="G3147" s="30" t="s">
        <v>102</v>
      </c>
      <c r="H3147" s="6">
        <f t="shared" si="215"/>
        <v>-66550</v>
      </c>
      <c r="I3147" s="25">
        <f t="shared" si="214"/>
        <v>2.4479166666666665</v>
      </c>
      <c r="K3147" t="s">
        <v>946</v>
      </c>
      <c r="M3147" s="42">
        <v>480</v>
      </c>
    </row>
    <row r="3148" spans="2:13" ht="12.75">
      <c r="B3148" s="10">
        <v>1775</v>
      </c>
      <c r="C3148" s="35" t="s">
        <v>445</v>
      </c>
      <c r="D3148" s="15" t="s">
        <v>302</v>
      </c>
      <c r="E3148" s="1" t="s">
        <v>1007</v>
      </c>
      <c r="F3148" s="183" t="s">
        <v>1056</v>
      </c>
      <c r="G3148" s="30" t="s">
        <v>104</v>
      </c>
      <c r="H3148" s="6">
        <f t="shared" si="215"/>
        <v>-68325</v>
      </c>
      <c r="I3148" s="25">
        <f t="shared" si="214"/>
        <v>3.6979166666666665</v>
      </c>
      <c r="K3148" t="s">
        <v>946</v>
      </c>
      <c r="M3148" s="42">
        <v>480</v>
      </c>
    </row>
    <row r="3149" spans="2:13" ht="12.75">
      <c r="B3149" s="10">
        <v>475</v>
      </c>
      <c r="C3149" s="35" t="s">
        <v>445</v>
      </c>
      <c r="D3149" s="15" t="s">
        <v>302</v>
      </c>
      <c r="E3149" s="1" t="s">
        <v>1007</v>
      </c>
      <c r="F3149" s="183" t="s">
        <v>1057</v>
      </c>
      <c r="G3149" s="30" t="s">
        <v>104</v>
      </c>
      <c r="H3149" s="6">
        <f t="shared" si="215"/>
        <v>-68800</v>
      </c>
      <c r="I3149" s="25">
        <f t="shared" si="214"/>
        <v>0.9895833333333334</v>
      </c>
      <c r="K3149" t="s">
        <v>946</v>
      </c>
      <c r="M3149" s="42">
        <v>480</v>
      </c>
    </row>
    <row r="3150" spans="2:13" ht="12.75">
      <c r="B3150" s="10">
        <v>725</v>
      </c>
      <c r="C3150" s="35" t="s">
        <v>445</v>
      </c>
      <c r="D3150" s="15" t="s">
        <v>302</v>
      </c>
      <c r="E3150" s="1" t="s">
        <v>1007</v>
      </c>
      <c r="F3150" s="183" t="s">
        <v>1058</v>
      </c>
      <c r="G3150" s="30" t="s">
        <v>104</v>
      </c>
      <c r="H3150" s="6">
        <f t="shared" si="215"/>
        <v>-69525</v>
      </c>
      <c r="I3150" s="25">
        <f t="shared" si="214"/>
        <v>1.5104166666666667</v>
      </c>
      <c r="K3150" t="s">
        <v>946</v>
      </c>
      <c r="M3150" s="42">
        <v>480</v>
      </c>
    </row>
    <row r="3151" spans="2:13" ht="12.75">
      <c r="B3151" s="10">
        <v>475</v>
      </c>
      <c r="C3151" s="35" t="s">
        <v>445</v>
      </c>
      <c r="D3151" s="15" t="s">
        <v>302</v>
      </c>
      <c r="E3151" s="1" t="s">
        <v>1007</v>
      </c>
      <c r="F3151" s="183" t="s">
        <v>1059</v>
      </c>
      <c r="G3151" s="30" t="s">
        <v>313</v>
      </c>
      <c r="H3151" s="6">
        <f t="shared" si="215"/>
        <v>-70000</v>
      </c>
      <c r="I3151" s="25">
        <f t="shared" si="214"/>
        <v>0.9895833333333334</v>
      </c>
      <c r="K3151" t="s">
        <v>946</v>
      </c>
      <c r="M3151" s="42">
        <v>480</v>
      </c>
    </row>
    <row r="3152" spans="2:13" ht="12.75">
      <c r="B3152" s="10">
        <v>500</v>
      </c>
      <c r="C3152" s="35" t="s">
        <v>445</v>
      </c>
      <c r="D3152" s="15" t="s">
        <v>302</v>
      </c>
      <c r="E3152" s="1" t="s">
        <v>1007</v>
      </c>
      <c r="F3152" s="183" t="s">
        <v>1060</v>
      </c>
      <c r="G3152" s="30" t="s">
        <v>313</v>
      </c>
      <c r="H3152" s="6">
        <f t="shared" si="215"/>
        <v>-70500</v>
      </c>
      <c r="I3152" s="25">
        <f t="shared" si="214"/>
        <v>1.0416666666666667</v>
      </c>
      <c r="K3152" t="s">
        <v>946</v>
      </c>
      <c r="M3152" s="42">
        <v>480</v>
      </c>
    </row>
    <row r="3153" spans="2:13" ht="12.75">
      <c r="B3153" s="10">
        <v>875</v>
      </c>
      <c r="C3153" s="35" t="s">
        <v>445</v>
      </c>
      <c r="D3153" s="15" t="s">
        <v>302</v>
      </c>
      <c r="E3153" s="1" t="s">
        <v>1007</v>
      </c>
      <c r="F3153" s="183" t="s">
        <v>1061</v>
      </c>
      <c r="G3153" s="30" t="s">
        <v>313</v>
      </c>
      <c r="H3153" s="6">
        <f t="shared" si="215"/>
        <v>-71375</v>
      </c>
      <c r="I3153" s="25">
        <f t="shared" si="214"/>
        <v>1.8229166666666667</v>
      </c>
      <c r="K3153" t="s">
        <v>946</v>
      </c>
      <c r="M3153" s="42">
        <v>480</v>
      </c>
    </row>
    <row r="3154" spans="2:13" ht="12.75">
      <c r="B3154" s="10">
        <v>500</v>
      </c>
      <c r="C3154" s="35" t="s">
        <v>445</v>
      </c>
      <c r="D3154" s="15" t="s">
        <v>302</v>
      </c>
      <c r="E3154" s="1" t="s">
        <v>1007</v>
      </c>
      <c r="F3154" s="183" t="s">
        <v>1062</v>
      </c>
      <c r="G3154" s="30" t="s">
        <v>313</v>
      </c>
      <c r="H3154" s="6">
        <f t="shared" si="215"/>
        <v>-71875</v>
      </c>
      <c r="I3154" s="25">
        <f t="shared" si="214"/>
        <v>1.0416666666666667</v>
      </c>
      <c r="K3154" t="s">
        <v>946</v>
      </c>
      <c r="M3154" s="42">
        <v>480</v>
      </c>
    </row>
    <row r="3155" spans="2:13" ht="12.75">
      <c r="B3155" s="10">
        <v>475</v>
      </c>
      <c r="C3155" s="35" t="s">
        <v>445</v>
      </c>
      <c r="D3155" s="15" t="s">
        <v>302</v>
      </c>
      <c r="E3155" s="1" t="s">
        <v>1007</v>
      </c>
      <c r="F3155" s="183" t="s">
        <v>1063</v>
      </c>
      <c r="G3155" s="30" t="s">
        <v>313</v>
      </c>
      <c r="H3155" s="6">
        <f>H3152-B3155</f>
        <v>-70975</v>
      </c>
      <c r="I3155" s="25">
        <f t="shared" si="214"/>
        <v>0.9895833333333334</v>
      </c>
      <c r="K3155" t="s">
        <v>946</v>
      </c>
      <c r="M3155" s="42">
        <v>480</v>
      </c>
    </row>
    <row r="3156" spans="2:13" ht="12.75">
      <c r="B3156" s="10">
        <v>2500</v>
      </c>
      <c r="C3156" s="35" t="s">
        <v>445</v>
      </c>
      <c r="D3156" s="15" t="s">
        <v>302</v>
      </c>
      <c r="E3156" s="1" t="s">
        <v>1007</v>
      </c>
      <c r="F3156" s="183" t="s">
        <v>446</v>
      </c>
      <c r="G3156" s="30" t="s">
        <v>57</v>
      </c>
      <c r="H3156" s="6">
        <f>H3153-B3156</f>
        <v>-73875</v>
      </c>
      <c r="I3156" s="25">
        <f t="shared" si="214"/>
        <v>5.208333333333333</v>
      </c>
      <c r="K3156" t="s">
        <v>83</v>
      </c>
      <c r="M3156" s="42">
        <v>480</v>
      </c>
    </row>
    <row r="3157" spans="1:13" s="62" customFormat="1" ht="12.75">
      <c r="A3157" s="14"/>
      <c r="B3157" s="328">
        <f>SUM(B3100:B3156)</f>
        <v>74850</v>
      </c>
      <c r="C3157" s="14" t="s">
        <v>445</v>
      </c>
      <c r="D3157" s="14"/>
      <c r="E3157" s="14"/>
      <c r="F3157" s="174"/>
      <c r="G3157" s="21"/>
      <c r="H3157" s="59">
        <v>0</v>
      </c>
      <c r="I3157" s="61">
        <f t="shared" si="214"/>
        <v>155.9375</v>
      </c>
      <c r="M3157" s="42">
        <v>480</v>
      </c>
    </row>
    <row r="3158" spans="2:13" ht="12.75">
      <c r="B3158" s="10"/>
      <c r="H3158" s="6">
        <f>H3157-B3158</f>
        <v>0</v>
      </c>
      <c r="I3158" s="25">
        <f t="shared" si="214"/>
        <v>0</v>
      </c>
      <c r="M3158" s="42">
        <v>480</v>
      </c>
    </row>
    <row r="3159" spans="2:13" ht="12.75">
      <c r="B3159" s="10"/>
      <c r="H3159" s="6">
        <f>H3158-B3159</f>
        <v>0</v>
      </c>
      <c r="I3159" s="25">
        <f t="shared" si="214"/>
        <v>0</v>
      </c>
      <c r="M3159" s="42">
        <v>480</v>
      </c>
    </row>
    <row r="3160" spans="2:13" ht="12.75">
      <c r="B3160" s="445">
        <v>25000</v>
      </c>
      <c r="C3160" s="18" t="s">
        <v>1064</v>
      </c>
      <c r="D3160" s="15" t="s">
        <v>302</v>
      </c>
      <c r="E3160" s="1" t="s">
        <v>302</v>
      </c>
      <c r="F3160" s="193" t="s">
        <v>1065</v>
      </c>
      <c r="G3160" s="30" t="s">
        <v>102</v>
      </c>
      <c r="H3160" s="6">
        <f>H3159-B3160</f>
        <v>-25000</v>
      </c>
      <c r="I3160" s="25">
        <f t="shared" si="214"/>
        <v>52.083333333333336</v>
      </c>
      <c r="K3160" t="s">
        <v>906</v>
      </c>
      <c r="M3160" s="42">
        <v>480</v>
      </c>
    </row>
    <row r="3161" spans="1:256" s="62" customFormat="1" ht="12.75">
      <c r="A3161" s="14"/>
      <c r="B3161" s="446">
        <f>SUM(B3160)</f>
        <v>25000</v>
      </c>
      <c r="C3161" s="62" t="s">
        <v>1064</v>
      </c>
      <c r="D3161" s="14"/>
      <c r="E3161" s="14"/>
      <c r="F3161" s="199"/>
      <c r="G3161" s="21"/>
      <c r="H3161" s="59"/>
      <c r="I3161" s="61"/>
      <c r="M3161" s="42">
        <v>480</v>
      </c>
      <c r="IV3161" s="14">
        <f>SUM(A3161:IU3161)</f>
        <v>25480</v>
      </c>
    </row>
    <row r="3162" spans="1:13" s="18" customFormat="1" ht="12.75">
      <c r="A3162" s="15"/>
      <c r="B3162" s="445"/>
      <c r="D3162" s="15"/>
      <c r="E3162" s="15"/>
      <c r="F3162" s="200"/>
      <c r="G3162" s="32"/>
      <c r="H3162" s="31"/>
      <c r="I3162" s="75"/>
      <c r="M3162" s="42">
        <v>480</v>
      </c>
    </row>
    <row r="3163" spans="1:13" s="18" customFormat="1" ht="12.75">
      <c r="A3163" s="15"/>
      <c r="B3163" s="445"/>
      <c r="D3163" s="15"/>
      <c r="E3163" s="15"/>
      <c r="F3163" s="200"/>
      <c r="G3163" s="32"/>
      <c r="H3163" s="31"/>
      <c r="I3163" s="75"/>
      <c r="M3163" s="42">
        <v>480</v>
      </c>
    </row>
    <row r="3164" spans="2:13" ht="12.75">
      <c r="B3164" s="447">
        <v>875000</v>
      </c>
      <c r="C3164" s="35" t="s">
        <v>1235</v>
      </c>
      <c r="D3164" s="15" t="s">
        <v>302</v>
      </c>
      <c r="E3164" s="35" t="s">
        <v>302</v>
      </c>
      <c r="F3164" s="183" t="s">
        <v>1077</v>
      </c>
      <c r="G3164" s="33" t="s">
        <v>148</v>
      </c>
      <c r="H3164" s="6">
        <f>H3191-B3164</f>
        <v>-1934905</v>
      </c>
      <c r="I3164" s="25">
        <f aca="true" t="shared" si="216" ref="I3164:I3171">+B3164/M3164</f>
        <v>1822.9166666666667</v>
      </c>
      <c r="M3164" s="42">
        <v>480</v>
      </c>
    </row>
    <row r="3165" spans="1:13" s="62" customFormat="1" ht="12.75">
      <c r="A3165" s="14"/>
      <c r="B3165" s="448">
        <f>SUM(B3160:B3164)</f>
        <v>925000</v>
      </c>
      <c r="C3165" s="14" t="s">
        <v>1235</v>
      </c>
      <c r="D3165" s="14"/>
      <c r="E3165" s="14"/>
      <c r="F3165" s="174"/>
      <c r="G3165" s="21"/>
      <c r="H3165" s="59">
        <v>0</v>
      </c>
      <c r="I3165" s="61">
        <f t="shared" si="216"/>
        <v>1927.0833333333333</v>
      </c>
      <c r="M3165" s="42">
        <v>480</v>
      </c>
    </row>
    <row r="3166" spans="2:13" ht="12.75">
      <c r="B3166" s="449"/>
      <c r="D3166" s="15"/>
      <c r="H3166" s="6">
        <f>H3165-B3166</f>
        <v>0</v>
      </c>
      <c r="I3166" s="25">
        <f t="shared" si="216"/>
        <v>0</v>
      </c>
      <c r="M3166" s="42">
        <v>480</v>
      </c>
    </row>
    <row r="3167" spans="2:13" ht="12.75">
      <c r="B3167" s="449"/>
      <c r="D3167" s="15"/>
      <c r="H3167" s="6">
        <f>H3166-B3167</f>
        <v>0</v>
      </c>
      <c r="I3167" s="25">
        <f t="shared" si="216"/>
        <v>0</v>
      </c>
      <c r="M3167" s="42">
        <v>480</v>
      </c>
    </row>
    <row r="3168" spans="2:13" ht="12.75">
      <c r="B3168" s="445">
        <v>142000</v>
      </c>
      <c r="C3168" s="18" t="s">
        <v>1066</v>
      </c>
      <c r="D3168" s="15" t="s">
        <v>302</v>
      </c>
      <c r="E3168" s="1" t="s">
        <v>302</v>
      </c>
      <c r="F3168" s="193" t="s">
        <v>1067</v>
      </c>
      <c r="G3168" s="30" t="s">
        <v>189</v>
      </c>
      <c r="H3168" s="6">
        <f>H3167-B3168</f>
        <v>-142000</v>
      </c>
      <c r="I3168" s="25">
        <f t="shared" si="216"/>
        <v>295.8333333333333</v>
      </c>
      <c r="K3168" t="s">
        <v>906</v>
      </c>
      <c r="M3168" s="42">
        <v>480</v>
      </c>
    </row>
    <row r="3169" spans="1:13" s="62" customFormat="1" ht="12.75">
      <c r="A3169" s="14"/>
      <c r="B3169" s="448">
        <f>SUM(B3168)</f>
        <v>142000</v>
      </c>
      <c r="C3169" s="14" t="s">
        <v>1066</v>
      </c>
      <c r="D3169" s="14"/>
      <c r="E3169" s="14"/>
      <c r="F3169" s="174"/>
      <c r="G3169" s="21"/>
      <c r="H3169" s="59">
        <v>0</v>
      </c>
      <c r="I3169" s="61">
        <f t="shared" si="216"/>
        <v>295.8333333333333</v>
      </c>
      <c r="M3169" s="42">
        <v>480</v>
      </c>
    </row>
    <row r="3170" spans="2:13" ht="12.75">
      <c r="B3170" s="449"/>
      <c r="D3170" s="15"/>
      <c r="H3170" s="6">
        <f>H3169-B3170</f>
        <v>0</v>
      </c>
      <c r="I3170" s="25">
        <f t="shared" si="216"/>
        <v>0</v>
      </c>
      <c r="M3170" s="42">
        <v>480</v>
      </c>
    </row>
    <row r="3171" spans="2:13" ht="12.75">
      <c r="B3171" s="449"/>
      <c r="D3171" s="15"/>
      <c r="H3171" s="6">
        <f>H3170-B3171</f>
        <v>0</v>
      </c>
      <c r="I3171" s="25">
        <f t="shared" si="216"/>
        <v>0</v>
      </c>
      <c r="M3171" s="42">
        <v>480</v>
      </c>
    </row>
    <row r="3172" spans="1:13" s="72" customFormat="1" ht="12.75">
      <c r="A3172" s="35"/>
      <c r="B3172" s="447">
        <v>4078</v>
      </c>
      <c r="C3172" s="35" t="s">
        <v>1068</v>
      </c>
      <c r="D3172" s="35" t="s">
        <v>302</v>
      </c>
      <c r="E3172" s="35" t="s">
        <v>1069</v>
      </c>
      <c r="F3172" s="118" t="s">
        <v>664</v>
      </c>
      <c r="G3172" s="33" t="s">
        <v>102</v>
      </c>
      <c r="H3172" s="6">
        <f>H3171-B3172</f>
        <v>-4078</v>
      </c>
      <c r="I3172" s="25">
        <v>149</v>
      </c>
      <c r="J3172" s="135"/>
      <c r="K3172" s="135"/>
      <c r="L3172" s="135"/>
      <c r="M3172" s="42">
        <v>480</v>
      </c>
    </row>
    <row r="3173" spans="1:13" s="135" customFormat="1" ht="12.75">
      <c r="A3173" s="35"/>
      <c r="B3173" s="447">
        <v>129694</v>
      </c>
      <c r="C3173" s="35" t="s">
        <v>1068</v>
      </c>
      <c r="D3173" s="35" t="s">
        <v>302</v>
      </c>
      <c r="E3173" s="35" t="s">
        <v>1070</v>
      </c>
      <c r="F3173" s="118" t="s">
        <v>664</v>
      </c>
      <c r="G3173" s="33" t="s">
        <v>102</v>
      </c>
      <c r="H3173" s="6">
        <f>H3172-B3173</f>
        <v>-133772</v>
      </c>
      <c r="I3173" s="25">
        <v>150</v>
      </c>
      <c r="M3173" s="42">
        <v>480</v>
      </c>
    </row>
    <row r="3174" spans="1:13" ht="12.75">
      <c r="A3174" s="60"/>
      <c r="B3174" s="448">
        <f>SUM(B3172:B3173)</f>
        <v>133772</v>
      </c>
      <c r="C3174" s="60" t="s">
        <v>1068</v>
      </c>
      <c r="D3174" s="60"/>
      <c r="E3174" s="60"/>
      <c r="F3174" s="140"/>
      <c r="G3174" s="73"/>
      <c r="H3174" s="59">
        <v>0</v>
      </c>
      <c r="I3174" s="61">
        <v>151</v>
      </c>
      <c r="J3174" s="77"/>
      <c r="K3174" s="77"/>
      <c r="L3174" s="77"/>
      <c r="M3174" s="42">
        <v>480</v>
      </c>
    </row>
    <row r="3175" spans="2:13" ht="12.75">
      <c r="B3175" s="182"/>
      <c r="H3175" s="6">
        <f>H3174-B3175</f>
        <v>0</v>
      </c>
      <c r="I3175" s="25">
        <v>152</v>
      </c>
      <c r="M3175" s="42">
        <v>480</v>
      </c>
    </row>
    <row r="3176" spans="2:13" ht="12.75">
      <c r="B3176" s="182"/>
      <c r="H3176" s="6">
        <f>H3175-B3176</f>
        <v>0</v>
      </c>
      <c r="I3176" s="25">
        <v>155</v>
      </c>
      <c r="M3176" s="42">
        <v>480</v>
      </c>
    </row>
    <row r="3177" spans="2:13" ht="12.75">
      <c r="B3177" s="202">
        <v>3400</v>
      </c>
      <c r="C3177" s="1" t="s">
        <v>1071</v>
      </c>
      <c r="D3177" s="15" t="s">
        <v>302</v>
      </c>
      <c r="E3177" s="1" t="s">
        <v>1072</v>
      </c>
      <c r="F3177" s="183" t="s">
        <v>1073</v>
      </c>
      <c r="G3177" s="30" t="s">
        <v>56</v>
      </c>
      <c r="H3177" s="6">
        <f>H3176-B3177</f>
        <v>-3400</v>
      </c>
      <c r="I3177" s="25">
        <f>+B3177/M3177</f>
        <v>7.083333333333333</v>
      </c>
      <c r="K3177" t="s">
        <v>946</v>
      </c>
      <c r="M3177" s="42">
        <v>480</v>
      </c>
    </row>
    <row r="3178" spans="2:13" ht="12.75">
      <c r="B3178" s="202">
        <v>47000</v>
      </c>
      <c r="C3178" s="1" t="s">
        <v>1074</v>
      </c>
      <c r="D3178" s="15" t="s">
        <v>302</v>
      </c>
      <c r="E3178" s="1" t="s">
        <v>1072</v>
      </c>
      <c r="F3178" s="183" t="s">
        <v>1075</v>
      </c>
      <c r="G3178" s="30" t="s">
        <v>295</v>
      </c>
      <c r="H3178" s="6">
        <f>H3177-B3178</f>
        <v>-50400</v>
      </c>
      <c r="I3178" s="25">
        <f>+B3178/M3178</f>
        <v>97.91666666666667</v>
      </c>
      <c r="K3178" t="s">
        <v>946</v>
      </c>
      <c r="M3178" s="42">
        <v>480</v>
      </c>
    </row>
    <row r="3179" spans="2:13" ht="12.75">
      <c r="B3179" s="202">
        <v>200000</v>
      </c>
      <c r="C3179" s="15" t="s">
        <v>835</v>
      </c>
      <c r="D3179" s="15" t="s">
        <v>302</v>
      </c>
      <c r="E3179" s="1" t="s">
        <v>1072</v>
      </c>
      <c r="F3179" s="173" t="s">
        <v>1076</v>
      </c>
      <c r="G3179" s="30" t="s">
        <v>189</v>
      </c>
      <c r="H3179" s="6">
        <f>H3178-B3179</f>
        <v>-250400</v>
      </c>
      <c r="I3179" s="25">
        <f>+B3179/M3179</f>
        <v>416.6666666666667</v>
      </c>
      <c r="K3179" t="s">
        <v>906</v>
      </c>
      <c r="M3179" s="42">
        <v>480</v>
      </c>
    </row>
    <row r="3180" spans="1:13" s="62" customFormat="1" ht="12.75">
      <c r="A3180" s="14"/>
      <c r="B3180" s="212">
        <f>SUM(B3177:B3179)</f>
        <v>250400</v>
      </c>
      <c r="C3180" s="14"/>
      <c r="D3180" s="14"/>
      <c r="E3180" s="14" t="s">
        <v>1072</v>
      </c>
      <c r="F3180" s="174"/>
      <c r="G3180" s="21"/>
      <c r="H3180" s="59">
        <v>0</v>
      </c>
      <c r="I3180" s="61">
        <f>+B3180/M3180</f>
        <v>521.6666666666666</v>
      </c>
      <c r="M3180" s="42">
        <v>480</v>
      </c>
    </row>
    <row r="3181" spans="8:13" ht="12.75">
      <c r="H3181" s="6">
        <f aca="true" t="shared" si="217" ref="H3181:H3191">H3180-B3181</f>
        <v>0</v>
      </c>
      <c r="I3181" s="25">
        <v>159</v>
      </c>
      <c r="M3181" s="42">
        <v>480</v>
      </c>
    </row>
    <row r="3182" spans="8:13" ht="12.75">
      <c r="H3182" s="6">
        <f t="shared" si="217"/>
        <v>0</v>
      </c>
      <c r="I3182" s="25">
        <v>160</v>
      </c>
      <c r="M3182" s="42">
        <v>480</v>
      </c>
    </row>
    <row r="3183" spans="8:13" ht="12.75">
      <c r="H3183" s="6">
        <f t="shared" si="217"/>
        <v>0</v>
      </c>
      <c r="I3183" s="25">
        <v>161</v>
      </c>
      <c r="M3183" s="42">
        <v>480</v>
      </c>
    </row>
    <row r="3184" spans="1:13" s="72" customFormat="1" ht="12.75">
      <c r="A3184" s="35"/>
      <c r="B3184" s="426">
        <v>290000</v>
      </c>
      <c r="C3184" s="35" t="s">
        <v>906</v>
      </c>
      <c r="D3184" s="71" t="s">
        <v>302</v>
      </c>
      <c r="E3184" s="70"/>
      <c r="F3184" s="165" t="s">
        <v>664</v>
      </c>
      <c r="G3184" s="33" t="s">
        <v>55</v>
      </c>
      <c r="H3184" s="6">
        <f t="shared" si="217"/>
        <v>-290000</v>
      </c>
      <c r="I3184" s="25">
        <v>162</v>
      </c>
      <c r="M3184" s="42">
        <v>480</v>
      </c>
    </row>
    <row r="3185" spans="1:13" s="72" customFormat="1" ht="12.75">
      <c r="A3185" s="35"/>
      <c r="B3185" s="426">
        <v>37555</v>
      </c>
      <c r="C3185" s="35" t="s">
        <v>906</v>
      </c>
      <c r="D3185" s="71" t="s">
        <v>302</v>
      </c>
      <c r="E3185" s="70" t="s">
        <v>665</v>
      </c>
      <c r="F3185" s="165"/>
      <c r="G3185" s="33" t="s">
        <v>55</v>
      </c>
      <c r="H3185" s="6">
        <f t="shared" si="217"/>
        <v>-327555</v>
      </c>
      <c r="I3185" s="25">
        <v>163</v>
      </c>
      <c r="M3185" s="42">
        <v>480</v>
      </c>
    </row>
    <row r="3186" spans="1:13" s="72" customFormat="1" ht="12.75">
      <c r="A3186" s="35"/>
      <c r="B3186" s="204">
        <v>7250</v>
      </c>
      <c r="C3186" s="35" t="s">
        <v>906</v>
      </c>
      <c r="D3186" s="71" t="s">
        <v>302</v>
      </c>
      <c r="E3186" s="70" t="s">
        <v>666</v>
      </c>
      <c r="F3186" s="165"/>
      <c r="G3186" s="33" t="s">
        <v>55</v>
      </c>
      <c r="H3186" s="6">
        <f t="shared" si="217"/>
        <v>-334805</v>
      </c>
      <c r="I3186" s="25">
        <v>164</v>
      </c>
      <c r="M3186" s="42">
        <v>480</v>
      </c>
    </row>
    <row r="3187" spans="1:13" s="72" customFormat="1" ht="12.75">
      <c r="A3187" s="35"/>
      <c r="B3187" s="426">
        <v>330000</v>
      </c>
      <c r="C3187" s="35" t="s">
        <v>855</v>
      </c>
      <c r="D3187" s="71" t="s">
        <v>302</v>
      </c>
      <c r="E3187" s="70"/>
      <c r="F3187" s="165" t="s">
        <v>664</v>
      </c>
      <c r="G3187" s="33" t="s">
        <v>55</v>
      </c>
      <c r="H3187" s="6">
        <f t="shared" si="217"/>
        <v>-664805</v>
      </c>
      <c r="I3187" s="25">
        <v>165</v>
      </c>
      <c r="M3187" s="42">
        <v>480</v>
      </c>
    </row>
    <row r="3188" spans="1:13" s="72" customFormat="1" ht="12.75">
      <c r="A3188" s="35"/>
      <c r="B3188" s="426">
        <v>38850</v>
      </c>
      <c r="C3188" s="35" t="s">
        <v>855</v>
      </c>
      <c r="D3188" s="71" t="s">
        <v>302</v>
      </c>
      <c r="E3188" s="70" t="s">
        <v>665</v>
      </c>
      <c r="F3188" s="165"/>
      <c r="G3188" s="33" t="s">
        <v>55</v>
      </c>
      <c r="H3188" s="6">
        <f t="shared" si="217"/>
        <v>-703655</v>
      </c>
      <c r="I3188" s="25">
        <v>166</v>
      </c>
      <c r="M3188" s="42">
        <v>480</v>
      </c>
    </row>
    <row r="3189" spans="1:13" ht="12.75">
      <c r="A3189" s="35"/>
      <c r="B3189" s="217">
        <v>8250</v>
      </c>
      <c r="C3189" s="35" t="s">
        <v>855</v>
      </c>
      <c r="D3189" s="71" t="s">
        <v>302</v>
      </c>
      <c r="E3189" s="70" t="s">
        <v>666</v>
      </c>
      <c r="F3189" s="165"/>
      <c r="G3189" s="33" t="s">
        <v>55</v>
      </c>
      <c r="H3189" s="6">
        <f t="shared" si="217"/>
        <v>-711905</v>
      </c>
      <c r="I3189" s="25">
        <v>167</v>
      </c>
      <c r="J3189" s="72"/>
      <c r="K3189" s="72"/>
      <c r="L3189" s="72"/>
      <c r="M3189" s="42">
        <v>480</v>
      </c>
    </row>
    <row r="3190" spans="1:13" ht="12.75">
      <c r="A3190" s="35"/>
      <c r="B3190" s="216">
        <v>208000</v>
      </c>
      <c r="C3190" s="35" t="s">
        <v>855</v>
      </c>
      <c r="D3190" s="71" t="s">
        <v>302</v>
      </c>
      <c r="E3190" s="70"/>
      <c r="F3190" s="165" t="s">
        <v>88</v>
      </c>
      <c r="G3190" s="33" t="s">
        <v>55</v>
      </c>
      <c r="H3190" s="6">
        <f t="shared" si="217"/>
        <v>-919905</v>
      </c>
      <c r="I3190" s="25">
        <v>168</v>
      </c>
      <c r="J3190" s="72"/>
      <c r="K3190" s="72"/>
      <c r="L3190" s="72"/>
      <c r="M3190" s="42">
        <v>480</v>
      </c>
    </row>
    <row r="3191" spans="1:13" ht="12.75">
      <c r="A3191" s="35"/>
      <c r="B3191" s="294">
        <v>140000</v>
      </c>
      <c r="C3191" s="35" t="s">
        <v>946</v>
      </c>
      <c r="D3191" s="71" t="s">
        <v>302</v>
      </c>
      <c r="E3191" s="70"/>
      <c r="F3191" s="165" t="s">
        <v>88</v>
      </c>
      <c r="G3191" s="33" t="s">
        <v>55</v>
      </c>
      <c r="H3191" s="6">
        <f t="shared" si="217"/>
        <v>-1059905</v>
      </c>
      <c r="I3191" s="25">
        <v>169</v>
      </c>
      <c r="J3191" s="72"/>
      <c r="K3191" s="72"/>
      <c r="L3191" s="72"/>
      <c r="M3191" s="42">
        <v>480</v>
      </c>
    </row>
    <row r="3192" spans="1:13" ht="12.75">
      <c r="A3192" s="60"/>
      <c r="B3192" s="76">
        <f>SUM(B3184:B3191)</f>
        <v>1059905</v>
      </c>
      <c r="C3192" s="60" t="s">
        <v>878</v>
      </c>
      <c r="D3192" s="73"/>
      <c r="E3192" s="60"/>
      <c r="F3192" s="140"/>
      <c r="G3192" s="73"/>
      <c r="H3192" s="76">
        <v>0</v>
      </c>
      <c r="I3192" s="141">
        <f aca="true" t="shared" si="218" ref="I3192:I3223">+B3192/M3192</f>
        <v>2208.1354166666665</v>
      </c>
      <c r="J3192" s="77"/>
      <c r="K3192" s="77"/>
      <c r="L3192" s="77"/>
      <c r="M3192" s="42">
        <v>480</v>
      </c>
    </row>
    <row r="3193" spans="8:13" ht="12.75">
      <c r="H3193" s="6">
        <f>H3192-B3193</f>
        <v>0</v>
      </c>
      <c r="I3193" s="25">
        <f t="shared" si="218"/>
        <v>0</v>
      </c>
      <c r="M3193" s="42">
        <v>480</v>
      </c>
    </row>
    <row r="3194" spans="8:13" ht="12.75">
      <c r="H3194" s="6">
        <f>H3193-B3194</f>
        <v>0</v>
      </c>
      <c r="I3194" s="25">
        <f t="shared" si="218"/>
        <v>0</v>
      </c>
      <c r="M3194" s="42">
        <v>480</v>
      </c>
    </row>
    <row r="3195" spans="8:13" ht="12.75">
      <c r="H3195" s="6">
        <f>H3194-B3195</f>
        <v>0</v>
      </c>
      <c r="I3195" s="25">
        <f t="shared" si="218"/>
        <v>0</v>
      </c>
      <c r="M3195" s="42">
        <v>480</v>
      </c>
    </row>
    <row r="3196" spans="8:13" ht="12.75">
      <c r="H3196" s="6">
        <f>H3195-B3196</f>
        <v>0</v>
      </c>
      <c r="I3196" s="25">
        <f t="shared" si="218"/>
        <v>0</v>
      </c>
      <c r="M3196" s="42">
        <v>480</v>
      </c>
    </row>
    <row r="3197" spans="1:13" ht="13.5" thickBot="1">
      <c r="A3197" s="52"/>
      <c r="B3197" s="443">
        <f>+B3211+B3227+B3244+B3291</f>
        <v>409400</v>
      </c>
      <c r="C3197" s="52"/>
      <c r="D3197" s="51" t="s">
        <v>1078</v>
      </c>
      <c r="E3197" s="129"/>
      <c r="F3197" s="129"/>
      <c r="G3197" s="54"/>
      <c r="H3197" s="130"/>
      <c r="I3197" s="131">
        <f t="shared" si="218"/>
        <v>852.9166666666666</v>
      </c>
      <c r="J3197" s="132"/>
      <c r="K3197" s="132"/>
      <c r="L3197" s="132"/>
      <c r="M3197" s="42">
        <v>480</v>
      </c>
    </row>
    <row r="3198" spans="2:13" ht="12.75">
      <c r="B3198" s="388"/>
      <c r="H3198" s="6">
        <f aca="true" t="shared" si="219" ref="H3198:H3210">H3197-B3198</f>
        <v>0</v>
      </c>
      <c r="I3198" s="25">
        <f t="shared" si="218"/>
        <v>0</v>
      </c>
      <c r="M3198" s="42">
        <v>480</v>
      </c>
    </row>
    <row r="3199" spans="2:13" ht="12.75">
      <c r="B3199" s="388"/>
      <c r="H3199" s="6">
        <f t="shared" si="219"/>
        <v>0</v>
      </c>
      <c r="I3199" s="25">
        <f t="shared" si="218"/>
        <v>0</v>
      </c>
      <c r="M3199" s="42">
        <v>480</v>
      </c>
    </row>
    <row r="3200" spans="2:13" ht="12.75">
      <c r="B3200" s="388">
        <v>25000</v>
      </c>
      <c r="C3200" s="1" t="s">
        <v>1079</v>
      </c>
      <c r="D3200" s="15" t="s">
        <v>1080</v>
      </c>
      <c r="E3200" s="1" t="s">
        <v>1081</v>
      </c>
      <c r="F3200" s="183" t="s">
        <v>1082</v>
      </c>
      <c r="G3200" s="30" t="s">
        <v>295</v>
      </c>
      <c r="H3200" s="6">
        <f t="shared" si="219"/>
        <v>-25000</v>
      </c>
      <c r="I3200" s="25">
        <f t="shared" si="218"/>
        <v>52.083333333333336</v>
      </c>
      <c r="K3200" t="s">
        <v>855</v>
      </c>
      <c r="M3200" s="42">
        <v>480</v>
      </c>
    </row>
    <row r="3201" spans="2:13" ht="12.75">
      <c r="B3201" s="388">
        <v>17000</v>
      </c>
      <c r="C3201" s="1" t="s">
        <v>1083</v>
      </c>
      <c r="D3201" s="15" t="s">
        <v>1080</v>
      </c>
      <c r="E3201" s="1" t="s">
        <v>1081</v>
      </c>
      <c r="F3201" s="183" t="s">
        <v>1084</v>
      </c>
      <c r="G3201" s="30" t="s">
        <v>312</v>
      </c>
      <c r="H3201" s="6">
        <f t="shared" si="219"/>
        <v>-42000</v>
      </c>
      <c r="I3201" s="25">
        <f t="shared" si="218"/>
        <v>35.416666666666664</v>
      </c>
      <c r="K3201" t="s">
        <v>855</v>
      </c>
      <c r="M3201" s="42">
        <v>480</v>
      </c>
    </row>
    <row r="3202" spans="2:13" ht="12.75">
      <c r="B3202" s="388">
        <v>25000</v>
      </c>
      <c r="C3202" s="1" t="s">
        <v>1154</v>
      </c>
      <c r="D3202" s="15" t="s">
        <v>1080</v>
      </c>
      <c r="E3202" s="1" t="s">
        <v>473</v>
      </c>
      <c r="F3202" s="183" t="s">
        <v>1085</v>
      </c>
      <c r="G3202" s="30" t="s">
        <v>295</v>
      </c>
      <c r="H3202" s="6">
        <f t="shared" si="219"/>
        <v>-67000</v>
      </c>
      <c r="I3202" s="25">
        <f t="shared" si="218"/>
        <v>52.083333333333336</v>
      </c>
      <c r="K3202" t="s">
        <v>946</v>
      </c>
      <c r="M3202" s="42">
        <v>480</v>
      </c>
    </row>
    <row r="3203" spans="2:13" ht="12.75">
      <c r="B3203" s="388">
        <v>17000</v>
      </c>
      <c r="C3203" s="1" t="s">
        <v>1155</v>
      </c>
      <c r="D3203" s="15" t="s">
        <v>1080</v>
      </c>
      <c r="E3203" s="1" t="s">
        <v>473</v>
      </c>
      <c r="F3203" s="183" t="s">
        <v>1086</v>
      </c>
      <c r="G3203" s="30" t="s">
        <v>312</v>
      </c>
      <c r="H3203" s="6">
        <f t="shared" si="219"/>
        <v>-84000</v>
      </c>
      <c r="I3203" s="25">
        <f t="shared" si="218"/>
        <v>35.416666666666664</v>
      </c>
      <c r="K3203" t="s">
        <v>946</v>
      </c>
      <c r="M3203" s="42">
        <v>480</v>
      </c>
    </row>
    <row r="3204" spans="2:13" ht="12.75">
      <c r="B3204" s="388">
        <v>25000</v>
      </c>
      <c r="C3204" s="1" t="s">
        <v>1322</v>
      </c>
      <c r="D3204" s="15" t="s">
        <v>1080</v>
      </c>
      <c r="E3204" s="1" t="s">
        <v>1087</v>
      </c>
      <c r="F3204" s="183" t="s">
        <v>1088</v>
      </c>
      <c r="G3204" s="30" t="s">
        <v>295</v>
      </c>
      <c r="H3204" s="6">
        <f t="shared" si="219"/>
        <v>-109000</v>
      </c>
      <c r="I3204" s="25">
        <f t="shared" si="218"/>
        <v>52.083333333333336</v>
      </c>
      <c r="K3204" t="s">
        <v>722</v>
      </c>
      <c r="M3204" s="42">
        <v>480</v>
      </c>
    </row>
    <row r="3205" spans="1:13" s="18" customFormat="1" ht="12.75">
      <c r="A3205" s="1"/>
      <c r="B3205" s="388">
        <v>17000</v>
      </c>
      <c r="C3205" s="1" t="s">
        <v>1083</v>
      </c>
      <c r="D3205" s="15" t="s">
        <v>1080</v>
      </c>
      <c r="E3205" s="1" t="s">
        <v>1087</v>
      </c>
      <c r="F3205" s="183" t="s">
        <v>1089</v>
      </c>
      <c r="G3205" s="30" t="s">
        <v>312</v>
      </c>
      <c r="H3205" s="6">
        <f t="shared" si="219"/>
        <v>-126000</v>
      </c>
      <c r="I3205" s="25">
        <f t="shared" si="218"/>
        <v>35.416666666666664</v>
      </c>
      <c r="J3205"/>
      <c r="K3205" t="s">
        <v>722</v>
      </c>
      <c r="L3205"/>
      <c r="M3205" s="42">
        <v>480</v>
      </c>
    </row>
    <row r="3206" spans="2:13" ht="12.75">
      <c r="B3206" s="388">
        <v>25000</v>
      </c>
      <c r="C3206" s="1" t="s">
        <v>1377</v>
      </c>
      <c r="D3206" s="15" t="s">
        <v>1080</v>
      </c>
      <c r="E3206" s="1" t="s">
        <v>473</v>
      </c>
      <c r="F3206" s="165" t="s">
        <v>1090</v>
      </c>
      <c r="G3206" s="30" t="s">
        <v>295</v>
      </c>
      <c r="H3206" s="6">
        <f t="shared" si="219"/>
        <v>-151000</v>
      </c>
      <c r="I3206" s="25">
        <f t="shared" si="218"/>
        <v>52.083333333333336</v>
      </c>
      <c r="K3206" t="s">
        <v>699</v>
      </c>
      <c r="M3206" s="42">
        <v>480</v>
      </c>
    </row>
    <row r="3207" spans="1:13" s="18" customFormat="1" ht="12.75">
      <c r="A3207" s="35"/>
      <c r="B3207" s="268">
        <v>25000</v>
      </c>
      <c r="C3207" s="35" t="s">
        <v>1092</v>
      </c>
      <c r="D3207" s="15" t="s">
        <v>1080</v>
      </c>
      <c r="E3207" s="35" t="s">
        <v>473</v>
      </c>
      <c r="F3207" s="118" t="s">
        <v>1091</v>
      </c>
      <c r="G3207" s="33" t="s">
        <v>295</v>
      </c>
      <c r="H3207" s="43">
        <f t="shared" si="219"/>
        <v>-176000</v>
      </c>
      <c r="I3207" s="133">
        <f t="shared" si="218"/>
        <v>52.083333333333336</v>
      </c>
      <c r="J3207" s="135"/>
      <c r="K3207" s="72" t="s">
        <v>567</v>
      </c>
      <c r="L3207" s="135"/>
      <c r="M3207" s="42">
        <v>480</v>
      </c>
    </row>
    <row r="3208" spans="1:14" s="135" customFormat="1" ht="12.75">
      <c r="A3208" s="1"/>
      <c r="B3208" s="388">
        <v>25000</v>
      </c>
      <c r="C3208" s="1" t="s">
        <v>1092</v>
      </c>
      <c r="D3208" s="15" t="s">
        <v>1080</v>
      </c>
      <c r="E3208" s="1" t="s">
        <v>473</v>
      </c>
      <c r="F3208" s="183" t="s">
        <v>1093</v>
      </c>
      <c r="G3208" s="30" t="s">
        <v>295</v>
      </c>
      <c r="H3208" s="43">
        <f t="shared" si="219"/>
        <v>-201000</v>
      </c>
      <c r="I3208" s="133">
        <f t="shared" si="218"/>
        <v>52.083333333333336</v>
      </c>
      <c r="J3208"/>
      <c r="K3208" t="s">
        <v>591</v>
      </c>
      <c r="L3208"/>
      <c r="M3208" s="42">
        <v>480</v>
      </c>
      <c r="N3208"/>
    </row>
    <row r="3209" spans="1:14" s="135" customFormat="1" ht="12.75">
      <c r="A3209" s="1"/>
      <c r="B3209" s="444">
        <v>17000</v>
      </c>
      <c r="C3209" s="1" t="s">
        <v>1083</v>
      </c>
      <c r="D3209" s="15" t="s">
        <v>1080</v>
      </c>
      <c r="E3209" s="1" t="s">
        <v>473</v>
      </c>
      <c r="F3209" s="183" t="s">
        <v>1094</v>
      </c>
      <c r="G3209" s="30" t="s">
        <v>312</v>
      </c>
      <c r="H3209" s="43">
        <f t="shared" si="219"/>
        <v>-218000</v>
      </c>
      <c r="I3209" s="133">
        <f t="shared" si="218"/>
        <v>35.416666666666664</v>
      </c>
      <c r="J3209"/>
      <c r="K3209" t="s">
        <v>591</v>
      </c>
      <c r="L3209"/>
      <c r="M3209" s="42">
        <v>480</v>
      </c>
      <c r="N3209"/>
    </row>
    <row r="3210" spans="2:13" ht="12.75">
      <c r="B3210" s="388">
        <v>25000</v>
      </c>
      <c r="C3210" s="1" t="s">
        <v>1278</v>
      </c>
      <c r="D3210" s="15" t="s">
        <v>1080</v>
      </c>
      <c r="E3210" s="1" t="s">
        <v>473</v>
      </c>
      <c r="F3210" s="183" t="s">
        <v>1095</v>
      </c>
      <c r="G3210" s="30" t="s">
        <v>295</v>
      </c>
      <c r="H3210" s="6">
        <f t="shared" si="219"/>
        <v>-243000</v>
      </c>
      <c r="I3210" s="25">
        <f t="shared" si="218"/>
        <v>52.083333333333336</v>
      </c>
      <c r="K3210" t="s">
        <v>12</v>
      </c>
      <c r="M3210" s="42">
        <v>480</v>
      </c>
    </row>
    <row r="3211" spans="1:13" s="62" customFormat="1" ht="12.75">
      <c r="A3211" s="14"/>
      <c r="B3211" s="394">
        <f>SUM(B3200:B3210)</f>
        <v>243000</v>
      </c>
      <c r="C3211" s="14" t="s">
        <v>85</v>
      </c>
      <c r="D3211" s="14"/>
      <c r="E3211" s="14"/>
      <c r="F3211" s="174"/>
      <c r="G3211" s="21"/>
      <c r="H3211" s="59">
        <v>0</v>
      </c>
      <c r="I3211" s="61">
        <f t="shared" si="218"/>
        <v>506.25</v>
      </c>
      <c r="M3211" s="42">
        <v>480</v>
      </c>
    </row>
    <row r="3212" spans="2:13" ht="12.75">
      <c r="B3212" s="388"/>
      <c r="H3212" s="6">
        <f aca="true" t="shared" si="220" ref="H3212:H3226">H3211-B3212</f>
        <v>0</v>
      </c>
      <c r="I3212" s="25">
        <f t="shared" si="218"/>
        <v>0</v>
      </c>
      <c r="M3212" s="42">
        <v>480</v>
      </c>
    </row>
    <row r="3213" spans="2:13" ht="12.75">
      <c r="B3213" s="388"/>
      <c r="H3213" s="6">
        <f t="shared" si="220"/>
        <v>0</v>
      </c>
      <c r="I3213" s="25">
        <f t="shared" si="218"/>
        <v>0</v>
      </c>
      <c r="M3213" s="42">
        <v>480</v>
      </c>
    </row>
    <row r="3214" spans="2:13" ht="12.75">
      <c r="B3214" s="388"/>
      <c r="H3214" s="6">
        <f t="shared" si="220"/>
        <v>0</v>
      </c>
      <c r="I3214" s="25">
        <f t="shared" si="218"/>
        <v>0</v>
      </c>
      <c r="M3214" s="42">
        <v>480</v>
      </c>
    </row>
    <row r="3215" spans="2:13" ht="12.75">
      <c r="B3215" s="388">
        <v>1500</v>
      </c>
      <c r="C3215" s="1" t="s">
        <v>34</v>
      </c>
      <c r="D3215" s="15" t="s">
        <v>1080</v>
      </c>
      <c r="E3215" s="1" t="s">
        <v>35</v>
      </c>
      <c r="F3215" s="183" t="s">
        <v>972</v>
      </c>
      <c r="G3215" s="30" t="s">
        <v>295</v>
      </c>
      <c r="H3215" s="6">
        <f t="shared" si="220"/>
        <v>-1500</v>
      </c>
      <c r="I3215" s="25">
        <f t="shared" si="218"/>
        <v>3.125</v>
      </c>
      <c r="K3215" t="s">
        <v>855</v>
      </c>
      <c r="M3215" s="42">
        <v>480</v>
      </c>
    </row>
    <row r="3216" spans="2:13" ht="12.75">
      <c r="B3216" s="388">
        <v>1500</v>
      </c>
      <c r="C3216" s="1" t="s">
        <v>34</v>
      </c>
      <c r="D3216" s="15" t="s">
        <v>1080</v>
      </c>
      <c r="E3216" s="1" t="s">
        <v>35</v>
      </c>
      <c r="F3216" s="183" t="s">
        <v>972</v>
      </c>
      <c r="G3216" s="30" t="s">
        <v>296</v>
      </c>
      <c r="H3216" s="6">
        <f t="shared" si="220"/>
        <v>-3000</v>
      </c>
      <c r="I3216" s="25">
        <f t="shared" si="218"/>
        <v>3.125</v>
      </c>
      <c r="K3216" t="s">
        <v>855</v>
      </c>
      <c r="M3216" s="42">
        <v>480</v>
      </c>
    </row>
    <row r="3217" spans="2:13" ht="12.75">
      <c r="B3217" s="388">
        <v>1500</v>
      </c>
      <c r="C3217" s="1" t="s">
        <v>34</v>
      </c>
      <c r="D3217" s="15" t="s">
        <v>1080</v>
      </c>
      <c r="E3217" s="1" t="s">
        <v>35</v>
      </c>
      <c r="F3217" s="183" t="s">
        <v>972</v>
      </c>
      <c r="G3217" s="30" t="s">
        <v>297</v>
      </c>
      <c r="H3217" s="6">
        <f t="shared" si="220"/>
        <v>-4500</v>
      </c>
      <c r="I3217" s="25">
        <f t="shared" si="218"/>
        <v>3.125</v>
      </c>
      <c r="K3217" t="s">
        <v>855</v>
      </c>
      <c r="M3217" s="42">
        <v>480</v>
      </c>
    </row>
    <row r="3218" spans="2:13" ht="12.75">
      <c r="B3218" s="388">
        <v>1500</v>
      </c>
      <c r="C3218" s="1" t="s">
        <v>34</v>
      </c>
      <c r="D3218" s="15" t="s">
        <v>1080</v>
      </c>
      <c r="E3218" s="1" t="s">
        <v>35</v>
      </c>
      <c r="F3218" s="183" t="s">
        <v>972</v>
      </c>
      <c r="G3218" s="30" t="s">
        <v>312</v>
      </c>
      <c r="H3218" s="6">
        <f t="shared" si="220"/>
        <v>-6000</v>
      </c>
      <c r="I3218" s="25">
        <f t="shared" si="218"/>
        <v>3.125</v>
      </c>
      <c r="K3218" t="s">
        <v>855</v>
      </c>
      <c r="M3218" s="42">
        <v>480</v>
      </c>
    </row>
    <row r="3219" spans="2:13" ht="12.75">
      <c r="B3219" s="388">
        <v>1500</v>
      </c>
      <c r="C3219" s="1" t="s">
        <v>34</v>
      </c>
      <c r="D3219" s="15" t="s">
        <v>1080</v>
      </c>
      <c r="E3219" s="1" t="s">
        <v>35</v>
      </c>
      <c r="F3219" s="183" t="s">
        <v>972</v>
      </c>
      <c r="G3219" s="30" t="s">
        <v>313</v>
      </c>
      <c r="H3219" s="6">
        <f t="shared" si="220"/>
        <v>-7500</v>
      </c>
      <c r="I3219" s="25">
        <f t="shared" si="218"/>
        <v>3.125</v>
      </c>
      <c r="K3219" t="s">
        <v>855</v>
      </c>
      <c r="M3219" s="42">
        <v>480</v>
      </c>
    </row>
    <row r="3220" spans="2:13" ht="12.75">
      <c r="B3220" s="388">
        <v>1500</v>
      </c>
      <c r="C3220" s="1" t="s">
        <v>34</v>
      </c>
      <c r="D3220" s="15" t="s">
        <v>1080</v>
      </c>
      <c r="E3220" s="1" t="s">
        <v>35</v>
      </c>
      <c r="F3220" s="183" t="s">
        <v>1096</v>
      </c>
      <c r="G3220" s="30" t="s">
        <v>296</v>
      </c>
      <c r="H3220" s="6">
        <f t="shared" si="220"/>
        <v>-9000</v>
      </c>
      <c r="I3220" s="25">
        <f t="shared" si="218"/>
        <v>3.125</v>
      </c>
      <c r="K3220" t="s">
        <v>12</v>
      </c>
      <c r="M3220" s="42">
        <v>480</v>
      </c>
    </row>
    <row r="3221" spans="2:13" ht="12.75">
      <c r="B3221" s="444">
        <v>1500</v>
      </c>
      <c r="C3221" s="1" t="s">
        <v>34</v>
      </c>
      <c r="D3221" s="15" t="s">
        <v>1080</v>
      </c>
      <c r="E3221" s="1" t="s">
        <v>35</v>
      </c>
      <c r="F3221" s="183" t="s">
        <v>1096</v>
      </c>
      <c r="G3221" s="30" t="s">
        <v>297</v>
      </c>
      <c r="H3221" s="6">
        <f t="shared" si="220"/>
        <v>-10500</v>
      </c>
      <c r="I3221" s="25">
        <f t="shared" si="218"/>
        <v>3.125</v>
      </c>
      <c r="K3221" t="s">
        <v>12</v>
      </c>
      <c r="M3221" s="42">
        <v>480</v>
      </c>
    </row>
    <row r="3222" spans="2:13" ht="12.75">
      <c r="B3222" s="444">
        <v>1500</v>
      </c>
      <c r="C3222" s="1" t="s">
        <v>34</v>
      </c>
      <c r="D3222" s="15" t="s">
        <v>1080</v>
      </c>
      <c r="E3222" s="1" t="s">
        <v>35</v>
      </c>
      <c r="F3222" s="183" t="s">
        <v>1096</v>
      </c>
      <c r="G3222" s="30" t="s">
        <v>312</v>
      </c>
      <c r="H3222" s="6">
        <f t="shared" si="220"/>
        <v>-12000</v>
      </c>
      <c r="I3222" s="25">
        <f t="shared" si="218"/>
        <v>3.125</v>
      </c>
      <c r="K3222" t="s">
        <v>12</v>
      </c>
      <c r="M3222" s="42">
        <v>480</v>
      </c>
    </row>
    <row r="3223" spans="2:13" ht="12.75">
      <c r="B3223" s="388">
        <v>1900</v>
      </c>
      <c r="C3223" s="1" t="s">
        <v>34</v>
      </c>
      <c r="D3223" s="15" t="s">
        <v>1080</v>
      </c>
      <c r="E3223" s="1" t="s">
        <v>35</v>
      </c>
      <c r="F3223" s="183" t="s">
        <v>752</v>
      </c>
      <c r="G3223" s="30" t="s">
        <v>295</v>
      </c>
      <c r="H3223" s="6">
        <f t="shared" si="220"/>
        <v>-13900</v>
      </c>
      <c r="I3223" s="25">
        <f t="shared" si="218"/>
        <v>3.9583333333333335</v>
      </c>
      <c r="K3223" t="s">
        <v>722</v>
      </c>
      <c r="M3223" s="42">
        <v>480</v>
      </c>
    </row>
    <row r="3224" spans="2:13" ht="12.75">
      <c r="B3224" s="388">
        <v>1500</v>
      </c>
      <c r="C3224" s="1" t="s">
        <v>34</v>
      </c>
      <c r="D3224" s="15" t="s">
        <v>1080</v>
      </c>
      <c r="E3224" s="1" t="s">
        <v>35</v>
      </c>
      <c r="F3224" s="183" t="s">
        <v>752</v>
      </c>
      <c r="G3224" s="30" t="s">
        <v>296</v>
      </c>
      <c r="H3224" s="6">
        <f t="shared" si="220"/>
        <v>-15400</v>
      </c>
      <c r="I3224" s="25">
        <f aca="true" t="shared" si="221" ref="I3224:I3255">+B3224/M3224</f>
        <v>3.125</v>
      </c>
      <c r="K3224" t="s">
        <v>722</v>
      </c>
      <c r="M3224" s="42">
        <v>480</v>
      </c>
    </row>
    <row r="3225" spans="2:13" ht="12.75">
      <c r="B3225" s="388">
        <v>1500</v>
      </c>
      <c r="C3225" s="1" t="s">
        <v>34</v>
      </c>
      <c r="D3225" s="15" t="s">
        <v>1080</v>
      </c>
      <c r="E3225" s="1" t="s">
        <v>35</v>
      </c>
      <c r="F3225" s="183" t="s">
        <v>752</v>
      </c>
      <c r="G3225" s="30" t="s">
        <v>297</v>
      </c>
      <c r="H3225" s="6">
        <f t="shared" si="220"/>
        <v>-16900</v>
      </c>
      <c r="I3225" s="25">
        <f t="shared" si="221"/>
        <v>3.125</v>
      </c>
      <c r="K3225" t="s">
        <v>722</v>
      </c>
      <c r="M3225" s="42">
        <v>480</v>
      </c>
    </row>
    <row r="3226" spans="2:13" ht="12.75">
      <c r="B3226" s="388">
        <v>1500</v>
      </c>
      <c r="C3226" s="1" t="s">
        <v>34</v>
      </c>
      <c r="D3226" s="15" t="s">
        <v>1080</v>
      </c>
      <c r="E3226" s="1" t="s">
        <v>35</v>
      </c>
      <c r="F3226" s="183" t="s">
        <v>752</v>
      </c>
      <c r="G3226" s="30" t="s">
        <v>312</v>
      </c>
      <c r="H3226" s="6">
        <f t="shared" si="220"/>
        <v>-18400</v>
      </c>
      <c r="I3226" s="25">
        <f t="shared" si="221"/>
        <v>3.125</v>
      </c>
      <c r="K3226" t="s">
        <v>722</v>
      </c>
      <c r="M3226" s="42">
        <v>480</v>
      </c>
    </row>
    <row r="3227" spans="1:13" s="62" customFormat="1" ht="12.75">
      <c r="A3227" s="14"/>
      <c r="B3227" s="394">
        <f>SUM(B3215:B3226)</f>
        <v>18400</v>
      </c>
      <c r="C3227" s="14"/>
      <c r="D3227" s="14"/>
      <c r="E3227" s="14" t="s">
        <v>35</v>
      </c>
      <c r="F3227" s="174"/>
      <c r="G3227" s="21"/>
      <c r="H3227" s="59">
        <v>0</v>
      </c>
      <c r="I3227" s="61">
        <f t="shared" si="221"/>
        <v>38.333333333333336</v>
      </c>
      <c r="M3227" s="42">
        <v>480</v>
      </c>
    </row>
    <row r="3228" spans="2:13" ht="12.75">
      <c r="B3228" s="388"/>
      <c r="D3228" s="15"/>
      <c r="H3228" s="6">
        <f aca="true" t="shared" si="222" ref="H3228:H3243">H3227-B3228</f>
        <v>0</v>
      </c>
      <c r="I3228" s="25">
        <f t="shared" si="221"/>
        <v>0</v>
      </c>
      <c r="M3228" s="42">
        <v>480</v>
      </c>
    </row>
    <row r="3229" spans="2:13" ht="12.75">
      <c r="B3229" s="388"/>
      <c r="D3229" s="15"/>
      <c r="H3229" s="6">
        <f t="shared" si="222"/>
        <v>0</v>
      </c>
      <c r="I3229" s="25">
        <f t="shared" si="221"/>
        <v>0</v>
      </c>
      <c r="M3229" s="42">
        <v>480</v>
      </c>
    </row>
    <row r="3230" spans="2:13" ht="12.75">
      <c r="B3230" s="388">
        <v>6000</v>
      </c>
      <c r="C3230" s="1" t="s">
        <v>36</v>
      </c>
      <c r="D3230" s="15" t="s">
        <v>1080</v>
      </c>
      <c r="E3230" s="1" t="s">
        <v>1081</v>
      </c>
      <c r="F3230" s="183" t="s">
        <v>1097</v>
      </c>
      <c r="G3230" s="30" t="s">
        <v>297</v>
      </c>
      <c r="H3230" s="6">
        <f t="shared" si="222"/>
        <v>-6000</v>
      </c>
      <c r="I3230" s="25">
        <f t="shared" si="221"/>
        <v>12.5</v>
      </c>
      <c r="K3230" t="s">
        <v>855</v>
      </c>
      <c r="M3230" s="42">
        <v>480</v>
      </c>
    </row>
    <row r="3231" spans="2:13" ht="12.75">
      <c r="B3231" s="388">
        <v>6000</v>
      </c>
      <c r="C3231" s="1" t="s">
        <v>36</v>
      </c>
      <c r="D3231" s="15" t="s">
        <v>1080</v>
      </c>
      <c r="E3231" s="1" t="s">
        <v>1081</v>
      </c>
      <c r="F3231" s="183" t="s">
        <v>1097</v>
      </c>
      <c r="G3231" s="30" t="s">
        <v>312</v>
      </c>
      <c r="H3231" s="6">
        <f t="shared" si="222"/>
        <v>-12000</v>
      </c>
      <c r="I3231" s="25">
        <f t="shared" si="221"/>
        <v>12.5</v>
      </c>
      <c r="K3231" t="s">
        <v>855</v>
      </c>
      <c r="M3231" s="42">
        <v>480</v>
      </c>
    </row>
    <row r="3232" spans="2:13" ht="12.75">
      <c r="B3232" s="388">
        <v>6000</v>
      </c>
      <c r="C3232" s="1" t="s">
        <v>36</v>
      </c>
      <c r="D3232" s="15" t="s">
        <v>1080</v>
      </c>
      <c r="E3232" s="1" t="s">
        <v>473</v>
      </c>
      <c r="F3232" s="183" t="s">
        <v>1098</v>
      </c>
      <c r="G3232" s="30" t="s">
        <v>297</v>
      </c>
      <c r="H3232" s="6">
        <f t="shared" si="222"/>
        <v>-18000</v>
      </c>
      <c r="I3232" s="25">
        <f t="shared" si="221"/>
        <v>12.5</v>
      </c>
      <c r="K3232" t="s">
        <v>946</v>
      </c>
      <c r="M3232" s="42">
        <v>480</v>
      </c>
    </row>
    <row r="3233" spans="2:13" ht="12.75">
      <c r="B3233" s="388">
        <v>6000</v>
      </c>
      <c r="C3233" s="1" t="s">
        <v>36</v>
      </c>
      <c r="D3233" s="15" t="s">
        <v>1080</v>
      </c>
      <c r="E3233" s="1" t="s">
        <v>473</v>
      </c>
      <c r="F3233" s="183" t="s">
        <v>1098</v>
      </c>
      <c r="G3233" s="30" t="s">
        <v>312</v>
      </c>
      <c r="H3233" s="6">
        <f t="shared" si="222"/>
        <v>-24000</v>
      </c>
      <c r="I3233" s="25">
        <f t="shared" si="221"/>
        <v>12.5</v>
      </c>
      <c r="K3233" t="s">
        <v>946</v>
      </c>
      <c r="M3233" s="42">
        <v>480</v>
      </c>
    </row>
    <row r="3234" spans="2:13" ht="12.75">
      <c r="B3234" s="388">
        <v>6000</v>
      </c>
      <c r="C3234" s="1" t="s">
        <v>36</v>
      </c>
      <c r="D3234" s="15" t="s">
        <v>1080</v>
      </c>
      <c r="E3234" s="1" t="s">
        <v>473</v>
      </c>
      <c r="F3234" s="183" t="s">
        <v>1099</v>
      </c>
      <c r="G3234" s="30" t="s">
        <v>312</v>
      </c>
      <c r="H3234" s="6">
        <f t="shared" si="222"/>
        <v>-30000</v>
      </c>
      <c r="I3234" s="25">
        <f t="shared" si="221"/>
        <v>12.5</v>
      </c>
      <c r="K3234" t="s">
        <v>722</v>
      </c>
      <c r="M3234" s="42">
        <v>480</v>
      </c>
    </row>
    <row r="3235" spans="2:13" ht="12.75">
      <c r="B3235" s="388">
        <v>6000</v>
      </c>
      <c r="C3235" s="1" t="s">
        <v>36</v>
      </c>
      <c r="D3235" s="15" t="s">
        <v>1080</v>
      </c>
      <c r="E3235" s="1" t="s">
        <v>473</v>
      </c>
      <c r="F3235" s="183" t="s">
        <v>1099</v>
      </c>
      <c r="G3235" s="30" t="s">
        <v>312</v>
      </c>
      <c r="H3235" s="6">
        <f t="shared" si="222"/>
        <v>-36000</v>
      </c>
      <c r="I3235" s="25">
        <f t="shared" si="221"/>
        <v>12.5</v>
      </c>
      <c r="K3235" t="s">
        <v>722</v>
      </c>
      <c r="M3235" s="42">
        <v>480</v>
      </c>
    </row>
    <row r="3236" spans="2:13" ht="12.75">
      <c r="B3236" s="388">
        <v>6000</v>
      </c>
      <c r="C3236" s="1" t="s">
        <v>36</v>
      </c>
      <c r="D3236" s="15" t="s">
        <v>1080</v>
      </c>
      <c r="E3236" s="1" t="s">
        <v>473</v>
      </c>
      <c r="F3236" s="165" t="s">
        <v>1100</v>
      </c>
      <c r="G3236" s="30" t="s">
        <v>296</v>
      </c>
      <c r="H3236" s="6">
        <f t="shared" si="222"/>
        <v>-42000</v>
      </c>
      <c r="I3236" s="25">
        <f t="shared" si="221"/>
        <v>12.5</v>
      </c>
      <c r="K3236" t="s">
        <v>699</v>
      </c>
      <c r="M3236" s="42">
        <v>480</v>
      </c>
    </row>
    <row r="3237" spans="2:13" ht="12.75">
      <c r="B3237" s="388">
        <v>6000</v>
      </c>
      <c r="C3237" s="1" t="s">
        <v>36</v>
      </c>
      <c r="D3237" s="15" t="s">
        <v>1080</v>
      </c>
      <c r="E3237" s="1" t="s">
        <v>473</v>
      </c>
      <c r="F3237" s="165" t="s">
        <v>1101</v>
      </c>
      <c r="G3237" s="71" t="s">
        <v>297</v>
      </c>
      <c r="H3237" s="6">
        <f t="shared" si="222"/>
        <v>-48000</v>
      </c>
      <c r="I3237" s="25">
        <f t="shared" si="221"/>
        <v>12.5</v>
      </c>
      <c r="K3237" t="s">
        <v>699</v>
      </c>
      <c r="M3237" s="42">
        <v>480</v>
      </c>
    </row>
    <row r="3238" spans="1:13" s="135" customFormat="1" ht="12.75">
      <c r="A3238" s="35"/>
      <c r="B3238" s="268">
        <v>6000</v>
      </c>
      <c r="C3238" s="1" t="s">
        <v>36</v>
      </c>
      <c r="D3238" s="15" t="s">
        <v>1080</v>
      </c>
      <c r="E3238" s="1" t="s">
        <v>473</v>
      </c>
      <c r="F3238" s="118" t="s">
        <v>1102</v>
      </c>
      <c r="G3238" s="33" t="s">
        <v>296</v>
      </c>
      <c r="H3238" s="6">
        <f t="shared" si="222"/>
        <v>-54000</v>
      </c>
      <c r="I3238" s="25">
        <f t="shared" si="221"/>
        <v>12.5</v>
      </c>
      <c r="K3238" s="72" t="s">
        <v>567</v>
      </c>
      <c r="M3238" s="42">
        <v>480</v>
      </c>
    </row>
    <row r="3239" spans="1:13" s="135" customFormat="1" ht="12.75">
      <c r="A3239" s="35"/>
      <c r="B3239" s="268">
        <v>6000</v>
      </c>
      <c r="C3239" s="1" t="s">
        <v>36</v>
      </c>
      <c r="D3239" s="15" t="s">
        <v>1080</v>
      </c>
      <c r="E3239" s="35" t="s">
        <v>473</v>
      </c>
      <c r="F3239" s="118" t="s">
        <v>1102</v>
      </c>
      <c r="G3239" s="33" t="s">
        <v>297</v>
      </c>
      <c r="H3239" s="6">
        <f t="shared" si="222"/>
        <v>-60000</v>
      </c>
      <c r="I3239" s="25">
        <f t="shared" si="221"/>
        <v>12.5</v>
      </c>
      <c r="K3239" s="72" t="s">
        <v>567</v>
      </c>
      <c r="M3239" s="42">
        <v>480</v>
      </c>
    </row>
    <row r="3240" spans="1:13" s="135" customFormat="1" ht="12.75">
      <c r="A3240" s="1"/>
      <c r="B3240" s="388">
        <v>6000</v>
      </c>
      <c r="C3240" s="1" t="s">
        <v>36</v>
      </c>
      <c r="D3240" s="15" t="s">
        <v>1080</v>
      </c>
      <c r="E3240" s="1" t="s">
        <v>473</v>
      </c>
      <c r="F3240" s="183" t="s">
        <v>1103</v>
      </c>
      <c r="G3240" s="30" t="s">
        <v>296</v>
      </c>
      <c r="H3240" s="6">
        <f t="shared" si="222"/>
        <v>-66000</v>
      </c>
      <c r="I3240" s="25">
        <f t="shared" si="221"/>
        <v>12.5</v>
      </c>
      <c r="J3240"/>
      <c r="K3240" t="s">
        <v>591</v>
      </c>
      <c r="L3240"/>
      <c r="M3240" s="42">
        <v>480</v>
      </c>
    </row>
    <row r="3241" spans="1:13" s="135" customFormat="1" ht="12.75">
      <c r="A3241" s="1"/>
      <c r="B3241" s="388">
        <v>6000</v>
      </c>
      <c r="C3241" s="1" t="s">
        <v>36</v>
      </c>
      <c r="D3241" s="15" t="s">
        <v>1080</v>
      </c>
      <c r="E3241" s="1" t="s">
        <v>473</v>
      </c>
      <c r="F3241" s="183" t="s">
        <v>1104</v>
      </c>
      <c r="G3241" s="30" t="s">
        <v>297</v>
      </c>
      <c r="H3241" s="6">
        <f t="shared" si="222"/>
        <v>-72000</v>
      </c>
      <c r="I3241" s="25">
        <f t="shared" si="221"/>
        <v>12.5</v>
      </c>
      <c r="J3241"/>
      <c r="K3241" t="s">
        <v>591</v>
      </c>
      <c r="L3241"/>
      <c r="M3241" s="42">
        <v>480</v>
      </c>
    </row>
    <row r="3242" spans="2:13" ht="12.75">
      <c r="B3242" s="388">
        <v>6000</v>
      </c>
      <c r="C3242" s="1" t="s">
        <v>36</v>
      </c>
      <c r="D3242" s="15" t="s">
        <v>1080</v>
      </c>
      <c r="E3242" s="1" t="s">
        <v>473</v>
      </c>
      <c r="F3242" s="183" t="s">
        <v>1105</v>
      </c>
      <c r="G3242" s="30" t="s">
        <v>296</v>
      </c>
      <c r="H3242" s="6">
        <f t="shared" si="222"/>
        <v>-78000</v>
      </c>
      <c r="I3242" s="25">
        <f t="shared" si="221"/>
        <v>12.5</v>
      </c>
      <c r="K3242" t="s">
        <v>12</v>
      </c>
      <c r="M3242" s="42">
        <v>480</v>
      </c>
    </row>
    <row r="3243" spans="2:13" ht="12.75">
      <c r="B3243" s="388">
        <v>6000</v>
      </c>
      <c r="C3243" s="1" t="s">
        <v>36</v>
      </c>
      <c r="D3243" s="15" t="s">
        <v>1080</v>
      </c>
      <c r="E3243" s="1" t="s">
        <v>473</v>
      </c>
      <c r="F3243" s="183" t="s">
        <v>1105</v>
      </c>
      <c r="G3243" s="30" t="s">
        <v>297</v>
      </c>
      <c r="H3243" s="6">
        <f t="shared" si="222"/>
        <v>-84000</v>
      </c>
      <c r="I3243" s="25">
        <f t="shared" si="221"/>
        <v>12.5</v>
      </c>
      <c r="K3243" t="s">
        <v>12</v>
      </c>
      <c r="M3243" s="42">
        <v>480</v>
      </c>
    </row>
    <row r="3244" spans="1:13" s="62" customFormat="1" ht="12.75">
      <c r="A3244" s="14"/>
      <c r="B3244" s="394">
        <f>SUM(B3230:B3243)</f>
        <v>84000</v>
      </c>
      <c r="C3244" s="14" t="s">
        <v>36</v>
      </c>
      <c r="D3244" s="14"/>
      <c r="E3244" s="14"/>
      <c r="F3244" s="174"/>
      <c r="G3244" s="21"/>
      <c r="H3244" s="59">
        <v>0</v>
      </c>
      <c r="I3244" s="61">
        <f t="shared" si="221"/>
        <v>175</v>
      </c>
      <c r="M3244" s="42">
        <v>480</v>
      </c>
    </row>
    <row r="3245" spans="2:13" ht="12.75">
      <c r="B3245" s="388"/>
      <c r="H3245" s="6">
        <f aca="true" t="shared" si="223" ref="H3245:H3290">H3244-B3245</f>
        <v>0</v>
      </c>
      <c r="I3245" s="25">
        <f t="shared" si="221"/>
        <v>0</v>
      </c>
      <c r="M3245" s="42">
        <v>480</v>
      </c>
    </row>
    <row r="3246" spans="2:13" ht="12.75">
      <c r="B3246" s="388"/>
      <c r="H3246" s="6">
        <f t="shared" si="223"/>
        <v>0</v>
      </c>
      <c r="I3246" s="25">
        <f t="shared" si="221"/>
        <v>0</v>
      </c>
      <c r="M3246" s="42">
        <v>480</v>
      </c>
    </row>
    <row r="3247" spans="2:13" ht="12.75">
      <c r="B3247" s="388">
        <v>2000</v>
      </c>
      <c r="C3247" s="1" t="s">
        <v>37</v>
      </c>
      <c r="D3247" s="15" t="s">
        <v>1080</v>
      </c>
      <c r="E3247" s="1" t="s">
        <v>473</v>
      </c>
      <c r="F3247" s="183" t="s">
        <v>1096</v>
      </c>
      <c r="G3247" s="30" t="s">
        <v>296</v>
      </c>
      <c r="H3247" s="6">
        <f t="shared" si="223"/>
        <v>-2000</v>
      </c>
      <c r="I3247" s="25">
        <f t="shared" si="221"/>
        <v>4.166666666666667</v>
      </c>
      <c r="K3247" t="s">
        <v>12</v>
      </c>
      <c r="M3247" s="42">
        <v>480</v>
      </c>
    </row>
    <row r="3248" spans="2:13" ht="12.75">
      <c r="B3248" s="388">
        <v>500</v>
      </c>
      <c r="C3248" s="1" t="s">
        <v>37</v>
      </c>
      <c r="D3248" s="15" t="s">
        <v>1080</v>
      </c>
      <c r="E3248" s="1" t="s">
        <v>473</v>
      </c>
      <c r="F3248" s="183" t="s">
        <v>1096</v>
      </c>
      <c r="G3248" s="30" t="s">
        <v>296</v>
      </c>
      <c r="H3248" s="6">
        <f t="shared" si="223"/>
        <v>-2500</v>
      </c>
      <c r="I3248" s="25">
        <f t="shared" si="221"/>
        <v>1.0416666666666667</v>
      </c>
      <c r="K3248" t="s">
        <v>12</v>
      </c>
      <c r="M3248" s="42">
        <v>480</v>
      </c>
    </row>
    <row r="3249" spans="2:13" ht="12.75">
      <c r="B3249" s="388">
        <v>2000</v>
      </c>
      <c r="C3249" s="1" t="s">
        <v>37</v>
      </c>
      <c r="D3249" s="15" t="s">
        <v>1080</v>
      </c>
      <c r="E3249" s="1" t="s">
        <v>473</v>
      </c>
      <c r="F3249" s="183" t="s">
        <v>1096</v>
      </c>
      <c r="G3249" s="30" t="s">
        <v>297</v>
      </c>
      <c r="H3249" s="6">
        <f t="shared" si="223"/>
        <v>-4500</v>
      </c>
      <c r="I3249" s="25">
        <f t="shared" si="221"/>
        <v>4.166666666666667</v>
      </c>
      <c r="K3249" t="s">
        <v>12</v>
      </c>
      <c r="M3249" s="42">
        <v>480</v>
      </c>
    </row>
    <row r="3250" spans="2:13" ht="12.75">
      <c r="B3250" s="388">
        <v>500</v>
      </c>
      <c r="C3250" s="1" t="s">
        <v>37</v>
      </c>
      <c r="D3250" s="15" t="s">
        <v>1080</v>
      </c>
      <c r="E3250" s="1" t="s">
        <v>473</v>
      </c>
      <c r="F3250" s="183" t="s">
        <v>1096</v>
      </c>
      <c r="G3250" s="30" t="s">
        <v>297</v>
      </c>
      <c r="H3250" s="6">
        <f t="shared" si="223"/>
        <v>-5000</v>
      </c>
      <c r="I3250" s="25">
        <f t="shared" si="221"/>
        <v>1.0416666666666667</v>
      </c>
      <c r="K3250" t="s">
        <v>12</v>
      </c>
      <c r="M3250" s="42">
        <v>480</v>
      </c>
    </row>
    <row r="3251" spans="2:13" ht="12.75">
      <c r="B3251" s="388">
        <v>2000</v>
      </c>
      <c r="C3251" s="1" t="s">
        <v>37</v>
      </c>
      <c r="D3251" s="15" t="s">
        <v>1080</v>
      </c>
      <c r="E3251" s="1" t="s">
        <v>473</v>
      </c>
      <c r="F3251" s="183" t="s">
        <v>1096</v>
      </c>
      <c r="G3251" s="30" t="s">
        <v>312</v>
      </c>
      <c r="H3251" s="6">
        <f t="shared" si="223"/>
        <v>-7000</v>
      </c>
      <c r="I3251" s="25">
        <f t="shared" si="221"/>
        <v>4.166666666666667</v>
      </c>
      <c r="K3251" t="s">
        <v>12</v>
      </c>
      <c r="M3251" s="42">
        <v>480</v>
      </c>
    </row>
    <row r="3252" spans="2:13" ht="12.75">
      <c r="B3252" s="388">
        <v>500</v>
      </c>
      <c r="C3252" s="1" t="s">
        <v>37</v>
      </c>
      <c r="D3252" s="15" t="s">
        <v>1080</v>
      </c>
      <c r="E3252" s="1" t="s">
        <v>473</v>
      </c>
      <c r="F3252" s="183" t="s">
        <v>1096</v>
      </c>
      <c r="G3252" s="30" t="s">
        <v>312</v>
      </c>
      <c r="H3252" s="6">
        <f t="shared" si="223"/>
        <v>-7500</v>
      </c>
      <c r="I3252" s="25">
        <f t="shared" si="221"/>
        <v>1.0416666666666667</v>
      </c>
      <c r="K3252" t="s">
        <v>12</v>
      </c>
      <c r="M3252" s="42">
        <v>480</v>
      </c>
    </row>
    <row r="3253" spans="2:13" ht="12.75">
      <c r="B3253" s="388">
        <v>2000</v>
      </c>
      <c r="C3253" s="1" t="s">
        <v>37</v>
      </c>
      <c r="D3253" s="15" t="s">
        <v>1080</v>
      </c>
      <c r="E3253" s="1" t="s">
        <v>1081</v>
      </c>
      <c r="F3253" s="183" t="s">
        <v>972</v>
      </c>
      <c r="G3253" s="30" t="s">
        <v>295</v>
      </c>
      <c r="H3253" s="6">
        <f t="shared" si="223"/>
        <v>-9500</v>
      </c>
      <c r="I3253" s="25">
        <f t="shared" si="221"/>
        <v>4.166666666666667</v>
      </c>
      <c r="K3253" t="s">
        <v>855</v>
      </c>
      <c r="M3253" s="42">
        <v>480</v>
      </c>
    </row>
    <row r="3254" spans="2:13" ht="12.75">
      <c r="B3254" s="388">
        <v>500</v>
      </c>
      <c r="C3254" s="1" t="s">
        <v>37</v>
      </c>
      <c r="D3254" s="15" t="s">
        <v>1080</v>
      </c>
      <c r="E3254" s="1" t="s">
        <v>473</v>
      </c>
      <c r="F3254" s="183" t="s">
        <v>972</v>
      </c>
      <c r="G3254" s="30" t="s">
        <v>295</v>
      </c>
      <c r="H3254" s="6">
        <f t="shared" si="223"/>
        <v>-10000</v>
      </c>
      <c r="I3254" s="25">
        <f t="shared" si="221"/>
        <v>1.0416666666666667</v>
      </c>
      <c r="K3254" t="s">
        <v>855</v>
      </c>
      <c r="M3254" s="42">
        <v>480</v>
      </c>
    </row>
    <row r="3255" spans="2:13" ht="12.75">
      <c r="B3255" s="388">
        <v>2000</v>
      </c>
      <c r="C3255" s="1" t="s">
        <v>37</v>
      </c>
      <c r="D3255" s="15" t="s">
        <v>1080</v>
      </c>
      <c r="E3255" s="1" t="s">
        <v>1081</v>
      </c>
      <c r="F3255" s="183" t="s">
        <v>972</v>
      </c>
      <c r="G3255" s="30" t="s">
        <v>296</v>
      </c>
      <c r="H3255" s="6">
        <f t="shared" si="223"/>
        <v>-12000</v>
      </c>
      <c r="I3255" s="25">
        <f t="shared" si="221"/>
        <v>4.166666666666667</v>
      </c>
      <c r="K3255" t="s">
        <v>855</v>
      </c>
      <c r="M3255" s="42">
        <v>480</v>
      </c>
    </row>
    <row r="3256" spans="2:13" ht="12.75">
      <c r="B3256" s="388">
        <v>500</v>
      </c>
      <c r="C3256" s="1" t="s">
        <v>37</v>
      </c>
      <c r="D3256" s="15" t="s">
        <v>1080</v>
      </c>
      <c r="E3256" s="1" t="s">
        <v>473</v>
      </c>
      <c r="F3256" s="183" t="s">
        <v>972</v>
      </c>
      <c r="G3256" s="30" t="s">
        <v>296</v>
      </c>
      <c r="H3256" s="6">
        <f t="shared" si="223"/>
        <v>-12500</v>
      </c>
      <c r="I3256" s="25">
        <f aca="true" t="shared" si="224" ref="I3256:I3287">+B3256/M3256</f>
        <v>1.0416666666666667</v>
      </c>
      <c r="K3256" t="s">
        <v>855</v>
      </c>
      <c r="M3256" s="42">
        <v>480</v>
      </c>
    </row>
    <row r="3257" spans="2:13" ht="12.75">
      <c r="B3257" s="388">
        <v>2000</v>
      </c>
      <c r="C3257" s="1" t="s">
        <v>37</v>
      </c>
      <c r="D3257" s="15" t="s">
        <v>1080</v>
      </c>
      <c r="E3257" s="1" t="s">
        <v>1081</v>
      </c>
      <c r="F3257" s="183" t="s">
        <v>972</v>
      </c>
      <c r="G3257" s="30" t="s">
        <v>297</v>
      </c>
      <c r="H3257" s="6">
        <f t="shared" si="223"/>
        <v>-14500</v>
      </c>
      <c r="I3257" s="25">
        <f t="shared" si="224"/>
        <v>4.166666666666667</v>
      </c>
      <c r="K3257" t="s">
        <v>855</v>
      </c>
      <c r="M3257" s="42">
        <v>480</v>
      </c>
    </row>
    <row r="3258" spans="2:13" ht="12.75">
      <c r="B3258" s="388">
        <v>500</v>
      </c>
      <c r="C3258" s="1" t="s">
        <v>37</v>
      </c>
      <c r="D3258" s="15" t="s">
        <v>1080</v>
      </c>
      <c r="E3258" s="1" t="s">
        <v>473</v>
      </c>
      <c r="F3258" s="183" t="s">
        <v>972</v>
      </c>
      <c r="G3258" s="30" t="s">
        <v>297</v>
      </c>
      <c r="H3258" s="6">
        <f t="shared" si="223"/>
        <v>-15000</v>
      </c>
      <c r="I3258" s="25">
        <f t="shared" si="224"/>
        <v>1.0416666666666667</v>
      </c>
      <c r="K3258" t="s">
        <v>855</v>
      </c>
      <c r="M3258" s="42">
        <v>480</v>
      </c>
    </row>
    <row r="3259" spans="2:13" ht="12.75">
      <c r="B3259" s="388">
        <v>2000</v>
      </c>
      <c r="C3259" s="1" t="s">
        <v>37</v>
      </c>
      <c r="D3259" s="15" t="s">
        <v>1080</v>
      </c>
      <c r="E3259" s="1" t="s">
        <v>1081</v>
      </c>
      <c r="F3259" s="183" t="s">
        <v>972</v>
      </c>
      <c r="G3259" s="30" t="s">
        <v>312</v>
      </c>
      <c r="H3259" s="6">
        <f t="shared" si="223"/>
        <v>-17000</v>
      </c>
      <c r="I3259" s="25">
        <f t="shared" si="224"/>
        <v>4.166666666666667</v>
      </c>
      <c r="K3259" t="s">
        <v>855</v>
      </c>
      <c r="M3259" s="42">
        <v>480</v>
      </c>
    </row>
    <row r="3260" spans="2:13" ht="12.75">
      <c r="B3260" s="388">
        <v>500</v>
      </c>
      <c r="C3260" s="1" t="s">
        <v>37</v>
      </c>
      <c r="D3260" s="15" t="s">
        <v>1080</v>
      </c>
      <c r="E3260" s="1" t="s">
        <v>473</v>
      </c>
      <c r="F3260" s="183" t="s">
        <v>972</v>
      </c>
      <c r="G3260" s="30" t="s">
        <v>312</v>
      </c>
      <c r="H3260" s="6">
        <f t="shared" si="223"/>
        <v>-17500</v>
      </c>
      <c r="I3260" s="25">
        <f t="shared" si="224"/>
        <v>1.0416666666666667</v>
      </c>
      <c r="K3260" t="s">
        <v>855</v>
      </c>
      <c r="M3260" s="42">
        <v>480</v>
      </c>
    </row>
    <row r="3261" spans="2:13" ht="12.75">
      <c r="B3261" s="388">
        <v>2000</v>
      </c>
      <c r="C3261" s="1" t="s">
        <v>37</v>
      </c>
      <c r="D3261" s="15" t="s">
        <v>1080</v>
      </c>
      <c r="E3261" s="1" t="s">
        <v>1081</v>
      </c>
      <c r="F3261" s="183" t="s">
        <v>972</v>
      </c>
      <c r="G3261" s="30" t="s">
        <v>313</v>
      </c>
      <c r="H3261" s="6">
        <f t="shared" si="223"/>
        <v>-19500</v>
      </c>
      <c r="I3261" s="25">
        <f t="shared" si="224"/>
        <v>4.166666666666667</v>
      </c>
      <c r="K3261" t="s">
        <v>855</v>
      </c>
      <c r="M3261" s="42">
        <v>480</v>
      </c>
    </row>
    <row r="3262" spans="2:13" ht="12.75">
      <c r="B3262" s="388">
        <v>2000</v>
      </c>
      <c r="C3262" s="1" t="s">
        <v>37</v>
      </c>
      <c r="D3262" s="15" t="s">
        <v>1080</v>
      </c>
      <c r="E3262" s="1" t="s">
        <v>473</v>
      </c>
      <c r="F3262" s="183" t="s">
        <v>974</v>
      </c>
      <c r="G3262" s="30" t="s">
        <v>295</v>
      </c>
      <c r="H3262" s="6">
        <f t="shared" si="223"/>
        <v>-21500</v>
      </c>
      <c r="I3262" s="25">
        <f t="shared" si="224"/>
        <v>4.166666666666667</v>
      </c>
      <c r="K3262" t="s">
        <v>946</v>
      </c>
      <c r="M3262" s="42">
        <v>480</v>
      </c>
    </row>
    <row r="3263" spans="2:13" ht="12.75">
      <c r="B3263" s="388">
        <v>500</v>
      </c>
      <c r="C3263" s="1" t="s">
        <v>37</v>
      </c>
      <c r="D3263" s="15" t="s">
        <v>1080</v>
      </c>
      <c r="E3263" s="1" t="s">
        <v>473</v>
      </c>
      <c r="F3263" s="183" t="s">
        <v>974</v>
      </c>
      <c r="G3263" s="30" t="s">
        <v>296</v>
      </c>
      <c r="H3263" s="6">
        <f t="shared" si="223"/>
        <v>-22000</v>
      </c>
      <c r="I3263" s="25">
        <f t="shared" si="224"/>
        <v>1.0416666666666667</v>
      </c>
      <c r="K3263" t="s">
        <v>946</v>
      </c>
      <c r="M3263" s="42">
        <v>480</v>
      </c>
    </row>
    <row r="3264" spans="2:13" ht="12.75">
      <c r="B3264" s="388">
        <v>2000</v>
      </c>
      <c r="C3264" s="1" t="s">
        <v>37</v>
      </c>
      <c r="D3264" s="15" t="s">
        <v>1080</v>
      </c>
      <c r="E3264" s="1" t="s">
        <v>473</v>
      </c>
      <c r="F3264" s="183" t="s">
        <v>974</v>
      </c>
      <c r="G3264" s="30" t="s">
        <v>296</v>
      </c>
      <c r="H3264" s="6">
        <f t="shared" si="223"/>
        <v>-24000</v>
      </c>
      <c r="I3264" s="25">
        <f t="shared" si="224"/>
        <v>4.166666666666667</v>
      </c>
      <c r="K3264" t="s">
        <v>946</v>
      </c>
      <c r="M3264" s="42">
        <v>480</v>
      </c>
    </row>
    <row r="3265" spans="2:13" ht="12.75">
      <c r="B3265" s="388">
        <v>500</v>
      </c>
      <c r="C3265" s="1" t="s">
        <v>37</v>
      </c>
      <c r="D3265" s="15" t="s">
        <v>1080</v>
      </c>
      <c r="E3265" s="1" t="s">
        <v>473</v>
      </c>
      <c r="F3265" s="183" t="s">
        <v>974</v>
      </c>
      <c r="G3265" s="30" t="s">
        <v>297</v>
      </c>
      <c r="H3265" s="6">
        <f t="shared" si="223"/>
        <v>-24500</v>
      </c>
      <c r="I3265" s="25">
        <f t="shared" si="224"/>
        <v>1.0416666666666667</v>
      </c>
      <c r="K3265" t="s">
        <v>946</v>
      </c>
      <c r="M3265" s="42">
        <v>480</v>
      </c>
    </row>
    <row r="3266" spans="2:13" ht="12.75">
      <c r="B3266" s="388">
        <v>2000</v>
      </c>
      <c r="C3266" s="1" t="s">
        <v>37</v>
      </c>
      <c r="D3266" s="15" t="s">
        <v>1080</v>
      </c>
      <c r="E3266" s="1" t="s">
        <v>473</v>
      </c>
      <c r="F3266" s="183" t="s">
        <v>974</v>
      </c>
      <c r="G3266" s="30" t="s">
        <v>297</v>
      </c>
      <c r="H3266" s="6">
        <f t="shared" si="223"/>
        <v>-26500</v>
      </c>
      <c r="I3266" s="25">
        <f t="shared" si="224"/>
        <v>4.166666666666667</v>
      </c>
      <c r="K3266" t="s">
        <v>946</v>
      </c>
      <c r="M3266" s="42">
        <v>480</v>
      </c>
    </row>
    <row r="3267" spans="2:13" ht="12.75">
      <c r="B3267" s="388">
        <v>500</v>
      </c>
      <c r="C3267" s="1" t="s">
        <v>37</v>
      </c>
      <c r="D3267" s="15" t="s">
        <v>1080</v>
      </c>
      <c r="E3267" s="1" t="s">
        <v>473</v>
      </c>
      <c r="F3267" s="183" t="s">
        <v>974</v>
      </c>
      <c r="G3267" s="30" t="s">
        <v>312</v>
      </c>
      <c r="H3267" s="6">
        <f t="shared" si="223"/>
        <v>-27000</v>
      </c>
      <c r="I3267" s="25">
        <f t="shared" si="224"/>
        <v>1.0416666666666667</v>
      </c>
      <c r="K3267" t="s">
        <v>946</v>
      </c>
      <c r="M3267" s="42">
        <v>480</v>
      </c>
    </row>
    <row r="3268" spans="2:13" ht="12.75">
      <c r="B3268" s="388">
        <v>2000</v>
      </c>
      <c r="C3268" s="1" t="s">
        <v>37</v>
      </c>
      <c r="D3268" s="15" t="s">
        <v>1080</v>
      </c>
      <c r="E3268" s="1" t="s">
        <v>473</v>
      </c>
      <c r="F3268" s="183" t="s">
        <v>974</v>
      </c>
      <c r="G3268" s="30" t="s">
        <v>312</v>
      </c>
      <c r="H3268" s="6">
        <f t="shared" si="223"/>
        <v>-29000</v>
      </c>
      <c r="I3268" s="25">
        <f t="shared" si="224"/>
        <v>4.166666666666667</v>
      </c>
      <c r="K3268" t="s">
        <v>946</v>
      </c>
      <c r="M3268" s="42">
        <v>480</v>
      </c>
    </row>
    <row r="3269" spans="2:13" ht="12.75">
      <c r="B3269" s="388">
        <v>2000</v>
      </c>
      <c r="C3269" s="1" t="s">
        <v>37</v>
      </c>
      <c r="D3269" s="15" t="s">
        <v>1080</v>
      </c>
      <c r="E3269" s="1" t="s">
        <v>473</v>
      </c>
      <c r="F3269" s="183" t="s">
        <v>752</v>
      </c>
      <c r="G3269" s="30" t="s">
        <v>295</v>
      </c>
      <c r="H3269" s="6">
        <f t="shared" si="223"/>
        <v>-31000</v>
      </c>
      <c r="I3269" s="25">
        <f t="shared" si="224"/>
        <v>4.166666666666667</v>
      </c>
      <c r="K3269" t="s">
        <v>722</v>
      </c>
      <c r="M3269" s="42">
        <v>480</v>
      </c>
    </row>
    <row r="3270" spans="2:13" ht="12.75">
      <c r="B3270" s="388">
        <v>500</v>
      </c>
      <c r="C3270" s="1" t="s">
        <v>37</v>
      </c>
      <c r="D3270" s="15" t="s">
        <v>1080</v>
      </c>
      <c r="E3270" s="1" t="s">
        <v>473</v>
      </c>
      <c r="F3270" s="183" t="s">
        <v>752</v>
      </c>
      <c r="G3270" s="30" t="s">
        <v>295</v>
      </c>
      <c r="H3270" s="6">
        <f t="shared" si="223"/>
        <v>-31500</v>
      </c>
      <c r="I3270" s="25">
        <f t="shared" si="224"/>
        <v>1.0416666666666667</v>
      </c>
      <c r="K3270" t="s">
        <v>722</v>
      </c>
      <c r="M3270" s="42">
        <v>480</v>
      </c>
    </row>
    <row r="3271" spans="2:13" ht="12.75">
      <c r="B3271" s="388">
        <v>2000</v>
      </c>
      <c r="C3271" s="1" t="s">
        <v>37</v>
      </c>
      <c r="D3271" s="15" t="s">
        <v>1080</v>
      </c>
      <c r="E3271" s="1" t="s">
        <v>473</v>
      </c>
      <c r="F3271" s="183" t="s">
        <v>752</v>
      </c>
      <c r="G3271" s="30" t="s">
        <v>296</v>
      </c>
      <c r="H3271" s="6">
        <f t="shared" si="223"/>
        <v>-33500</v>
      </c>
      <c r="I3271" s="25">
        <f t="shared" si="224"/>
        <v>4.166666666666667</v>
      </c>
      <c r="K3271" t="s">
        <v>722</v>
      </c>
      <c r="M3271" s="42">
        <v>480</v>
      </c>
    </row>
    <row r="3272" spans="2:13" ht="12.75">
      <c r="B3272" s="388">
        <v>500</v>
      </c>
      <c r="C3272" s="1" t="s">
        <v>37</v>
      </c>
      <c r="D3272" s="15" t="s">
        <v>1080</v>
      </c>
      <c r="E3272" s="1" t="s">
        <v>473</v>
      </c>
      <c r="F3272" s="183" t="s">
        <v>752</v>
      </c>
      <c r="G3272" s="30" t="s">
        <v>296</v>
      </c>
      <c r="H3272" s="6">
        <f t="shared" si="223"/>
        <v>-34000</v>
      </c>
      <c r="I3272" s="25">
        <f t="shared" si="224"/>
        <v>1.0416666666666667</v>
      </c>
      <c r="K3272" t="s">
        <v>722</v>
      </c>
      <c r="M3272" s="42">
        <v>480</v>
      </c>
    </row>
    <row r="3273" spans="2:13" ht="12.75">
      <c r="B3273" s="388">
        <v>2000</v>
      </c>
      <c r="C3273" s="1" t="s">
        <v>37</v>
      </c>
      <c r="D3273" s="15" t="s">
        <v>1080</v>
      </c>
      <c r="E3273" s="1" t="s">
        <v>473</v>
      </c>
      <c r="F3273" s="183" t="s">
        <v>752</v>
      </c>
      <c r="G3273" s="30" t="s">
        <v>297</v>
      </c>
      <c r="H3273" s="6">
        <f t="shared" si="223"/>
        <v>-36000</v>
      </c>
      <c r="I3273" s="25">
        <f t="shared" si="224"/>
        <v>4.166666666666667</v>
      </c>
      <c r="K3273" t="s">
        <v>722</v>
      </c>
      <c r="M3273" s="42">
        <v>480</v>
      </c>
    </row>
    <row r="3274" spans="2:13" ht="12.75">
      <c r="B3274" s="388">
        <v>500</v>
      </c>
      <c r="C3274" s="1" t="s">
        <v>37</v>
      </c>
      <c r="D3274" s="15" t="s">
        <v>1080</v>
      </c>
      <c r="E3274" s="1" t="s">
        <v>473</v>
      </c>
      <c r="F3274" s="183" t="s">
        <v>752</v>
      </c>
      <c r="G3274" s="30" t="s">
        <v>297</v>
      </c>
      <c r="H3274" s="6">
        <f t="shared" si="223"/>
        <v>-36500</v>
      </c>
      <c r="I3274" s="25">
        <f t="shared" si="224"/>
        <v>1.0416666666666667</v>
      </c>
      <c r="K3274" t="s">
        <v>722</v>
      </c>
      <c r="M3274" s="42">
        <v>480</v>
      </c>
    </row>
    <row r="3275" spans="2:13" ht="12.75">
      <c r="B3275" s="388">
        <v>2000</v>
      </c>
      <c r="C3275" s="1" t="s">
        <v>37</v>
      </c>
      <c r="D3275" s="15" t="s">
        <v>1080</v>
      </c>
      <c r="E3275" s="1" t="s">
        <v>473</v>
      </c>
      <c r="F3275" s="183" t="s">
        <v>752</v>
      </c>
      <c r="G3275" s="30" t="s">
        <v>312</v>
      </c>
      <c r="H3275" s="6">
        <f t="shared" si="223"/>
        <v>-38500</v>
      </c>
      <c r="I3275" s="25">
        <f t="shared" si="224"/>
        <v>4.166666666666667</v>
      </c>
      <c r="K3275" t="s">
        <v>722</v>
      </c>
      <c r="M3275" s="42">
        <v>480</v>
      </c>
    </row>
    <row r="3276" spans="2:13" ht="12.75">
      <c r="B3276" s="388">
        <v>500</v>
      </c>
      <c r="C3276" s="1" t="s">
        <v>37</v>
      </c>
      <c r="D3276" s="15" t="s">
        <v>1080</v>
      </c>
      <c r="E3276" s="1" t="s">
        <v>473</v>
      </c>
      <c r="F3276" s="183" t="s">
        <v>752</v>
      </c>
      <c r="G3276" s="30" t="s">
        <v>312</v>
      </c>
      <c r="H3276" s="6">
        <f t="shared" si="223"/>
        <v>-39000</v>
      </c>
      <c r="I3276" s="25">
        <f t="shared" si="224"/>
        <v>1.0416666666666667</v>
      </c>
      <c r="K3276" t="s">
        <v>722</v>
      </c>
      <c r="M3276" s="42">
        <v>480</v>
      </c>
    </row>
    <row r="3277" spans="2:13" ht="12.75">
      <c r="B3277" s="388">
        <v>2000</v>
      </c>
      <c r="C3277" s="1" t="s">
        <v>37</v>
      </c>
      <c r="D3277" s="15" t="s">
        <v>1080</v>
      </c>
      <c r="E3277" s="1" t="s">
        <v>473</v>
      </c>
      <c r="F3277" s="165" t="s">
        <v>751</v>
      </c>
      <c r="G3277" s="30" t="s">
        <v>295</v>
      </c>
      <c r="H3277" s="6">
        <f t="shared" si="223"/>
        <v>-41000</v>
      </c>
      <c r="I3277" s="25">
        <f t="shared" si="224"/>
        <v>4.166666666666667</v>
      </c>
      <c r="K3277" t="s">
        <v>699</v>
      </c>
      <c r="M3277" s="42">
        <v>480</v>
      </c>
    </row>
    <row r="3278" spans="2:13" ht="12.75">
      <c r="B3278" s="388">
        <v>2000</v>
      </c>
      <c r="C3278" s="1" t="s">
        <v>37</v>
      </c>
      <c r="D3278" s="15" t="s">
        <v>1080</v>
      </c>
      <c r="E3278" s="1" t="s">
        <v>473</v>
      </c>
      <c r="F3278" s="165" t="s">
        <v>751</v>
      </c>
      <c r="G3278" s="30" t="s">
        <v>296</v>
      </c>
      <c r="H3278" s="6">
        <f t="shared" si="223"/>
        <v>-43000</v>
      </c>
      <c r="I3278" s="25">
        <f t="shared" si="224"/>
        <v>4.166666666666667</v>
      </c>
      <c r="K3278" t="s">
        <v>699</v>
      </c>
      <c r="M3278" s="42">
        <v>480</v>
      </c>
    </row>
    <row r="3279" spans="2:13" ht="12.75">
      <c r="B3279" s="388">
        <v>2000</v>
      </c>
      <c r="C3279" s="1" t="s">
        <v>37</v>
      </c>
      <c r="D3279" s="15" t="s">
        <v>1080</v>
      </c>
      <c r="E3279" s="1" t="s">
        <v>473</v>
      </c>
      <c r="F3279" s="165" t="s">
        <v>751</v>
      </c>
      <c r="G3279" s="30" t="s">
        <v>297</v>
      </c>
      <c r="H3279" s="6">
        <f t="shared" si="223"/>
        <v>-45000</v>
      </c>
      <c r="I3279" s="25">
        <f t="shared" si="224"/>
        <v>4.166666666666667</v>
      </c>
      <c r="K3279" t="s">
        <v>699</v>
      </c>
      <c r="M3279" s="42">
        <v>480</v>
      </c>
    </row>
    <row r="3280" spans="2:13" ht="12.75">
      <c r="B3280" s="388">
        <v>2000</v>
      </c>
      <c r="C3280" s="1" t="s">
        <v>37</v>
      </c>
      <c r="D3280" s="15" t="s">
        <v>1080</v>
      </c>
      <c r="E3280" s="1" t="s">
        <v>473</v>
      </c>
      <c r="F3280" s="183" t="s">
        <v>751</v>
      </c>
      <c r="G3280" s="30" t="s">
        <v>312</v>
      </c>
      <c r="H3280" s="6">
        <f t="shared" si="223"/>
        <v>-47000</v>
      </c>
      <c r="I3280" s="25">
        <f t="shared" si="224"/>
        <v>4.166666666666667</v>
      </c>
      <c r="K3280" t="s">
        <v>699</v>
      </c>
      <c r="M3280" s="42">
        <v>480</v>
      </c>
    </row>
    <row r="3281" spans="2:13" ht="12.75">
      <c r="B3281" s="388">
        <v>500</v>
      </c>
      <c r="C3281" s="1" t="s">
        <v>37</v>
      </c>
      <c r="D3281" s="15" t="s">
        <v>1080</v>
      </c>
      <c r="E3281" s="1" t="s">
        <v>473</v>
      </c>
      <c r="F3281" s="183" t="s">
        <v>751</v>
      </c>
      <c r="G3281" s="30" t="s">
        <v>312</v>
      </c>
      <c r="H3281" s="6">
        <f t="shared" si="223"/>
        <v>-47500</v>
      </c>
      <c r="I3281" s="25">
        <f t="shared" si="224"/>
        <v>1.0416666666666667</v>
      </c>
      <c r="K3281" t="s">
        <v>699</v>
      </c>
      <c r="M3281" s="42">
        <v>480</v>
      </c>
    </row>
    <row r="3282" spans="1:13" s="135" customFormat="1" ht="12.75">
      <c r="A3282" s="35"/>
      <c r="B3282" s="268">
        <v>2000</v>
      </c>
      <c r="C3282" s="35" t="s">
        <v>37</v>
      </c>
      <c r="D3282" s="15" t="s">
        <v>1080</v>
      </c>
      <c r="E3282" s="1" t="s">
        <v>473</v>
      </c>
      <c r="F3282" s="118" t="s">
        <v>570</v>
      </c>
      <c r="G3282" s="33" t="s">
        <v>295</v>
      </c>
      <c r="H3282" s="6">
        <f t="shared" si="223"/>
        <v>-49500</v>
      </c>
      <c r="I3282" s="25">
        <f t="shared" si="224"/>
        <v>4.166666666666667</v>
      </c>
      <c r="K3282" s="72" t="s">
        <v>567</v>
      </c>
      <c r="M3282" s="42">
        <v>480</v>
      </c>
    </row>
    <row r="3283" spans="1:13" s="135" customFormat="1" ht="12.75">
      <c r="A3283" s="35"/>
      <c r="B3283" s="268">
        <v>2000</v>
      </c>
      <c r="C3283" s="35" t="s">
        <v>37</v>
      </c>
      <c r="D3283" s="15" t="s">
        <v>1080</v>
      </c>
      <c r="E3283" s="35" t="s">
        <v>473</v>
      </c>
      <c r="F3283" s="118" t="s">
        <v>570</v>
      </c>
      <c r="G3283" s="33" t="s">
        <v>296</v>
      </c>
      <c r="H3283" s="6">
        <f t="shared" si="223"/>
        <v>-51500</v>
      </c>
      <c r="I3283" s="25">
        <f t="shared" si="224"/>
        <v>4.166666666666667</v>
      </c>
      <c r="K3283" s="72" t="s">
        <v>567</v>
      </c>
      <c r="M3283" s="42">
        <v>480</v>
      </c>
    </row>
    <row r="3284" spans="1:13" s="135" customFormat="1" ht="12.75">
      <c r="A3284" s="35"/>
      <c r="B3284" s="268">
        <v>2000</v>
      </c>
      <c r="C3284" s="35" t="s">
        <v>37</v>
      </c>
      <c r="D3284" s="15" t="s">
        <v>1080</v>
      </c>
      <c r="E3284" s="35" t="s">
        <v>473</v>
      </c>
      <c r="F3284" s="118" t="s">
        <v>570</v>
      </c>
      <c r="G3284" s="33" t="s">
        <v>297</v>
      </c>
      <c r="H3284" s="6">
        <f t="shared" si="223"/>
        <v>-53500</v>
      </c>
      <c r="I3284" s="25">
        <f t="shared" si="224"/>
        <v>4.166666666666667</v>
      </c>
      <c r="K3284" s="72" t="s">
        <v>567</v>
      </c>
      <c r="M3284" s="42">
        <v>480</v>
      </c>
    </row>
    <row r="3285" spans="1:13" s="135" customFormat="1" ht="12.75">
      <c r="A3285" s="35"/>
      <c r="B3285" s="268">
        <v>2000</v>
      </c>
      <c r="C3285" s="35" t="s">
        <v>37</v>
      </c>
      <c r="D3285" s="15" t="s">
        <v>1080</v>
      </c>
      <c r="E3285" s="35" t="s">
        <v>473</v>
      </c>
      <c r="F3285" s="118" t="s">
        <v>570</v>
      </c>
      <c r="G3285" s="33" t="s">
        <v>312</v>
      </c>
      <c r="H3285" s="6">
        <f t="shared" si="223"/>
        <v>-55500</v>
      </c>
      <c r="I3285" s="25">
        <f t="shared" si="224"/>
        <v>4.166666666666667</v>
      </c>
      <c r="K3285" s="72" t="s">
        <v>567</v>
      </c>
      <c r="M3285" s="42">
        <v>480</v>
      </c>
    </row>
    <row r="3286" spans="1:13" s="135" customFormat="1" ht="12.75">
      <c r="A3286" s="35"/>
      <c r="B3286" s="268">
        <v>500</v>
      </c>
      <c r="C3286" s="35" t="s">
        <v>37</v>
      </c>
      <c r="D3286" s="15" t="s">
        <v>1080</v>
      </c>
      <c r="E3286" s="35" t="s">
        <v>473</v>
      </c>
      <c r="F3286" s="118" t="s">
        <v>570</v>
      </c>
      <c r="G3286" s="33" t="s">
        <v>312</v>
      </c>
      <c r="H3286" s="6">
        <f t="shared" si="223"/>
        <v>-56000</v>
      </c>
      <c r="I3286" s="25">
        <f t="shared" si="224"/>
        <v>1.0416666666666667</v>
      </c>
      <c r="K3286" s="72" t="s">
        <v>567</v>
      </c>
      <c r="M3286" s="42">
        <v>480</v>
      </c>
    </row>
    <row r="3287" spans="1:13" s="135" customFormat="1" ht="12.75">
      <c r="A3287" s="1"/>
      <c r="B3287" s="388">
        <v>2000</v>
      </c>
      <c r="C3287" s="1" t="s">
        <v>37</v>
      </c>
      <c r="D3287" s="15" t="s">
        <v>1080</v>
      </c>
      <c r="E3287" s="1" t="s">
        <v>473</v>
      </c>
      <c r="F3287" s="183" t="s">
        <v>607</v>
      </c>
      <c r="G3287" s="30" t="s">
        <v>295</v>
      </c>
      <c r="H3287" s="6">
        <f t="shared" si="223"/>
        <v>-58000</v>
      </c>
      <c r="I3287" s="25">
        <f t="shared" si="224"/>
        <v>4.166666666666667</v>
      </c>
      <c r="J3287"/>
      <c r="K3287" t="s">
        <v>591</v>
      </c>
      <c r="L3287"/>
      <c r="M3287" s="42">
        <v>480</v>
      </c>
    </row>
    <row r="3288" spans="1:13" s="135" customFormat="1" ht="12.75">
      <c r="A3288" s="1"/>
      <c r="B3288" s="388">
        <v>2000</v>
      </c>
      <c r="C3288" s="1" t="s">
        <v>37</v>
      </c>
      <c r="D3288" s="15" t="s">
        <v>1080</v>
      </c>
      <c r="E3288" s="1" t="s">
        <v>473</v>
      </c>
      <c r="F3288" s="183" t="s">
        <v>607</v>
      </c>
      <c r="G3288" s="30" t="s">
        <v>296</v>
      </c>
      <c r="H3288" s="6">
        <f t="shared" si="223"/>
        <v>-60000</v>
      </c>
      <c r="I3288" s="25">
        <f aca="true" t="shared" si="225" ref="I3288:I3294">+B3288/M3288</f>
        <v>4.166666666666667</v>
      </c>
      <c r="J3288"/>
      <c r="K3288" t="s">
        <v>591</v>
      </c>
      <c r="L3288"/>
      <c r="M3288" s="42">
        <v>480</v>
      </c>
    </row>
    <row r="3289" spans="1:13" s="135" customFormat="1" ht="12.75">
      <c r="A3289" s="1"/>
      <c r="B3289" s="388">
        <v>2000</v>
      </c>
      <c r="C3289" s="1" t="s">
        <v>37</v>
      </c>
      <c r="D3289" s="15" t="s">
        <v>1080</v>
      </c>
      <c r="E3289" s="1" t="s">
        <v>473</v>
      </c>
      <c r="F3289" s="183" t="s">
        <v>607</v>
      </c>
      <c r="G3289" s="30" t="s">
        <v>297</v>
      </c>
      <c r="H3289" s="6">
        <f t="shared" si="223"/>
        <v>-62000</v>
      </c>
      <c r="I3289" s="25">
        <f t="shared" si="225"/>
        <v>4.166666666666667</v>
      </c>
      <c r="J3289"/>
      <c r="K3289" t="s">
        <v>591</v>
      </c>
      <c r="L3289"/>
      <c r="M3289" s="42">
        <v>480</v>
      </c>
    </row>
    <row r="3290" spans="1:13" s="135" customFormat="1" ht="12.75">
      <c r="A3290" s="1"/>
      <c r="B3290" s="444">
        <v>2000</v>
      </c>
      <c r="C3290" s="1" t="s">
        <v>37</v>
      </c>
      <c r="D3290" s="15" t="s">
        <v>1080</v>
      </c>
      <c r="E3290" s="1" t="s">
        <v>473</v>
      </c>
      <c r="F3290" s="183" t="s">
        <v>607</v>
      </c>
      <c r="G3290" s="30" t="s">
        <v>312</v>
      </c>
      <c r="H3290" s="6">
        <f t="shared" si="223"/>
        <v>-64000</v>
      </c>
      <c r="I3290" s="25">
        <f t="shared" si="225"/>
        <v>4.166666666666667</v>
      </c>
      <c r="J3290"/>
      <c r="K3290" t="s">
        <v>591</v>
      </c>
      <c r="L3290"/>
      <c r="M3290" s="42">
        <v>480</v>
      </c>
    </row>
    <row r="3291" spans="1:13" s="62" customFormat="1" ht="12.75">
      <c r="A3291" s="14"/>
      <c r="B3291" s="394">
        <f>SUM(B3247:B3290)</f>
        <v>64000</v>
      </c>
      <c r="C3291" s="14" t="s">
        <v>37</v>
      </c>
      <c r="D3291" s="14"/>
      <c r="E3291" s="14"/>
      <c r="F3291" s="174"/>
      <c r="G3291" s="21"/>
      <c r="H3291" s="59">
        <v>0</v>
      </c>
      <c r="I3291" s="61">
        <f t="shared" si="225"/>
        <v>133.33333333333334</v>
      </c>
      <c r="M3291" s="42">
        <v>480</v>
      </c>
    </row>
    <row r="3292" spans="8:13" ht="12.75">
      <c r="H3292" s="6">
        <f>H3291-B3292</f>
        <v>0</v>
      </c>
      <c r="I3292" s="25">
        <f t="shared" si="225"/>
        <v>0</v>
      </c>
      <c r="M3292" s="42">
        <v>480</v>
      </c>
    </row>
    <row r="3293" spans="8:13" ht="12.75">
      <c r="H3293" s="6">
        <f>H3292-B3293</f>
        <v>0</v>
      </c>
      <c r="I3293" s="25">
        <f t="shared" si="225"/>
        <v>0</v>
      </c>
      <c r="M3293" s="42">
        <v>480</v>
      </c>
    </row>
    <row r="3294" spans="8:13" ht="12.75">
      <c r="H3294" s="6">
        <f>H3293-B3294</f>
        <v>0</v>
      </c>
      <c r="I3294" s="25">
        <f t="shared" si="225"/>
        <v>0</v>
      </c>
      <c r="M3294" s="42">
        <v>480</v>
      </c>
    </row>
    <row r="3295" spans="1:13" s="221" customFormat="1" ht="13.5" thickBot="1">
      <c r="A3295" s="124"/>
      <c r="B3295" s="121">
        <f>+B17</f>
        <v>17855943.5</v>
      </c>
      <c r="C3295" s="51" t="s">
        <v>1326</v>
      </c>
      <c r="D3295" s="124"/>
      <c r="E3295" s="48"/>
      <c r="F3295" s="129"/>
      <c r="G3295" s="219"/>
      <c r="H3295" s="130"/>
      <c r="I3295" s="131"/>
      <c r="J3295" s="220"/>
      <c r="K3295" s="57"/>
      <c r="L3295" s="57"/>
      <c r="M3295" s="42">
        <v>480</v>
      </c>
    </row>
    <row r="3296" spans="1:13" s="221" customFormat="1" ht="12.75">
      <c r="A3296" s="1"/>
      <c r="B3296" s="34"/>
      <c r="C3296" s="15"/>
      <c r="D3296" s="15"/>
      <c r="E3296" s="35"/>
      <c r="F3296" s="165"/>
      <c r="G3296" s="118"/>
      <c r="H3296" s="6"/>
      <c r="I3296" s="25"/>
      <c r="J3296" s="25"/>
      <c r="K3296" s="2"/>
      <c r="L3296"/>
      <c r="M3296" s="42">
        <v>480</v>
      </c>
    </row>
    <row r="3297" spans="1:13" s="221" customFormat="1" ht="12.75">
      <c r="A3297" s="15"/>
      <c r="B3297" s="222" t="s">
        <v>1327</v>
      </c>
      <c r="C3297" s="223" t="s">
        <v>1328</v>
      </c>
      <c r="D3297" s="223"/>
      <c r="E3297" s="223"/>
      <c r="F3297" s="224"/>
      <c r="G3297" s="225"/>
      <c r="H3297" s="226"/>
      <c r="I3297" s="227" t="s">
        <v>1329</v>
      </c>
      <c r="J3297" s="228"/>
      <c r="K3297" s="2"/>
      <c r="L3297"/>
      <c r="M3297" s="42">
        <v>480</v>
      </c>
    </row>
    <row r="3298" spans="1:13" s="62" customFormat="1" ht="12.75">
      <c r="A3298" s="229"/>
      <c r="B3298" s="230">
        <f>+B3191+B3188+B3187+B3185+B3058+B2977+B2828+B2452+B1794+B1785+B1730+B1703+B1582+B3184</f>
        <v>3000005</v>
      </c>
      <c r="C3298" s="231" t="s">
        <v>1330</v>
      </c>
      <c r="D3298" s="231" t="s">
        <v>1331</v>
      </c>
      <c r="E3298" s="231" t="s">
        <v>1364</v>
      </c>
      <c r="F3298" s="224"/>
      <c r="G3298" s="232"/>
      <c r="H3298" s="226">
        <f>H3297-B3298</f>
        <v>-3000005</v>
      </c>
      <c r="I3298" s="227">
        <f aca="true" t="shared" si="226" ref="I3298:I3309">+B3298/M3298</f>
        <v>6250.010416666667</v>
      </c>
      <c r="J3298" s="228"/>
      <c r="K3298" s="2"/>
      <c r="L3298"/>
      <c r="M3298" s="42">
        <v>480</v>
      </c>
    </row>
    <row r="3299" spans="1:13" s="241" customFormat="1" ht="12.75">
      <c r="A3299" s="233"/>
      <c r="B3299" s="234">
        <f>+B2643</f>
        <v>2692425</v>
      </c>
      <c r="C3299" s="235" t="s">
        <v>1332</v>
      </c>
      <c r="D3299" s="235" t="s">
        <v>1331</v>
      </c>
      <c r="E3299" s="231" t="s">
        <v>1364</v>
      </c>
      <c r="F3299" s="236"/>
      <c r="G3299" s="236"/>
      <c r="H3299" s="237">
        <f>H3298-B3299</f>
        <v>-5692430</v>
      </c>
      <c r="I3299" s="238">
        <f t="shared" si="226"/>
        <v>5609.21875</v>
      </c>
      <c r="J3299" s="239"/>
      <c r="K3299" s="2"/>
      <c r="L3299" s="240"/>
      <c r="M3299" s="42">
        <v>480</v>
      </c>
    </row>
    <row r="3300" spans="1:13" s="211" customFormat="1" ht="12.75">
      <c r="A3300" s="180"/>
      <c r="B3300" s="205"/>
      <c r="C3300" s="206" t="s">
        <v>1333</v>
      </c>
      <c r="D3300" s="206" t="s">
        <v>1331</v>
      </c>
      <c r="E3300" s="206" t="s">
        <v>1364</v>
      </c>
      <c r="F3300" s="207"/>
      <c r="G3300" s="207"/>
      <c r="H3300" s="208">
        <f>H3299-B3300</f>
        <v>-5692430</v>
      </c>
      <c r="I3300" s="209">
        <f t="shared" si="226"/>
        <v>0</v>
      </c>
      <c r="J3300" s="210"/>
      <c r="K3300" s="2"/>
      <c r="M3300" s="42">
        <v>480</v>
      </c>
    </row>
    <row r="3301" spans="1:13" s="151" customFormat="1" ht="12.75">
      <c r="A3301" s="144"/>
      <c r="B3301" s="145"/>
      <c r="C3301" s="146" t="s">
        <v>1334</v>
      </c>
      <c r="D3301" s="146" t="s">
        <v>1331</v>
      </c>
      <c r="E3301" s="146" t="s">
        <v>1364</v>
      </c>
      <c r="F3301" s="147"/>
      <c r="G3301" s="147"/>
      <c r="H3301" s="148">
        <f>H3300-B3301</f>
        <v>-5692430</v>
      </c>
      <c r="I3301" s="149">
        <f t="shared" si="226"/>
        <v>0</v>
      </c>
      <c r="J3301" s="150"/>
      <c r="K3301" s="2"/>
      <c r="M3301" s="42">
        <v>480</v>
      </c>
    </row>
    <row r="3302" spans="1:13" s="91" customFormat="1" ht="12.75">
      <c r="A3302" s="152"/>
      <c r="B3302" s="86"/>
      <c r="C3302" s="87" t="s">
        <v>1335</v>
      </c>
      <c r="D3302" s="87" t="s">
        <v>1331</v>
      </c>
      <c r="E3302" s="87" t="s">
        <v>1364</v>
      </c>
      <c r="F3302" s="88"/>
      <c r="G3302" s="88"/>
      <c r="H3302" s="208">
        <f>H3301-B3302</f>
        <v>-5692430</v>
      </c>
      <c r="I3302" s="89">
        <f t="shared" si="226"/>
        <v>0</v>
      </c>
      <c r="J3302" s="90"/>
      <c r="K3302" s="2"/>
      <c r="M3302" s="42">
        <v>480</v>
      </c>
    </row>
    <row r="3303" spans="1:13" s="249" customFormat="1" ht="12.75">
      <c r="A3303" s="92"/>
      <c r="B3303" s="242"/>
      <c r="C3303" s="243" t="s">
        <v>1336</v>
      </c>
      <c r="D3303" s="244" t="s">
        <v>1331</v>
      </c>
      <c r="E3303" s="244" t="s">
        <v>1364</v>
      </c>
      <c r="F3303" s="245"/>
      <c r="G3303" s="245"/>
      <c r="H3303" s="246">
        <f>H3301-B3303</f>
        <v>-5692430</v>
      </c>
      <c r="I3303" s="247">
        <f t="shared" si="226"/>
        <v>0</v>
      </c>
      <c r="J3303" s="248"/>
      <c r="K3303" s="2"/>
      <c r="M3303" s="42">
        <v>480</v>
      </c>
    </row>
    <row r="3304" spans="1:13" s="249" customFormat="1" ht="12.75">
      <c r="A3304" s="92"/>
      <c r="B3304" s="242">
        <f>+B3190+B3189+B3186+B3180+B3147+B3143+B2638+B1886+B1261</f>
        <v>3307622.5</v>
      </c>
      <c r="C3304" s="243" t="s">
        <v>1372</v>
      </c>
      <c r="D3304" s="244" t="s">
        <v>1331</v>
      </c>
      <c r="E3304" s="244" t="s">
        <v>1364</v>
      </c>
      <c r="F3304" s="245"/>
      <c r="G3304" s="245"/>
      <c r="H3304" s="246">
        <f>H3302-B3304</f>
        <v>-9000052.5</v>
      </c>
      <c r="I3304" s="247">
        <f t="shared" si="226"/>
        <v>6890.880208333333</v>
      </c>
      <c r="J3304" s="248"/>
      <c r="K3304" s="2"/>
      <c r="M3304" s="42">
        <v>480</v>
      </c>
    </row>
    <row r="3305" spans="1:13" s="257" customFormat="1" ht="12.75">
      <c r="A3305" s="250"/>
      <c r="B3305" s="251">
        <f>+B22-B1256</f>
        <v>4393800</v>
      </c>
      <c r="C3305" s="252" t="s">
        <v>1337</v>
      </c>
      <c r="D3305" s="252" t="s">
        <v>1331</v>
      </c>
      <c r="E3305" s="252" t="s">
        <v>1364</v>
      </c>
      <c r="F3305" s="253"/>
      <c r="G3305" s="253"/>
      <c r="H3305" s="254">
        <f>H3301-B3305</f>
        <v>-10086230</v>
      </c>
      <c r="I3305" s="255">
        <f t="shared" si="226"/>
        <v>9153.75</v>
      </c>
      <c r="J3305" s="256"/>
      <c r="K3305" s="2"/>
      <c r="M3305" s="42">
        <v>480</v>
      </c>
    </row>
    <row r="3306" spans="1:13" s="265" customFormat="1" ht="12.75">
      <c r="A3306" s="258"/>
      <c r="B3306" s="259">
        <f>+B3157-B3147-B3143+B3097-B3073-B3071-B3065-B3061+B2535+B1801+B1544+B1256</f>
        <v>2453319</v>
      </c>
      <c r="C3306" s="260" t="s">
        <v>1338</v>
      </c>
      <c r="D3306" s="260" t="s">
        <v>1331</v>
      </c>
      <c r="E3306" s="260" t="s">
        <v>1364</v>
      </c>
      <c r="F3306" s="261"/>
      <c r="G3306" s="261"/>
      <c r="H3306" s="262">
        <f>H3302-B3306</f>
        <v>-8145749</v>
      </c>
      <c r="I3306" s="263">
        <f t="shared" si="226"/>
        <v>5111.08125</v>
      </c>
      <c r="J3306" s="264"/>
      <c r="K3306" s="2"/>
      <c r="M3306" s="42">
        <v>480</v>
      </c>
    </row>
    <row r="3307" spans="1:13" s="265" customFormat="1" ht="12.75">
      <c r="A3307" s="258"/>
      <c r="B3307" s="259"/>
      <c r="C3307" s="266" t="s">
        <v>1339</v>
      </c>
      <c r="D3307" s="267" t="s">
        <v>1331</v>
      </c>
      <c r="E3307" s="267" t="s">
        <v>1364</v>
      </c>
      <c r="F3307" s="261"/>
      <c r="G3307" s="261"/>
      <c r="H3307" s="262">
        <f>H3303-B3307</f>
        <v>-5692430</v>
      </c>
      <c r="I3307" s="263">
        <f t="shared" si="226"/>
        <v>0</v>
      </c>
      <c r="J3307" s="264"/>
      <c r="K3307" s="2"/>
      <c r="M3307" s="42">
        <v>480</v>
      </c>
    </row>
    <row r="3308" spans="1:13" s="276" customFormat="1" ht="12.75">
      <c r="A3308" s="268"/>
      <c r="B3308" s="269">
        <f>+B3197+B3174+B3169+B3165+B3161+B2627+B2617+B2594+B2531+B2476+B2465+B2458+B1872+B3073+B3071+B3065+B3061+B1798</f>
        <v>2008772</v>
      </c>
      <c r="C3308" s="270" t="s">
        <v>1340</v>
      </c>
      <c r="D3308" s="271" t="s">
        <v>1331</v>
      </c>
      <c r="E3308" s="271" t="s">
        <v>1364</v>
      </c>
      <c r="F3308" s="272"/>
      <c r="G3308" s="272"/>
      <c r="H3308" s="273">
        <f>H3305-B3308</f>
        <v>-12095002</v>
      </c>
      <c r="I3308" s="274">
        <f t="shared" si="226"/>
        <v>4184.941666666667</v>
      </c>
      <c r="J3308" s="275"/>
      <c r="K3308" s="2"/>
      <c r="M3308" s="42">
        <v>480</v>
      </c>
    </row>
    <row r="3309" spans="1:13" ht="12.75">
      <c r="A3309" s="15"/>
      <c r="B3309" s="111">
        <f>SUM(B3298:B3308)</f>
        <v>17855943.5</v>
      </c>
      <c r="C3309" s="277" t="s">
        <v>1341</v>
      </c>
      <c r="D3309" s="278"/>
      <c r="E3309" s="278"/>
      <c r="F3309" s="224"/>
      <c r="G3309" s="279"/>
      <c r="H3309" s="280"/>
      <c r="I3309" s="263">
        <f t="shared" si="226"/>
        <v>37199.88229166667</v>
      </c>
      <c r="J3309" s="281"/>
      <c r="K3309" s="2"/>
      <c r="M3309" s="42">
        <v>480</v>
      </c>
    </row>
    <row r="3310" spans="1:13" ht="12.75">
      <c r="A3310" s="15"/>
      <c r="B3310" s="282"/>
      <c r="C3310" s="99"/>
      <c r="D3310" s="283"/>
      <c r="E3310" s="283"/>
      <c r="F3310" s="163"/>
      <c r="G3310" s="284"/>
      <c r="H3310" s="285"/>
      <c r="I3310" s="228"/>
      <c r="J3310" s="281"/>
      <c r="K3310" s="42"/>
      <c r="M3310" s="42"/>
    </row>
    <row r="3311" spans="1:13" ht="12.75">
      <c r="A3311" s="15"/>
      <c r="B3311" s="282"/>
      <c r="C3311" s="99"/>
      <c r="D3311" s="283"/>
      <c r="E3311" s="283"/>
      <c r="F3311" s="163"/>
      <c r="G3311" s="284"/>
      <c r="H3311" s="285"/>
      <c r="I3311" s="228"/>
      <c r="J3311" s="281"/>
      <c r="K3311" s="2"/>
      <c r="M3311" s="42"/>
    </row>
    <row r="3312" spans="2:13" ht="12.75">
      <c r="B3312" s="43"/>
      <c r="G3312" s="183"/>
      <c r="H3312" s="286"/>
      <c r="I3312" s="228"/>
      <c r="K3312" s="2"/>
      <c r="M3312" s="42"/>
    </row>
    <row r="3313" spans="6:13" ht="12.75">
      <c r="F3313" s="30"/>
      <c r="I3313" s="25"/>
      <c r="M3313" s="42"/>
    </row>
    <row r="3314" spans="1:13" s="293" customFormat="1" ht="12.75">
      <c r="A3314" s="287"/>
      <c r="B3314" s="288">
        <v>-14572956</v>
      </c>
      <c r="C3314" s="289" t="s">
        <v>1342</v>
      </c>
      <c r="D3314" s="289" t="s">
        <v>1343</v>
      </c>
      <c r="E3314" s="287"/>
      <c r="F3314" s="290"/>
      <c r="G3314" s="290"/>
      <c r="H3314" s="286">
        <f aca="true" t="shared" si="227" ref="H3314:H3322">H3313-B3314</f>
        <v>14572956</v>
      </c>
      <c r="I3314" s="291">
        <f aca="true" t="shared" si="228" ref="I3314:I3326">+B3314/M3314</f>
        <v>-29145.912</v>
      </c>
      <c r="J3314" s="292"/>
      <c r="K3314" s="42"/>
      <c r="M3314" s="42">
        <v>500</v>
      </c>
    </row>
    <row r="3315" spans="1:13" s="18" customFormat="1" ht="12.75">
      <c r="A3315" s="15"/>
      <c r="B3315" s="294">
        <v>4632505</v>
      </c>
      <c r="C3315" s="287" t="s">
        <v>1342</v>
      </c>
      <c r="D3315" s="287" t="s">
        <v>1344</v>
      </c>
      <c r="E3315" s="295"/>
      <c r="F3315" s="118"/>
      <c r="G3315" s="296"/>
      <c r="H3315" s="286">
        <f t="shared" si="227"/>
        <v>9940451</v>
      </c>
      <c r="I3315" s="291">
        <f t="shared" si="228"/>
        <v>9454.091836734693</v>
      </c>
      <c r="J3315" s="75"/>
      <c r="K3315" s="42"/>
      <c r="M3315" s="42">
        <v>490</v>
      </c>
    </row>
    <row r="3316" spans="1:13" s="18" customFormat="1" ht="12.75">
      <c r="A3316" s="15"/>
      <c r="B3316" s="294">
        <v>1935325</v>
      </c>
      <c r="C3316" s="287" t="s">
        <v>1342</v>
      </c>
      <c r="D3316" s="287" t="s">
        <v>1345</v>
      </c>
      <c r="E3316" s="295"/>
      <c r="F3316" s="118"/>
      <c r="G3316" s="296"/>
      <c r="H3316" s="286">
        <f t="shared" si="227"/>
        <v>8005126</v>
      </c>
      <c r="I3316" s="291">
        <f t="shared" si="228"/>
        <v>3933.587398373984</v>
      </c>
      <c r="J3316" s="75"/>
      <c r="K3316" s="42"/>
      <c r="M3316" s="42">
        <v>492</v>
      </c>
    </row>
    <row r="3317" spans="1:13" s="18" customFormat="1" ht="12.75">
      <c r="A3317" s="15"/>
      <c r="B3317" s="294">
        <v>2142155</v>
      </c>
      <c r="C3317" s="287" t="s">
        <v>1342</v>
      </c>
      <c r="D3317" s="287" t="s">
        <v>1346</v>
      </c>
      <c r="E3317" s="295"/>
      <c r="F3317" s="118"/>
      <c r="G3317" s="296"/>
      <c r="H3317" s="286">
        <f t="shared" si="227"/>
        <v>5862971</v>
      </c>
      <c r="I3317" s="291">
        <f t="shared" si="228"/>
        <v>4250.30753968254</v>
      </c>
      <c r="J3317" s="75"/>
      <c r="K3317" s="42"/>
      <c r="M3317" s="42">
        <v>504</v>
      </c>
    </row>
    <row r="3318" spans="1:13" s="18" customFormat="1" ht="12.75">
      <c r="A3318" s="15"/>
      <c r="B3318" s="294">
        <v>3459012.5</v>
      </c>
      <c r="C3318" s="287" t="s">
        <v>1342</v>
      </c>
      <c r="D3318" s="287" t="s">
        <v>1347</v>
      </c>
      <c r="E3318" s="295"/>
      <c r="F3318" s="118"/>
      <c r="G3318" s="296"/>
      <c r="H3318" s="286">
        <f t="shared" si="227"/>
        <v>2403958.5</v>
      </c>
      <c r="I3318" s="291">
        <f t="shared" si="228"/>
        <v>6863.12003968254</v>
      </c>
      <c r="J3318" s="75"/>
      <c r="K3318" s="42"/>
      <c r="M3318" s="42">
        <v>504</v>
      </c>
    </row>
    <row r="3319" spans="1:13" s="18" customFormat="1" ht="12.75">
      <c r="A3319" s="15"/>
      <c r="B3319" s="294">
        <v>2731675</v>
      </c>
      <c r="C3319" s="287" t="s">
        <v>1342</v>
      </c>
      <c r="D3319" s="287" t="s">
        <v>1348</v>
      </c>
      <c r="E3319" s="295"/>
      <c r="F3319" s="118"/>
      <c r="G3319" s="296"/>
      <c r="H3319" s="286">
        <f t="shared" si="227"/>
        <v>-327716.5</v>
      </c>
      <c r="I3319" s="291">
        <f t="shared" si="228"/>
        <v>5356.225490196079</v>
      </c>
      <c r="J3319" s="75"/>
      <c r="K3319" s="42"/>
      <c r="M3319" s="42">
        <v>510</v>
      </c>
    </row>
    <row r="3320" spans="1:13" s="18" customFormat="1" ht="12.75">
      <c r="A3320" s="15"/>
      <c r="B3320" s="294">
        <v>0</v>
      </c>
      <c r="C3320" s="287" t="s">
        <v>1342</v>
      </c>
      <c r="D3320" s="287" t="s">
        <v>1349</v>
      </c>
      <c r="E3320" s="295"/>
      <c r="F3320" s="118"/>
      <c r="G3320" s="296"/>
      <c r="H3320" s="286">
        <f t="shared" si="227"/>
        <v>-327716.5</v>
      </c>
      <c r="I3320" s="291">
        <f t="shared" si="228"/>
        <v>0</v>
      </c>
      <c r="J3320" s="75"/>
      <c r="K3320" s="42"/>
      <c r="M3320" s="42">
        <v>510</v>
      </c>
    </row>
    <row r="3321" spans="1:13" s="18" customFormat="1" ht="12.75">
      <c r="A3321" s="15"/>
      <c r="B3321" s="294">
        <v>3065030</v>
      </c>
      <c r="C3321" s="287" t="s">
        <v>1342</v>
      </c>
      <c r="D3321" s="287" t="s">
        <v>1350</v>
      </c>
      <c r="E3321" s="295"/>
      <c r="F3321" s="118"/>
      <c r="G3321" s="296"/>
      <c r="H3321" s="286">
        <f t="shared" si="227"/>
        <v>-3392746.5</v>
      </c>
      <c r="I3321" s="291">
        <f t="shared" si="228"/>
        <v>6069.366336633663</v>
      </c>
      <c r="J3321" s="75"/>
      <c r="K3321" s="42"/>
      <c r="M3321" s="42">
        <v>505</v>
      </c>
    </row>
    <row r="3322" spans="1:13" s="18" customFormat="1" ht="12.75">
      <c r="A3322" s="15"/>
      <c r="B3322" s="294">
        <v>-46084362</v>
      </c>
      <c r="C3322" s="287" t="s">
        <v>1342</v>
      </c>
      <c r="D3322" s="287" t="s">
        <v>1351</v>
      </c>
      <c r="E3322" s="295"/>
      <c r="F3322" s="118"/>
      <c r="G3322" s="296"/>
      <c r="H3322" s="286">
        <f t="shared" si="227"/>
        <v>42691615.5</v>
      </c>
      <c r="I3322" s="291">
        <f t="shared" si="228"/>
        <v>-91256.16237623763</v>
      </c>
      <c r="J3322" s="75"/>
      <c r="K3322" s="42"/>
      <c r="M3322" s="42">
        <v>505</v>
      </c>
    </row>
    <row r="3323" spans="1:13" s="18" customFormat="1" ht="12.75">
      <c r="A3323" s="15"/>
      <c r="B3323" s="294">
        <v>3398630</v>
      </c>
      <c r="C3323" s="287" t="s">
        <v>1342</v>
      </c>
      <c r="D3323" s="287" t="s">
        <v>1352</v>
      </c>
      <c r="E3323" s="295"/>
      <c r="F3323" s="118"/>
      <c r="G3323" s="296"/>
      <c r="H3323" s="286">
        <f>H3321-B3323</f>
        <v>-6791376.5</v>
      </c>
      <c r="I3323" s="291">
        <f t="shared" si="228"/>
        <v>6865.919191919192</v>
      </c>
      <c r="J3323" s="75"/>
      <c r="K3323" s="42"/>
      <c r="M3323" s="42">
        <v>495</v>
      </c>
    </row>
    <row r="3324" spans="1:13" s="18" customFormat="1" ht="12.75">
      <c r="A3324" s="15"/>
      <c r="B3324" s="294">
        <v>2496754</v>
      </c>
      <c r="C3324" s="287" t="s">
        <v>1342</v>
      </c>
      <c r="D3324" s="287" t="s">
        <v>1353</v>
      </c>
      <c r="E3324" s="295"/>
      <c r="F3324" s="118"/>
      <c r="G3324" s="296"/>
      <c r="H3324" s="286">
        <f>H3322-B3324</f>
        <v>40194861.5</v>
      </c>
      <c r="I3324" s="291">
        <f t="shared" si="228"/>
        <v>5095.416326530612</v>
      </c>
      <c r="J3324" s="75"/>
      <c r="K3324" s="42"/>
      <c r="M3324" s="42">
        <v>490</v>
      </c>
    </row>
    <row r="3325" spans="1:13" s="18" customFormat="1" ht="12.75">
      <c r="A3325" s="15"/>
      <c r="B3325" s="294"/>
      <c r="C3325" s="287" t="s">
        <v>1342</v>
      </c>
      <c r="D3325" s="287" t="s">
        <v>1366</v>
      </c>
      <c r="E3325" s="295"/>
      <c r="F3325" s="118"/>
      <c r="G3325" s="296"/>
      <c r="H3325" s="286">
        <f>H3323-B3325</f>
        <v>-6791376.5</v>
      </c>
      <c r="I3325" s="291">
        <f t="shared" si="228"/>
        <v>0</v>
      </c>
      <c r="J3325" s="75"/>
      <c r="K3325" s="42"/>
      <c r="M3325" s="42">
        <v>480</v>
      </c>
    </row>
    <row r="3326" spans="1:13" s="18" customFormat="1" ht="12.75">
      <c r="A3326" s="14"/>
      <c r="B3326" s="297">
        <f>SUM(B3314:B3325)</f>
        <v>-36796231.5</v>
      </c>
      <c r="C3326" s="298" t="s">
        <v>1342</v>
      </c>
      <c r="D3326" s="298" t="s">
        <v>1367</v>
      </c>
      <c r="E3326" s="299"/>
      <c r="F3326" s="140"/>
      <c r="G3326" s="300"/>
      <c r="H3326" s="301">
        <v>0</v>
      </c>
      <c r="I3326" s="302">
        <f t="shared" si="228"/>
        <v>-76658.815625</v>
      </c>
      <c r="J3326" s="303"/>
      <c r="K3326" s="304"/>
      <c r="L3326" s="304"/>
      <c r="M3326" s="42">
        <v>480</v>
      </c>
    </row>
    <row r="3327" spans="1:13" s="18" customFormat="1" ht="12.75">
      <c r="A3327" s="15"/>
      <c r="B3327" s="34"/>
      <c r="C3327" s="305"/>
      <c r="D3327" s="305"/>
      <c r="E3327" s="305"/>
      <c r="F3327" s="118"/>
      <c r="G3327" s="306"/>
      <c r="H3327" s="31"/>
      <c r="I3327" s="75"/>
      <c r="J3327" s="75"/>
      <c r="K3327" s="42"/>
      <c r="M3327" s="42"/>
    </row>
    <row r="3328" spans="1:13" s="18" customFormat="1" ht="12.75">
      <c r="A3328" s="15"/>
      <c r="B3328" s="34"/>
      <c r="C3328" s="305"/>
      <c r="D3328" s="305"/>
      <c r="E3328" s="305"/>
      <c r="F3328" s="118"/>
      <c r="G3328" s="306"/>
      <c r="H3328" s="31"/>
      <c r="I3328" s="75"/>
      <c r="J3328" s="75"/>
      <c r="K3328" s="42"/>
      <c r="M3328" s="42"/>
    </row>
    <row r="3329" spans="2:13" ht="12.75">
      <c r="B3329" s="43"/>
      <c r="F3329" s="165"/>
      <c r="G3329" s="183"/>
      <c r="M3329" s="42"/>
    </row>
    <row r="3330" spans="1:13" s="221" customFormat="1" ht="12.75">
      <c r="A3330" s="233"/>
      <c r="B3330" s="307">
        <v>1584811.2</v>
      </c>
      <c r="C3330" s="233" t="s">
        <v>1354</v>
      </c>
      <c r="D3330" s="233" t="s">
        <v>1349</v>
      </c>
      <c r="E3330" s="233"/>
      <c r="F3330" s="308"/>
      <c r="G3330" s="308"/>
      <c r="H3330" s="6">
        <f>H3329-B3330</f>
        <v>-1584811.2</v>
      </c>
      <c r="I3330" s="291">
        <f aca="true" t="shared" si="229" ref="I3330:I3336">+B3330/M3330</f>
        <v>3107.4729411764706</v>
      </c>
      <c r="J3330" s="309"/>
      <c r="K3330" s="310"/>
      <c r="M3330" s="42">
        <v>510</v>
      </c>
    </row>
    <row r="3331" spans="1:13" s="221" customFormat="1" ht="12.75">
      <c r="A3331" s="233"/>
      <c r="B3331" s="307">
        <v>1597500</v>
      </c>
      <c r="C3331" s="233" t="s">
        <v>1354</v>
      </c>
      <c r="D3331" s="233" t="s">
        <v>1350</v>
      </c>
      <c r="E3331" s="233"/>
      <c r="F3331" s="308"/>
      <c r="G3331" s="308"/>
      <c r="H3331" s="6">
        <f>H3330-B3331</f>
        <v>-3182311.2</v>
      </c>
      <c r="I3331" s="291">
        <f t="shared" si="229"/>
        <v>3163.366336633663</v>
      </c>
      <c r="J3331" s="309"/>
      <c r="K3331" s="310"/>
      <c r="M3331" s="42">
        <v>505</v>
      </c>
    </row>
    <row r="3332" spans="1:13" s="221" customFormat="1" ht="12.75">
      <c r="A3332" s="233"/>
      <c r="B3332" s="307">
        <v>-15897176</v>
      </c>
      <c r="C3332" s="233" t="s">
        <v>1354</v>
      </c>
      <c r="D3332" s="233" t="s">
        <v>1351</v>
      </c>
      <c r="E3332" s="233"/>
      <c r="F3332" s="308"/>
      <c r="G3332" s="308"/>
      <c r="H3332" s="6">
        <f>H3330-B3332</f>
        <v>14312364.8</v>
      </c>
      <c r="I3332" s="291">
        <f t="shared" si="229"/>
        <v>-32115.50707070707</v>
      </c>
      <c r="J3332" s="309"/>
      <c r="K3332" s="310"/>
      <c r="M3332" s="42">
        <v>495</v>
      </c>
    </row>
    <row r="3333" spans="1:13" s="221" customFormat="1" ht="12.75">
      <c r="A3333" s="233"/>
      <c r="B3333" s="307">
        <v>4200669.5</v>
      </c>
      <c r="C3333" s="233" t="s">
        <v>1354</v>
      </c>
      <c r="D3333" s="233" t="s">
        <v>1352</v>
      </c>
      <c r="E3333" s="233"/>
      <c r="F3333" s="308"/>
      <c r="G3333" s="308"/>
      <c r="H3333" s="6">
        <f>H3331-B3333</f>
        <v>-7382980.7</v>
      </c>
      <c r="I3333" s="291">
        <f t="shared" si="229"/>
        <v>8486.201010101011</v>
      </c>
      <c r="J3333" s="309"/>
      <c r="K3333" s="310"/>
      <c r="M3333" s="42">
        <v>495</v>
      </c>
    </row>
    <row r="3334" spans="1:13" s="221" customFormat="1" ht="12.75">
      <c r="A3334" s="233"/>
      <c r="B3334" s="307">
        <v>2496754</v>
      </c>
      <c r="C3334" s="233" t="s">
        <v>1354</v>
      </c>
      <c r="D3334" s="233" t="s">
        <v>1353</v>
      </c>
      <c r="E3334" s="233"/>
      <c r="F3334" s="308"/>
      <c r="G3334" s="308"/>
      <c r="H3334" s="6">
        <f>H3332-B3334</f>
        <v>11815610.8</v>
      </c>
      <c r="I3334" s="291">
        <f t="shared" si="229"/>
        <v>5095.416326530612</v>
      </c>
      <c r="J3334" s="309"/>
      <c r="K3334" s="310"/>
      <c r="M3334" s="42">
        <v>490</v>
      </c>
    </row>
    <row r="3335" spans="1:13" s="221" customFormat="1" ht="12.75">
      <c r="A3335" s="233"/>
      <c r="B3335" s="307">
        <f>+B3301</f>
        <v>0</v>
      </c>
      <c r="C3335" s="233" t="s">
        <v>1354</v>
      </c>
      <c r="D3335" s="233" t="s">
        <v>1366</v>
      </c>
      <c r="E3335" s="233"/>
      <c r="F3335" s="308"/>
      <c r="G3335" s="308"/>
      <c r="H3335" s="6">
        <f>H3333-B3335</f>
        <v>-7382980.7</v>
      </c>
      <c r="I3335" s="291">
        <f t="shared" si="229"/>
        <v>0</v>
      </c>
      <c r="J3335" s="309"/>
      <c r="K3335" s="310"/>
      <c r="M3335" s="42">
        <v>480</v>
      </c>
    </row>
    <row r="3336" spans="1:13" s="241" customFormat="1" ht="12.75">
      <c r="A3336" s="311"/>
      <c r="B3336" s="312">
        <f>SUM(B3330:B3335)</f>
        <v>-6017441.300000001</v>
      </c>
      <c r="C3336" s="311" t="s">
        <v>1354</v>
      </c>
      <c r="D3336" s="311" t="s">
        <v>1367</v>
      </c>
      <c r="E3336" s="311"/>
      <c r="F3336" s="313"/>
      <c r="G3336" s="313"/>
      <c r="H3336" s="301">
        <v>0</v>
      </c>
      <c r="I3336" s="302">
        <f t="shared" si="229"/>
        <v>-12536.336041666667</v>
      </c>
      <c r="J3336" s="302"/>
      <c r="M3336" s="42">
        <v>480</v>
      </c>
    </row>
    <row r="3337" spans="2:13" ht="12.75">
      <c r="B3337" s="43"/>
      <c r="F3337" s="165"/>
      <c r="G3337" s="183"/>
      <c r="M3337" s="42"/>
    </row>
    <row r="3338" spans="2:13" ht="12.75">
      <c r="B3338" s="43"/>
      <c r="F3338" s="165"/>
      <c r="G3338" s="183"/>
      <c r="M3338" s="42"/>
    </row>
    <row r="3339" spans="1:13" s="221" customFormat="1" ht="12.75" hidden="1">
      <c r="A3339" s="233"/>
      <c r="B3339" s="307"/>
      <c r="C3339" s="233"/>
      <c r="D3339" s="233"/>
      <c r="E3339" s="233"/>
      <c r="F3339" s="308"/>
      <c r="G3339" s="308"/>
      <c r="H3339" s="307"/>
      <c r="I3339" s="291"/>
      <c r="K3339" s="42"/>
      <c r="L3339" s="18"/>
      <c r="M3339" s="42"/>
    </row>
    <row r="3340" spans="1:13" s="221" customFormat="1" ht="12.75" hidden="1">
      <c r="A3340" s="233"/>
      <c r="B3340" s="307"/>
      <c r="C3340" s="233"/>
      <c r="D3340" s="233"/>
      <c r="E3340" s="233"/>
      <c r="F3340" s="308"/>
      <c r="G3340" s="308"/>
      <c r="H3340" s="307"/>
      <c r="I3340" s="291"/>
      <c r="K3340" s="42"/>
      <c r="L3340" s="18"/>
      <c r="M3340" s="42"/>
    </row>
    <row r="3341" spans="1:13" ht="12.75" hidden="1">
      <c r="A3341" s="15"/>
      <c r="B3341" s="10"/>
      <c r="G3341" s="183"/>
      <c r="H3341" s="307"/>
      <c r="I3341" s="25" t="e">
        <f aca="true" t="shared" si="230" ref="I3341:I3372">+B3341/M3341</f>
        <v>#DIV/0!</v>
      </c>
      <c r="M3341" s="42"/>
    </row>
    <row r="3342" spans="1:13" ht="12.75" hidden="1">
      <c r="A3342" s="15"/>
      <c r="B3342" s="10"/>
      <c r="G3342" s="183"/>
      <c r="H3342" s="307"/>
      <c r="I3342" s="25" t="e">
        <f t="shared" si="230"/>
        <v>#DIV/0!</v>
      </c>
      <c r="M3342" s="42"/>
    </row>
    <row r="3343" spans="1:13" ht="12.75" hidden="1">
      <c r="A3343" s="15"/>
      <c r="B3343" s="10"/>
      <c r="G3343" s="183"/>
      <c r="H3343" s="6">
        <f aca="true" t="shared" si="231" ref="H3343:H3374">H3342-B3343</f>
        <v>0</v>
      </c>
      <c r="I3343" s="25" t="e">
        <f t="shared" si="230"/>
        <v>#DIV/0!</v>
      </c>
      <c r="M3343" s="42"/>
    </row>
    <row r="3344" spans="1:13" ht="12.75" hidden="1">
      <c r="A3344" s="15"/>
      <c r="B3344" s="10"/>
      <c r="G3344" s="183"/>
      <c r="H3344" s="6">
        <f t="shared" si="231"/>
        <v>0</v>
      </c>
      <c r="I3344" s="25" t="e">
        <f t="shared" si="230"/>
        <v>#DIV/0!</v>
      </c>
      <c r="M3344" s="42"/>
    </row>
    <row r="3345" spans="1:13" ht="12.75" hidden="1">
      <c r="A3345" s="15"/>
      <c r="B3345" s="10"/>
      <c r="G3345" s="183"/>
      <c r="H3345" s="6">
        <f t="shared" si="231"/>
        <v>0</v>
      </c>
      <c r="I3345" s="25" t="e">
        <f t="shared" si="230"/>
        <v>#DIV/0!</v>
      </c>
      <c r="M3345" s="42"/>
    </row>
    <row r="3346" spans="1:13" ht="12.75" hidden="1">
      <c r="A3346" s="15"/>
      <c r="B3346" s="10"/>
      <c r="G3346" s="183"/>
      <c r="H3346" s="6">
        <f t="shared" si="231"/>
        <v>0</v>
      </c>
      <c r="I3346" s="25" t="e">
        <f t="shared" si="230"/>
        <v>#DIV/0!</v>
      </c>
      <c r="M3346" s="42"/>
    </row>
    <row r="3347" spans="1:13" ht="12.75" hidden="1">
      <c r="A3347" s="15"/>
      <c r="B3347" s="10"/>
      <c r="G3347" s="183"/>
      <c r="H3347" s="6">
        <f t="shared" si="231"/>
        <v>0</v>
      </c>
      <c r="I3347" s="25" t="e">
        <f t="shared" si="230"/>
        <v>#DIV/0!</v>
      </c>
      <c r="M3347" s="42"/>
    </row>
    <row r="3348" spans="1:13" ht="12.75" hidden="1">
      <c r="A3348" s="15"/>
      <c r="B3348" s="10"/>
      <c r="G3348" s="183"/>
      <c r="H3348" s="6">
        <f t="shared" si="231"/>
        <v>0</v>
      </c>
      <c r="I3348" s="25" t="e">
        <f t="shared" si="230"/>
        <v>#DIV/0!</v>
      </c>
      <c r="M3348" s="42"/>
    </row>
    <row r="3349" spans="1:13" ht="12.75" hidden="1">
      <c r="A3349" s="15"/>
      <c r="B3349" s="10"/>
      <c r="G3349" s="183"/>
      <c r="H3349" s="6">
        <f t="shared" si="231"/>
        <v>0</v>
      </c>
      <c r="I3349" s="25" t="e">
        <f t="shared" si="230"/>
        <v>#DIV/0!</v>
      </c>
      <c r="M3349" s="42"/>
    </row>
    <row r="3350" spans="1:13" ht="12.75" hidden="1">
      <c r="A3350" s="15"/>
      <c r="B3350" s="10"/>
      <c r="G3350" s="183"/>
      <c r="H3350" s="6">
        <f t="shared" si="231"/>
        <v>0</v>
      </c>
      <c r="I3350" s="25" t="e">
        <f t="shared" si="230"/>
        <v>#DIV/0!</v>
      </c>
      <c r="M3350" s="42"/>
    </row>
    <row r="3351" spans="1:13" ht="12.75" hidden="1">
      <c r="A3351" s="15"/>
      <c r="B3351" s="10"/>
      <c r="G3351" s="183"/>
      <c r="H3351" s="6">
        <f t="shared" si="231"/>
        <v>0</v>
      </c>
      <c r="I3351" s="25" t="e">
        <f t="shared" si="230"/>
        <v>#DIV/0!</v>
      </c>
      <c r="M3351" s="42"/>
    </row>
    <row r="3352" spans="1:13" ht="12.75" hidden="1">
      <c r="A3352" s="15"/>
      <c r="B3352" s="10"/>
      <c r="G3352" s="183"/>
      <c r="H3352" s="6">
        <f t="shared" si="231"/>
        <v>0</v>
      </c>
      <c r="I3352" s="25" t="e">
        <f t="shared" si="230"/>
        <v>#DIV/0!</v>
      </c>
      <c r="M3352" s="42"/>
    </row>
    <row r="3353" spans="1:13" ht="12.75" hidden="1">
      <c r="A3353" s="15"/>
      <c r="B3353" s="10"/>
      <c r="G3353" s="183"/>
      <c r="H3353" s="6">
        <f t="shared" si="231"/>
        <v>0</v>
      </c>
      <c r="I3353" s="25" t="e">
        <f t="shared" si="230"/>
        <v>#DIV/0!</v>
      </c>
      <c r="M3353" s="42"/>
    </row>
    <row r="3354" spans="1:13" ht="12.75" hidden="1">
      <c r="A3354" s="15"/>
      <c r="B3354" s="10"/>
      <c r="G3354" s="183"/>
      <c r="H3354" s="6">
        <f t="shared" si="231"/>
        <v>0</v>
      </c>
      <c r="I3354" s="25" t="e">
        <f t="shared" si="230"/>
        <v>#DIV/0!</v>
      </c>
      <c r="M3354" s="42"/>
    </row>
    <row r="3355" spans="1:13" ht="12.75" hidden="1">
      <c r="A3355" s="15"/>
      <c r="G3355" s="183"/>
      <c r="H3355" s="6">
        <f t="shared" si="231"/>
        <v>0</v>
      </c>
      <c r="I3355" s="25" t="e">
        <f t="shared" si="230"/>
        <v>#DIV/0!</v>
      </c>
      <c r="M3355" s="42"/>
    </row>
    <row r="3356" spans="1:13" ht="12.75" hidden="1">
      <c r="A3356" s="15"/>
      <c r="B3356" s="9"/>
      <c r="G3356" s="183"/>
      <c r="H3356" s="6">
        <f t="shared" si="231"/>
        <v>0</v>
      </c>
      <c r="I3356" s="25" t="e">
        <f t="shared" si="230"/>
        <v>#DIV/0!</v>
      </c>
      <c r="M3356" s="42"/>
    </row>
    <row r="3357" spans="1:13" ht="12.75" hidden="1">
      <c r="A3357" s="15"/>
      <c r="G3357" s="183"/>
      <c r="H3357" s="6">
        <f t="shared" si="231"/>
        <v>0</v>
      </c>
      <c r="I3357" s="25" t="e">
        <f t="shared" si="230"/>
        <v>#DIV/0!</v>
      </c>
      <c r="M3357" s="42"/>
    </row>
    <row r="3358" spans="1:13" ht="12.75" hidden="1">
      <c r="A3358" s="15"/>
      <c r="G3358" s="183"/>
      <c r="H3358" s="6">
        <f t="shared" si="231"/>
        <v>0</v>
      </c>
      <c r="I3358" s="25" t="e">
        <f t="shared" si="230"/>
        <v>#DIV/0!</v>
      </c>
      <c r="M3358" s="42"/>
    </row>
    <row r="3359" spans="1:13" ht="12.75" hidden="1">
      <c r="A3359" s="15"/>
      <c r="G3359" s="183"/>
      <c r="H3359" s="6">
        <f t="shared" si="231"/>
        <v>0</v>
      </c>
      <c r="I3359" s="25" t="e">
        <f t="shared" si="230"/>
        <v>#DIV/0!</v>
      </c>
      <c r="M3359" s="42"/>
    </row>
    <row r="3360" spans="1:13" ht="12.75" hidden="1">
      <c r="A3360" s="15"/>
      <c r="G3360" s="183"/>
      <c r="H3360" s="6">
        <f t="shared" si="231"/>
        <v>0</v>
      </c>
      <c r="I3360" s="25" t="e">
        <f t="shared" si="230"/>
        <v>#DIV/0!</v>
      </c>
      <c r="M3360" s="42"/>
    </row>
    <row r="3361" spans="1:13" ht="12.75" hidden="1">
      <c r="A3361" s="15"/>
      <c r="G3361" s="183"/>
      <c r="H3361" s="6">
        <f t="shared" si="231"/>
        <v>0</v>
      </c>
      <c r="I3361" s="25" t="e">
        <f t="shared" si="230"/>
        <v>#DIV/0!</v>
      </c>
      <c r="M3361" s="42"/>
    </row>
    <row r="3362" spans="1:13" ht="12.75" hidden="1">
      <c r="A3362" s="15"/>
      <c r="G3362" s="183"/>
      <c r="H3362" s="6">
        <f t="shared" si="231"/>
        <v>0</v>
      </c>
      <c r="I3362" s="25" t="e">
        <f t="shared" si="230"/>
        <v>#DIV/0!</v>
      </c>
      <c r="M3362" s="42"/>
    </row>
    <row r="3363" spans="1:13" ht="12.75" hidden="1">
      <c r="A3363" s="15"/>
      <c r="G3363" s="183"/>
      <c r="H3363" s="6">
        <f t="shared" si="231"/>
        <v>0</v>
      </c>
      <c r="I3363" s="25" t="e">
        <f t="shared" si="230"/>
        <v>#DIV/0!</v>
      </c>
      <c r="M3363" s="42"/>
    </row>
    <row r="3364" spans="1:13" ht="12.75" hidden="1">
      <c r="A3364" s="15"/>
      <c r="G3364" s="183"/>
      <c r="H3364" s="6">
        <f t="shared" si="231"/>
        <v>0</v>
      </c>
      <c r="I3364" s="25" t="e">
        <f t="shared" si="230"/>
        <v>#DIV/0!</v>
      </c>
      <c r="M3364" s="42"/>
    </row>
    <row r="3365" spans="1:13" ht="12.75" hidden="1">
      <c r="A3365" s="15"/>
      <c r="G3365" s="183"/>
      <c r="H3365" s="6">
        <f t="shared" si="231"/>
        <v>0</v>
      </c>
      <c r="I3365" s="25" t="e">
        <f t="shared" si="230"/>
        <v>#DIV/0!</v>
      </c>
      <c r="M3365" s="42"/>
    </row>
    <row r="3366" spans="1:13" ht="12.75" hidden="1">
      <c r="A3366" s="15"/>
      <c r="G3366" s="183"/>
      <c r="H3366" s="6">
        <f t="shared" si="231"/>
        <v>0</v>
      </c>
      <c r="I3366" s="25" t="e">
        <f t="shared" si="230"/>
        <v>#DIV/0!</v>
      </c>
      <c r="M3366" s="42"/>
    </row>
    <row r="3367" spans="1:13" ht="12.75" hidden="1">
      <c r="A3367" s="15"/>
      <c r="G3367" s="183"/>
      <c r="H3367" s="6">
        <f t="shared" si="231"/>
        <v>0</v>
      </c>
      <c r="I3367" s="25" t="e">
        <f t="shared" si="230"/>
        <v>#DIV/0!</v>
      </c>
      <c r="M3367" s="42"/>
    </row>
    <row r="3368" spans="1:13" ht="12.75" hidden="1">
      <c r="A3368" s="15"/>
      <c r="G3368" s="183"/>
      <c r="H3368" s="6">
        <f t="shared" si="231"/>
        <v>0</v>
      </c>
      <c r="I3368" s="25" t="e">
        <f t="shared" si="230"/>
        <v>#DIV/0!</v>
      </c>
      <c r="M3368" s="42"/>
    </row>
    <row r="3369" spans="1:13" ht="12.75" hidden="1">
      <c r="A3369" s="15"/>
      <c r="G3369" s="183"/>
      <c r="H3369" s="6">
        <f t="shared" si="231"/>
        <v>0</v>
      </c>
      <c r="I3369" s="25" t="e">
        <f t="shared" si="230"/>
        <v>#DIV/0!</v>
      </c>
      <c r="M3369" s="42"/>
    </row>
    <row r="3370" spans="1:13" ht="12.75" hidden="1">
      <c r="A3370" s="15"/>
      <c r="G3370" s="183"/>
      <c r="H3370" s="6">
        <f t="shared" si="231"/>
        <v>0</v>
      </c>
      <c r="I3370" s="25" t="e">
        <f t="shared" si="230"/>
        <v>#DIV/0!</v>
      </c>
      <c r="M3370" s="42"/>
    </row>
    <row r="3371" spans="1:13" ht="12.75" hidden="1">
      <c r="A3371" s="15"/>
      <c r="G3371" s="183"/>
      <c r="H3371" s="6">
        <f t="shared" si="231"/>
        <v>0</v>
      </c>
      <c r="I3371" s="25" t="e">
        <f t="shared" si="230"/>
        <v>#DIV/0!</v>
      </c>
      <c r="M3371" s="42"/>
    </row>
    <row r="3372" spans="1:13" ht="12.75" hidden="1">
      <c r="A3372" s="15"/>
      <c r="G3372" s="183"/>
      <c r="H3372" s="6">
        <f t="shared" si="231"/>
        <v>0</v>
      </c>
      <c r="I3372" s="25" t="e">
        <f t="shared" si="230"/>
        <v>#DIV/0!</v>
      </c>
      <c r="M3372" s="42"/>
    </row>
    <row r="3373" spans="1:13" ht="12.75" hidden="1">
      <c r="A3373" s="15"/>
      <c r="G3373" s="183"/>
      <c r="H3373" s="6">
        <f t="shared" si="231"/>
        <v>0</v>
      </c>
      <c r="I3373" s="25" t="e">
        <f aca="true" t="shared" si="232" ref="I3373:I3404">+B3373/M3373</f>
        <v>#DIV/0!</v>
      </c>
      <c r="M3373" s="42"/>
    </row>
    <row r="3374" spans="1:13" ht="12.75" hidden="1">
      <c r="A3374" s="15"/>
      <c r="G3374" s="183"/>
      <c r="H3374" s="6">
        <f t="shared" si="231"/>
        <v>0</v>
      </c>
      <c r="I3374" s="25" t="e">
        <f t="shared" si="232"/>
        <v>#DIV/0!</v>
      </c>
      <c r="M3374" s="42"/>
    </row>
    <row r="3375" spans="1:13" ht="12.75" hidden="1">
      <c r="A3375" s="15"/>
      <c r="G3375" s="183"/>
      <c r="H3375" s="6">
        <f aca="true" t="shared" si="233" ref="H3375:H3406">H3374-B3375</f>
        <v>0</v>
      </c>
      <c r="I3375" s="25" t="e">
        <f t="shared" si="232"/>
        <v>#DIV/0!</v>
      </c>
      <c r="M3375" s="42"/>
    </row>
    <row r="3376" spans="1:13" ht="12.75" hidden="1">
      <c r="A3376" s="15"/>
      <c r="G3376" s="183"/>
      <c r="H3376" s="6">
        <f t="shared" si="233"/>
        <v>0</v>
      </c>
      <c r="I3376" s="25" t="e">
        <f t="shared" si="232"/>
        <v>#DIV/0!</v>
      </c>
      <c r="M3376" s="42"/>
    </row>
    <row r="3377" spans="1:13" ht="12.75" hidden="1">
      <c r="A3377" s="15"/>
      <c r="G3377" s="183"/>
      <c r="H3377" s="6">
        <f t="shared" si="233"/>
        <v>0</v>
      </c>
      <c r="I3377" s="25" t="e">
        <f t="shared" si="232"/>
        <v>#DIV/0!</v>
      </c>
      <c r="M3377" s="42"/>
    </row>
    <row r="3378" spans="1:13" ht="12.75" hidden="1">
      <c r="A3378" s="15"/>
      <c r="G3378" s="183"/>
      <c r="H3378" s="6">
        <f t="shared" si="233"/>
        <v>0</v>
      </c>
      <c r="I3378" s="25" t="e">
        <f t="shared" si="232"/>
        <v>#DIV/0!</v>
      </c>
      <c r="M3378" s="42"/>
    </row>
    <row r="3379" spans="1:13" ht="12.75" hidden="1">
      <c r="A3379" s="15"/>
      <c r="G3379" s="183"/>
      <c r="H3379" s="6">
        <f t="shared" si="233"/>
        <v>0</v>
      </c>
      <c r="I3379" s="25" t="e">
        <f t="shared" si="232"/>
        <v>#DIV/0!</v>
      </c>
      <c r="M3379" s="42"/>
    </row>
    <row r="3380" spans="1:13" ht="12.75" hidden="1">
      <c r="A3380" s="15"/>
      <c r="G3380" s="183"/>
      <c r="H3380" s="6">
        <f t="shared" si="233"/>
        <v>0</v>
      </c>
      <c r="I3380" s="25" t="e">
        <f t="shared" si="232"/>
        <v>#DIV/0!</v>
      </c>
      <c r="M3380" s="42"/>
    </row>
    <row r="3381" spans="1:13" ht="12.75" hidden="1">
      <c r="A3381" s="15"/>
      <c r="G3381" s="183"/>
      <c r="H3381" s="6">
        <f t="shared" si="233"/>
        <v>0</v>
      </c>
      <c r="I3381" s="25" t="e">
        <f t="shared" si="232"/>
        <v>#DIV/0!</v>
      </c>
      <c r="M3381" s="42"/>
    </row>
    <row r="3382" spans="1:13" ht="12.75" hidden="1">
      <c r="A3382" s="15"/>
      <c r="G3382" s="183"/>
      <c r="H3382" s="6">
        <f t="shared" si="233"/>
        <v>0</v>
      </c>
      <c r="I3382" s="25" t="e">
        <f t="shared" si="232"/>
        <v>#DIV/0!</v>
      </c>
      <c r="M3382" s="42"/>
    </row>
    <row r="3383" spans="1:13" ht="12.75" hidden="1">
      <c r="A3383" s="15"/>
      <c r="G3383" s="183"/>
      <c r="H3383" s="6">
        <f t="shared" si="233"/>
        <v>0</v>
      </c>
      <c r="I3383" s="25" t="e">
        <f t="shared" si="232"/>
        <v>#DIV/0!</v>
      </c>
      <c r="M3383" s="42"/>
    </row>
    <row r="3384" spans="1:13" ht="12.75" hidden="1">
      <c r="A3384" s="15"/>
      <c r="G3384" s="183"/>
      <c r="H3384" s="6">
        <f t="shared" si="233"/>
        <v>0</v>
      </c>
      <c r="I3384" s="25" t="e">
        <f t="shared" si="232"/>
        <v>#DIV/0!</v>
      </c>
      <c r="M3384" s="42"/>
    </row>
    <row r="3385" spans="1:13" ht="12.75" hidden="1">
      <c r="A3385" s="15"/>
      <c r="G3385" s="183"/>
      <c r="H3385" s="6">
        <f t="shared" si="233"/>
        <v>0</v>
      </c>
      <c r="I3385" s="25" t="e">
        <f t="shared" si="232"/>
        <v>#DIV/0!</v>
      </c>
      <c r="M3385" s="42"/>
    </row>
    <row r="3386" spans="1:13" ht="12.75" hidden="1">
      <c r="A3386" s="15"/>
      <c r="G3386" s="183"/>
      <c r="H3386" s="6">
        <f t="shared" si="233"/>
        <v>0</v>
      </c>
      <c r="I3386" s="25" t="e">
        <f t="shared" si="232"/>
        <v>#DIV/0!</v>
      </c>
      <c r="M3386" s="42"/>
    </row>
    <row r="3387" spans="1:13" ht="12.75" hidden="1">
      <c r="A3387" s="15"/>
      <c r="G3387" s="183"/>
      <c r="H3387" s="6">
        <f t="shared" si="233"/>
        <v>0</v>
      </c>
      <c r="I3387" s="25" t="e">
        <f t="shared" si="232"/>
        <v>#DIV/0!</v>
      </c>
      <c r="M3387" s="42"/>
    </row>
    <row r="3388" spans="1:13" ht="12.75" hidden="1">
      <c r="A3388" s="15"/>
      <c r="G3388" s="183"/>
      <c r="H3388" s="6">
        <f t="shared" si="233"/>
        <v>0</v>
      </c>
      <c r="I3388" s="25" t="e">
        <f t="shared" si="232"/>
        <v>#DIV/0!</v>
      </c>
      <c r="M3388" s="42"/>
    </row>
    <row r="3389" spans="1:13" ht="12.75" hidden="1">
      <c r="A3389" s="15"/>
      <c r="G3389" s="183"/>
      <c r="H3389" s="6">
        <f t="shared" si="233"/>
        <v>0</v>
      </c>
      <c r="I3389" s="25" t="e">
        <f t="shared" si="232"/>
        <v>#DIV/0!</v>
      </c>
      <c r="M3389" s="42"/>
    </row>
    <row r="3390" spans="1:13" ht="12.75" hidden="1">
      <c r="A3390" s="15"/>
      <c r="G3390" s="183"/>
      <c r="H3390" s="6">
        <f t="shared" si="233"/>
        <v>0</v>
      </c>
      <c r="I3390" s="25" t="e">
        <f t="shared" si="232"/>
        <v>#DIV/0!</v>
      </c>
      <c r="M3390" s="42"/>
    </row>
    <row r="3391" spans="1:13" ht="12.75" hidden="1">
      <c r="A3391" s="15"/>
      <c r="G3391" s="183"/>
      <c r="H3391" s="6">
        <f t="shared" si="233"/>
        <v>0</v>
      </c>
      <c r="I3391" s="25" t="e">
        <f t="shared" si="232"/>
        <v>#DIV/0!</v>
      </c>
      <c r="M3391" s="42"/>
    </row>
    <row r="3392" spans="1:13" ht="12.75" hidden="1">
      <c r="A3392" s="15"/>
      <c r="G3392" s="183"/>
      <c r="H3392" s="6">
        <f t="shared" si="233"/>
        <v>0</v>
      </c>
      <c r="I3392" s="25" t="e">
        <f t="shared" si="232"/>
        <v>#DIV/0!</v>
      </c>
      <c r="M3392" s="42"/>
    </row>
    <row r="3393" spans="1:13" ht="12.75" hidden="1">
      <c r="A3393" s="15"/>
      <c r="G3393" s="183"/>
      <c r="H3393" s="6">
        <f t="shared" si="233"/>
        <v>0</v>
      </c>
      <c r="I3393" s="25" t="e">
        <f t="shared" si="232"/>
        <v>#DIV/0!</v>
      </c>
      <c r="M3393" s="42"/>
    </row>
    <row r="3394" spans="1:13" ht="12.75" hidden="1">
      <c r="A3394" s="15"/>
      <c r="G3394" s="183"/>
      <c r="H3394" s="6">
        <f t="shared" si="233"/>
        <v>0</v>
      </c>
      <c r="I3394" s="25" t="e">
        <f t="shared" si="232"/>
        <v>#DIV/0!</v>
      </c>
      <c r="M3394" s="42"/>
    </row>
    <row r="3395" spans="1:13" ht="12.75" hidden="1">
      <c r="A3395" s="15"/>
      <c r="G3395" s="183"/>
      <c r="H3395" s="6">
        <f t="shared" si="233"/>
        <v>0</v>
      </c>
      <c r="I3395" s="25" t="e">
        <f t="shared" si="232"/>
        <v>#DIV/0!</v>
      </c>
      <c r="M3395" s="42"/>
    </row>
    <row r="3396" spans="1:13" ht="12.75" hidden="1">
      <c r="A3396" s="15"/>
      <c r="G3396" s="183"/>
      <c r="H3396" s="6">
        <f t="shared" si="233"/>
        <v>0</v>
      </c>
      <c r="I3396" s="25" t="e">
        <f t="shared" si="232"/>
        <v>#DIV/0!</v>
      </c>
      <c r="M3396" s="42"/>
    </row>
    <row r="3397" spans="1:13" ht="12.75" hidden="1">
      <c r="A3397" s="15"/>
      <c r="G3397" s="183"/>
      <c r="H3397" s="6">
        <f t="shared" si="233"/>
        <v>0</v>
      </c>
      <c r="I3397" s="25" t="e">
        <f t="shared" si="232"/>
        <v>#DIV/0!</v>
      </c>
      <c r="M3397" s="42"/>
    </row>
    <row r="3398" spans="1:13" ht="12.75" hidden="1">
      <c r="A3398" s="15"/>
      <c r="G3398" s="183"/>
      <c r="H3398" s="6">
        <f t="shared" si="233"/>
        <v>0</v>
      </c>
      <c r="I3398" s="25" t="e">
        <f t="shared" si="232"/>
        <v>#DIV/0!</v>
      </c>
      <c r="M3398" s="42"/>
    </row>
    <row r="3399" spans="1:13" ht="12.75" hidden="1">
      <c r="A3399" s="15"/>
      <c r="G3399" s="183"/>
      <c r="H3399" s="6">
        <f t="shared" si="233"/>
        <v>0</v>
      </c>
      <c r="I3399" s="25" t="e">
        <f t="shared" si="232"/>
        <v>#DIV/0!</v>
      </c>
      <c r="M3399" s="42"/>
    </row>
    <row r="3400" spans="1:13" ht="12.75" hidden="1">
      <c r="A3400" s="15"/>
      <c r="G3400" s="183"/>
      <c r="H3400" s="6">
        <f t="shared" si="233"/>
        <v>0</v>
      </c>
      <c r="I3400" s="25" t="e">
        <f t="shared" si="232"/>
        <v>#DIV/0!</v>
      </c>
      <c r="M3400" s="42"/>
    </row>
    <row r="3401" spans="1:13" ht="12.75" hidden="1">
      <c r="A3401" s="15"/>
      <c r="G3401" s="183"/>
      <c r="H3401" s="6">
        <f t="shared" si="233"/>
        <v>0</v>
      </c>
      <c r="I3401" s="25" t="e">
        <f t="shared" si="232"/>
        <v>#DIV/0!</v>
      </c>
      <c r="M3401" s="42"/>
    </row>
    <row r="3402" spans="1:13" ht="12.75" hidden="1">
      <c r="A3402" s="15"/>
      <c r="G3402" s="183"/>
      <c r="H3402" s="6">
        <f t="shared" si="233"/>
        <v>0</v>
      </c>
      <c r="I3402" s="25" t="e">
        <f t="shared" si="232"/>
        <v>#DIV/0!</v>
      </c>
      <c r="M3402" s="42"/>
    </row>
    <row r="3403" spans="1:13" ht="12.75" hidden="1">
      <c r="A3403" s="15"/>
      <c r="G3403" s="183"/>
      <c r="H3403" s="6">
        <f t="shared" si="233"/>
        <v>0</v>
      </c>
      <c r="I3403" s="25" t="e">
        <f t="shared" si="232"/>
        <v>#DIV/0!</v>
      </c>
      <c r="M3403" s="42"/>
    </row>
    <row r="3404" spans="1:13" ht="12.75" hidden="1">
      <c r="A3404" s="15"/>
      <c r="G3404" s="183"/>
      <c r="H3404" s="6">
        <f t="shared" si="233"/>
        <v>0</v>
      </c>
      <c r="I3404" s="25" t="e">
        <f t="shared" si="232"/>
        <v>#DIV/0!</v>
      </c>
      <c r="M3404" s="42"/>
    </row>
    <row r="3405" spans="1:13" ht="12.75" hidden="1">
      <c r="A3405" s="15"/>
      <c r="G3405" s="183"/>
      <c r="H3405" s="6">
        <f t="shared" si="233"/>
        <v>0</v>
      </c>
      <c r="I3405" s="25" t="e">
        <f aca="true" t="shared" si="234" ref="I3405:I3436">+B3405/M3405</f>
        <v>#DIV/0!</v>
      </c>
      <c r="M3405" s="42"/>
    </row>
    <row r="3406" spans="1:13" ht="12.75" hidden="1">
      <c r="A3406" s="15"/>
      <c r="G3406" s="183"/>
      <c r="H3406" s="6">
        <f t="shared" si="233"/>
        <v>0</v>
      </c>
      <c r="I3406" s="25" t="e">
        <f t="shared" si="234"/>
        <v>#DIV/0!</v>
      </c>
      <c r="M3406" s="42"/>
    </row>
    <row r="3407" spans="1:13" ht="12.75" hidden="1">
      <c r="A3407" s="15"/>
      <c r="G3407" s="183"/>
      <c r="H3407" s="6">
        <f aca="true" t="shared" si="235" ref="H3407:H3438">H3406-B3407</f>
        <v>0</v>
      </c>
      <c r="I3407" s="25" t="e">
        <f t="shared" si="234"/>
        <v>#DIV/0!</v>
      </c>
      <c r="M3407" s="42"/>
    </row>
    <row r="3408" spans="1:13" ht="12.75" hidden="1">
      <c r="A3408" s="15"/>
      <c r="G3408" s="183"/>
      <c r="H3408" s="6">
        <f t="shared" si="235"/>
        <v>0</v>
      </c>
      <c r="I3408" s="25" t="e">
        <f t="shared" si="234"/>
        <v>#DIV/0!</v>
      </c>
      <c r="M3408" s="42"/>
    </row>
    <row r="3409" spans="1:13" ht="12.75" hidden="1">
      <c r="A3409" s="15"/>
      <c r="G3409" s="183"/>
      <c r="H3409" s="6">
        <f t="shared" si="235"/>
        <v>0</v>
      </c>
      <c r="I3409" s="25" t="e">
        <f t="shared" si="234"/>
        <v>#DIV/0!</v>
      </c>
      <c r="M3409" s="42"/>
    </row>
    <row r="3410" spans="1:13" ht="12.75" hidden="1">
      <c r="A3410" s="15"/>
      <c r="G3410" s="183"/>
      <c r="H3410" s="6">
        <f t="shared" si="235"/>
        <v>0</v>
      </c>
      <c r="I3410" s="25" t="e">
        <f t="shared" si="234"/>
        <v>#DIV/0!</v>
      </c>
      <c r="M3410" s="42"/>
    </row>
    <row r="3411" spans="1:13" ht="12.75" hidden="1">
      <c r="A3411" s="15"/>
      <c r="G3411" s="183"/>
      <c r="H3411" s="6">
        <f t="shared" si="235"/>
        <v>0</v>
      </c>
      <c r="I3411" s="25" t="e">
        <f t="shared" si="234"/>
        <v>#DIV/0!</v>
      </c>
      <c r="M3411" s="42"/>
    </row>
    <row r="3412" spans="1:13" ht="12.75" hidden="1">
      <c r="A3412" s="15"/>
      <c r="G3412" s="183"/>
      <c r="H3412" s="6">
        <f t="shared" si="235"/>
        <v>0</v>
      </c>
      <c r="I3412" s="25" t="e">
        <f t="shared" si="234"/>
        <v>#DIV/0!</v>
      </c>
      <c r="M3412" s="42"/>
    </row>
    <row r="3413" spans="1:13" ht="12.75" hidden="1">
      <c r="A3413" s="15"/>
      <c r="G3413" s="183"/>
      <c r="H3413" s="6">
        <f t="shared" si="235"/>
        <v>0</v>
      </c>
      <c r="I3413" s="25" t="e">
        <f t="shared" si="234"/>
        <v>#DIV/0!</v>
      </c>
      <c r="M3413" s="42"/>
    </row>
    <row r="3414" spans="1:13" ht="12.75" hidden="1">
      <c r="A3414" s="15"/>
      <c r="G3414" s="183"/>
      <c r="H3414" s="6">
        <f t="shared" si="235"/>
        <v>0</v>
      </c>
      <c r="I3414" s="25" t="e">
        <f t="shared" si="234"/>
        <v>#DIV/0!</v>
      </c>
      <c r="M3414" s="42"/>
    </row>
    <row r="3415" spans="1:13" ht="12.75" hidden="1">
      <c r="A3415" s="15"/>
      <c r="G3415" s="183"/>
      <c r="H3415" s="6">
        <f t="shared" si="235"/>
        <v>0</v>
      </c>
      <c r="I3415" s="25" t="e">
        <f t="shared" si="234"/>
        <v>#DIV/0!</v>
      </c>
      <c r="M3415" s="42"/>
    </row>
    <row r="3416" spans="1:13" ht="12.75" hidden="1">
      <c r="A3416" s="15"/>
      <c r="G3416" s="183"/>
      <c r="H3416" s="6">
        <f t="shared" si="235"/>
        <v>0</v>
      </c>
      <c r="I3416" s="25" t="e">
        <f t="shared" si="234"/>
        <v>#DIV/0!</v>
      </c>
      <c r="M3416" s="42"/>
    </row>
    <row r="3417" spans="1:13" ht="12.75" hidden="1">
      <c r="A3417" s="15"/>
      <c r="G3417" s="183"/>
      <c r="H3417" s="6">
        <f t="shared" si="235"/>
        <v>0</v>
      </c>
      <c r="I3417" s="25" t="e">
        <f t="shared" si="234"/>
        <v>#DIV/0!</v>
      </c>
      <c r="M3417" s="42"/>
    </row>
    <row r="3418" spans="1:13" ht="12.75" hidden="1">
      <c r="A3418" s="15"/>
      <c r="G3418" s="183"/>
      <c r="H3418" s="6">
        <f t="shared" si="235"/>
        <v>0</v>
      </c>
      <c r="I3418" s="25" t="e">
        <f t="shared" si="234"/>
        <v>#DIV/0!</v>
      </c>
      <c r="M3418" s="42"/>
    </row>
    <row r="3419" spans="1:13" ht="12.75" hidden="1">
      <c r="A3419" s="15"/>
      <c r="G3419" s="183"/>
      <c r="H3419" s="6">
        <f t="shared" si="235"/>
        <v>0</v>
      </c>
      <c r="I3419" s="25" t="e">
        <f t="shared" si="234"/>
        <v>#DIV/0!</v>
      </c>
      <c r="M3419" s="42"/>
    </row>
    <row r="3420" spans="1:13" ht="12.75" hidden="1">
      <c r="A3420" s="15"/>
      <c r="G3420" s="183"/>
      <c r="H3420" s="6">
        <f t="shared" si="235"/>
        <v>0</v>
      </c>
      <c r="I3420" s="25" t="e">
        <f t="shared" si="234"/>
        <v>#DIV/0!</v>
      </c>
      <c r="M3420" s="42"/>
    </row>
    <row r="3421" spans="1:13" ht="12.75" hidden="1">
      <c r="A3421" s="15"/>
      <c r="G3421" s="183"/>
      <c r="H3421" s="6">
        <f t="shared" si="235"/>
        <v>0</v>
      </c>
      <c r="I3421" s="25" t="e">
        <f t="shared" si="234"/>
        <v>#DIV/0!</v>
      </c>
      <c r="M3421" s="42"/>
    </row>
    <row r="3422" spans="1:13" ht="12.75" hidden="1">
      <c r="A3422" s="15"/>
      <c r="G3422" s="183"/>
      <c r="H3422" s="6">
        <f t="shared" si="235"/>
        <v>0</v>
      </c>
      <c r="I3422" s="25" t="e">
        <f t="shared" si="234"/>
        <v>#DIV/0!</v>
      </c>
      <c r="M3422" s="42"/>
    </row>
    <row r="3423" spans="1:13" ht="12.75" hidden="1">
      <c r="A3423" s="15"/>
      <c r="G3423" s="183"/>
      <c r="H3423" s="6">
        <f t="shared" si="235"/>
        <v>0</v>
      </c>
      <c r="I3423" s="25" t="e">
        <f t="shared" si="234"/>
        <v>#DIV/0!</v>
      </c>
      <c r="M3423" s="42"/>
    </row>
    <row r="3424" spans="1:13" ht="12.75" hidden="1">
      <c r="A3424" s="15"/>
      <c r="G3424" s="183"/>
      <c r="H3424" s="6">
        <f t="shared" si="235"/>
        <v>0</v>
      </c>
      <c r="I3424" s="25" t="e">
        <f t="shared" si="234"/>
        <v>#DIV/0!</v>
      </c>
      <c r="M3424" s="42"/>
    </row>
    <row r="3425" spans="1:13" ht="12.75" hidden="1">
      <c r="A3425" s="15"/>
      <c r="G3425" s="183"/>
      <c r="H3425" s="6">
        <f t="shared" si="235"/>
        <v>0</v>
      </c>
      <c r="I3425" s="25" t="e">
        <f t="shared" si="234"/>
        <v>#DIV/0!</v>
      </c>
      <c r="M3425" s="42"/>
    </row>
    <row r="3426" spans="1:13" ht="12.75" hidden="1">
      <c r="A3426" s="15"/>
      <c r="G3426" s="183"/>
      <c r="H3426" s="6">
        <f t="shared" si="235"/>
        <v>0</v>
      </c>
      <c r="I3426" s="25" t="e">
        <f t="shared" si="234"/>
        <v>#DIV/0!</v>
      </c>
      <c r="M3426" s="42"/>
    </row>
    <row r="3427" spans="1:13" ht="12.75" hidden="1">
      <c r="A3427" s="15"/>
      <c r="G3427" s="183"/>
      <c r="H3427" s="6">
        <f t="shared" si="235"/>
        <v>0</v>
      </c>
      <c r="I3427" s="25" t="e">
        <f t="shared" si="234"/>
        <v>#DIV/0!</v>
      </c>
      <c r="M3427" s="42"/>
    </row>
    <row r="3428" spans="1:13" ht="12.75" hidden="1">
      <c r="A3428" s="15"/>
      <c r="G3428" s="183"/>
      <c r="H3428" s="6">
        <f t="shared" si="235"/>
        <v>0</v>
      </c>
      <c r="I3428" s="25" t="e">
        <f t="shared" si="234"/>
        <v>#DIV/0!</v>
      </c>
      <c r="M3428" s="42"/>
    </row>
    <row r="3429" spans="1:13" ht="12.75" hidden="1">
      <c r="A3429" s="15"/>
      <c r="G3429" s="183"/>
      <c r="H3429" s="6">
        <f t="shared" si="235"/>
        <v>0</v>
      </c>
      <c r="I3429" s="25" t="e">
        <f t="shared" si="234"/>
        <v>#DIV/0!</v>
      </c>
      <c r="M3429" s="42"/>
    </row>
    <row r="3430" spans="1:13" ht="12.75" hidden="1">
      <c r="A3430" s="15"/>
      <c r="G3430" s="183"/>
      <c r="H3430" s="6">
        <f t="shared" si="235"/>
        <v>0</v>
      </c>
      <c r="I3430" s="25" t="e">
        <f t="shared" si="234"/>
        <v>#DIV/0!</v>
      </c>
      <c r="M3430" s="42"/>
    </row>
    <row r="3431" spans="1:13" ht="12.75" hidden="1">
      <c r="A3431" s="15"/>
      <c r="G3431" s="183"/>
      <c r="H3431" s="6">
        <f t="shared" si="235"/>
        <v>0</v>
      </c>
      <c r="I3431" s="25" t="e">
        <f t="shared" si="234"/>
        <v>#DIV/0!</v>
      </c>
      <c r="M3431" s="42"/>
    </row>
    <row r="3432" spans="1:13" ht="12.75" hidden="1">
      <c r="A3432" s="15"/>
      <c r="G3432" s="183"/>
      <c r="H3432" s="6">
        <f t="shared" si="235"/>
        <v>0</v>
      </c>
      <c r="I3432" s="25" t="e">
        <f t="shared" si="234"/>
        <v>#DIV/0!</v>
      </c>
      <c r="M3432" s="42"/>
    </row>
    <row r="3433" spans="1:13" ht="12.75" hidden="1">
      <c r="A3433" s="15"/>
      <c r="G3433" s="183"/>
      <c r="H3433" s="6">
        <f t="shared" si="235"/>
        <v>0</v>
      </c>
      <c r="I3433" s="25" t="e">
        <f t="shared" si="234"/>
        <v>#DIV/0!</v>
      </c>
      <c r="M3433" s="42"/>
    </row>
    <row r="3434" spans="1:13" ht="12.75" hidden="1">
      <c r="A3434" s="15"/>
      <c r="G3434" s="183"/>
      <c r="H3434" s="6">
        <f t="shared" si="235"/>
        <v>0</v>
      </c>
      <c r="I3434" s="25" t="e">
        <f t="shared" si="234"/>
        <v>#DIV/0!</v>
      </c>
      <c r="M3434" s="42"/>
    </row>
    <row r="3435" spans="1:13" ht="12.75" hidden="1">
      <c r="A3435" s="15"/>
      <c r="G3435" s="183"/>
      <c r="H3435" s="6">
        <f t="shared" si="235"/>
        <v>0</v>
      </c>
      <c r="I3435" s="25" t="e">
        <f t="shared" si="234"/>
        <v>#DIV/0!</v>
      </c>
      <c r="M3435" s="42"/>
    </row>
    <row r="3436" spans="1:13" ht="12.75" hidden="1">
      <c r="A3436" s="15"/>
      <c r="G3436" s="183"/>
      <c r="H3436" s="6">
        <f t="shared" si="235"/>
        <v>0</v>
      </c>
      <c r="I3436" s="25" t="e">
        <f t="shared" si="234"/>
        <v>#DIV/0!</v>
      </c>
      <c r="M3436" s="42"/>
    </row>
    <row r="3437" spans="1:13" ht="12.75" hidden="1">
      <c r="A3437" s="15"/>
      <c r="G3437" s="183"/>
      <c r="H3437" s="6">
        <f t="shared" si="235"/>
        <v>0</v>
      </c>
      <c r="I3437" s="25" t="e">
        <f aca="true" t="shared" si="236" ref="I3437:I3468">+B3437/M3437</f>
        <v>#DIV/0!</v>
      </c>
      <c r="M3437" s="42"/>
    </row>
    <row r="3438" spans="1:13" ht="12.75" hidden="1">
      <c r="A3438" s="15"/>
      <c r="G3438" s="183"/>
      <c r="H3438" s="6">
        <f t="shared" si="235"/>
        <v>0</v>
      </c>
      <c r="I3438" s="25" t="e">
        <f t="shared" si="236"/>
        <v>#DIV/0!</v>
      </c>
      <c r="M3438" s="42"/>
    </row>
    <row r="3439" spans="1:13" ht="12.75" hidden="1">
      <c r="A3439" s="15"/>
      <c r="G3439" s="183"/>
      <c r="H3439" s="6">
        <f aca="true" t="shared" si="237" ref="H3439:H3470">H3438-B3439</f>
        <v>0</v>
      </c>
      <c r="I3439" s="25" t="e">
        <f t="shared" si="236"/>
        <v>#DIV/0!</v>
      </c>
      <c r="M3439" s="42"/>
    </row>
    <row r="3440" spans="1:13" ht="12.75" hidden="1">
      <c r="A3440" s="15"/>
      <c r="G3440" s="183"/>
      <c r="H3440" s="6">
        <f t="shared" si="237"/>
        <v>0</v>
      </c>
      <c r="I3440" s="25" t="e">
        <f t="shared" si="236"/>
        <v>#DIV/0!</v>
      </c>
      <c r="M3440" s="42"/>
    </row>
    <row r="3441" spans="1:13" ht="12.75" hidden="1">
      <c r="A3441" s="15"/>
      <c r="G3441" s="183"/>
      <c r="H3441" s="6">
        <f t="shared" si="237"/>
        <v>0</v>
      </c>
      <c r="I3441" s="25" t="e">
        <f t="shared" si="236"/>
        <v>#DIV/0!</v>
      </c>
      <c r="M3441" s="42"/>
    </row>
    <row r="3442" spans="1:13" ht="12.75" hidden="1">
      <c r="A3442" s="15"/>
      <c r="G3442" s="183"/>
      <c r="H3442" s="6">
        <f t="shared" si="237"/>
        <v>0</v>
      </c>
      <c r="I3442" s="25" t="e">
        <f t="shared" si="236"/>
        <v>#DIV/0!</v>
      </c>
      <c r="M3442" s="42"/>
    </row>
    <row r="3443" spans="1:13" ht="12.75" hidden="1">
      <c r="A3443" s="15"/>
      <c r="G3443" s="183"/>
      <c r="H3443" s="6">
        <f t="shared" si="237"/>
        <v>0</v>
      </c>
      <c r="I3443" s="25" t="e">
        <f t="shared" si="236"/>
        <v>#DIV/0!</v>
      </c>
      <c r="M3443" s="42"/>
    </row>
    <row r="3444" spans="1:13" ht="12.75" hidden="1">
      <c r="A3444" s="15"/>
      <c r="G3444" s="183"/>
      <c r="H3444" s="6">
        <f t="shared" si="237"/>
        <v>0</v>
      </c>
      <c r="I3444" s="25" t="e">
        <f t="shared" si="236"/>
        <v>#DIV/0!</v>
      </c>
      <c r="M3444" s="42"/>
    </row>
    <row r="3445" spans="1:13" ht="12.75" hidden="1">
      <c r="A3445" s="15"/>
      <c r="G3445" s="183"/>
      <c r="H3445" s="6">
        <f t="shared" si="237"/>
        <v>0</v>
      </c>
      <c r="I3445" s="25" t="e">
        <f t="shared" si="236"/>
        <v>#DIV/0!</v>
      </c>
      <c r="M3445" s="42"/>
    </row>
    <row r="3446" spans="1:13" ht="12.75" hidden="1">
      <c r="A3446" s="15"/>
      <c r="G3446" s="183"/>
      <c r="H3446" s="6">
        <f t="shared" si="237"/>
        <v>0</v>
      </c>
      <c r="I3446" s="25" t="e">
        <f t="shared" si="236"/>
        <v>#DIV/0!</v>
      </c>
      <c r="M3446" s="42"/>
    </row>
    <row r="3447" spans="1:13" ht="12.75" hidden="1">
      <c r="A3447" s="15"/>
      <c r="G3447" s="183"/>
      <c r="H3447" s="6">
        <f t="shared" si="237"/>
        <v>0</v>
      </c>
      <c r="I3447" s="25" t="e">
        <f t="shared" si="236"/>
        <v>#DIV/0!</v>
      </c>
      <c r="M3447" s="42"/>
    </row>
    <row r="3448" spans="1:13" ht="12.75" hidden="1">
      <c r="A3448" s="15"/>
      <c r="G3448" s="183"/>
      <c r="H3448" s="6">
        <f t="shared" si="237"/>
        <v>0</v>
      </c>
      <c r="I3448" s="25" t="e">
        <f t="shared" si="236"/>
        <v>#DIV/0!</v>
      </c>
      <c r="M3448" s="42"/>
    </row>
    <row r="3449" spans="1:13" ht="12.75" hidden="1">
      <c r="A3449" s="15"/>
      <c r="G3449" s="183"/>
      <c r="H3449" s="6">
        <f t="shared" si="237"/>
        <v>0</v>
      </c>
      <c r="I3449" s="25" t="e">
        <f t="shared" si="236"/>
        <v>#DIV/0!</v>
      </c>
      <c r="M3449" s="42"/>
    </row>
    <row r="3450" spans="1:13" ht="12.75" hidden="1">
      <c r="A3450" s="15"/>
      <c r="G3450" s="183"/>
      <c r="H3450" s="6">
        <f t="shared" si="237"/>
        <v>0</v>
      </c>
      <c r="I3450" s="25" t="e">
        <f t="shared" si="236"/>
        <v>#DIV/0!</v>
      </c>
      <c r="M3450" s="42"/>
    </row>
    <row r="3451" spans="1:13" ht="12.75" hidden="1">
      <c r="A3451" s="15"/>
      <c r="G3451" s="183"/>
      <c r="H3451" s="6">
        <f t="shared" si="237"/>
        <v>0</v>
      </c>
      <c r="I3451" s="25" t="e">
        <f t="shared" si="236"/>
        <v>#DIV/0!</v>
      </c>
      <c r="M3451" s="42"/>
    </row>
    <row r="3452" spans="1:13" ht="12.75" hidden="1">
      <c r="A3452" s="15"/>
      <c r="G3452" s="183"/>
      <c r="H3452" s="6">
        <f t="shared" si="237"/>
        <v>0</v>
      </c>
      <c r="I3452" s="25" t="e">
        <f t="shared" si="236"/>
        <v>#DIV/0!</v>
      </c>
      <c r="M3452" s="42"/>
    </row>
    <row r="3453" spans="1:13" ht="12.75" hidden="1">
      <c r="A3453" s="15"/>
      <c r="G3453" s="183"/>
      <c r="H3453" s="6">
        <f t="shared" si="237"/>
        <v>0</v>
      </c>
      <c r="I3453" s="25" t="e">
        <f t="shared" si="236"/>
        <v>#DIV/0!</v>
      </c>
      <c r="M3453" s="42"/>
    </row>
    <row r="3454" spans="1:13" ht="12.75" hidden="1">
      <c r="A3454" s="15"/>
      <c r="G3454" s="183"/>
      <c r="H3454" s="6">
        <f t="shared" si="237"/>
        <v>0</v>
      </c>
      <c r="I3454" s="25" t="e">
        <f t="shared" si="236"/>
        <v>#DIV/0!</v>
      </c>
      <c r="M3454" s="42"/>
    </row>
    <row r="3455" spans="1:13" ht="12.75" hidden="1">
      <c r="A3455" s="15"/>
      <c r="G3455" s="183"/>
      <c r="H3455" s="6">
        <f t="shared" si="237"/>
        <v>0</v>
      </c>
      <c r="I3455" s="25" t="e">
        <f t="shared" si="236"/>
        <v>#DIV/0!</v>
      </c>
      <c r="M3455" s="42"/>
    </row>
    <row r="3456" spans="1:13" ht="12.75" hidden="1">
      <c r="A3456" s="15"/>
      <c r="G3456" s="183"/>
      <c r="H3456" s="6">
        <f t="shared" si="237"/>
        <v>0</v>
      </c>
      <c r="I3456" s="25" t="e">
        <f t="shared" si="236"/>
        <v>#DIV/0!</v>
      </c>
      <c r="M3456" s="42"/>
    </row>
    <row r="3457" spans="1:13" ht="12.75" hidden="1">
      <c r="A3457" s="15"/>
      <c r="G3457" s="183"/>
      <c r="H3457" s="6">
        <f t="shared" si="237"/>
        <v>0</v>
      </c>
      <c r="I3457" s="25" t="e">
        <f t="shared" si="236"/>
        <v>#DIV/0!</v>
      </c>
      <c r="M3457" s="42"/>
    </row>
    <row r="3458" spans="1:13" ht="12.75" hidden="1">
      <c r="A3458" s="15"/>
      <c r="G3458" s="183"/>
      <c r="H3458" s="6">
        <f t="shared" si="237"/>
        <v>0</v>
      </c>
      <c r="I3458" s="25" t="e">
        <f t="shared" si="236"/>
        <v>#DIV/0!</v>
      </c>
      <c r="M3458" s="42"/>
    </row>
    <row r="3459" spans="1:13" ht="12.75" hidden="1">
      <c r="A3459" s="15"/>
      <c r="G3459" s="183"/>
      <c r="H3459" s="6">
        <f t="shared" si="237"/>
        <v>0</v>
      </c>
      <c r="I3459" s="25" t="e">
        <f t="shared" si="236"/>
        <v>#DIV/0!</v>
      </c>
      <c r="M3459" s="42"/>
    </row>
    <row r="3460" spans="1:13" ht="12.75" hidden="1">
      <c r="A3460" s="15"/>
      <c r="G3460" s="183"/>
      <c r="H3460" s="6">
        <f t="shared" si="237"/>
        <v>0</v>
      </c>
      <c r="I3460" s="25" t="e">
        <f t="shared" si="236"/>
        <v>#DIV/0!</v>
      </c>
      <c r="M3460" s="42"/>
    </row>
    <row r="3461" spans="1:13" ht="12.75" hidden="1">
      <c r="A3461" s="15"/>
      <c r="G3461" s="183"/>
      <c r="H3461" s="6">
        <f t="shared" si="237"/>
        <v>0</v>
      </c>
      <c r="I3461" s="25" t="e">
        <f t="shared" si="236"/>
        <v>#DIV/0!</v>
      </c>
      <c r="M3461" s="42"/>
    </row>
    <row r="3462" spans="1:13" ht="12.75" hidden="1">
      <c r="A3462" s="15"/>
      <c r="G3462" s="183"/>
      <c r="H3462" s="6">
        <f t="shared" si="237"/>
        <v>0</v>
      </c>
      <c r="I3462" s="25" t="e">
        <f t="shared" si="236"/>
        <v>#DIV/0!</v>
      </c>
      <c r="M3462" s="42"/>
    </row>
    <row r="3463" spans="1:13" ht="12.75" hidden="1">
      <c r="A3463" s="15"/>
      <c r="G3463" s="183"/>
      <c r="H3463" s="6">
        <f t="shared" si="237"/>
        <v>0</v>
      </c>
      <c r="I3463" s="25" t="e">
        <f t="shared" si="236"/>
        <v>#DIV/0!</v>
      </c>
      <c r="M3463" s="42"/>
    </row>
    <row r="3464" spans="1:13" ht="12.75" hidden="1">
      <c r="A3464" s="15"/>
      <c r="G3464" s="183"/>
      <c r="H3464" s="6">
        <f t="shared" si="237"/>
        <v>0</v>
      </c>
      <c r="I3464" s="25" t="e">
        <f t="shared" si="236"/>
        <v>#DIV/0!</v>
      </c>
      <c r="M3464" s="42"/>
    </row>
    <row r="3465" spans="1:13" ht="12.75" hidden="1">
      <c r="A3465" s="15"/>
      <c r="G3465" s="183"/>
      <c r="H3465" s="6">
        <f t="shared" si="237"/>
        <v>0</v>
      </c>
      <c r="I3465" s="25" t="e">
        <f t="shared" si="236"/>
        <v>#DIV/0!</v>
      </c>
      <c r="M3465" s="42"/>
    </row>
    <row r="3466" spans="1:13" ht="12.75" hidden="1">
      <c r="A3466" s="15"/>
      <c r="G3466" s="183"/>
      <c r="H3466" s="6">
        <f t="shared" si="237"/>
        <v>0</v>
      </c>
      <c r="I3466" s="25" t="e">
        <f t="shared" si="236"/>
        <v>#DIV/0!</v>
      </c>
      <c r="M3466" s="42"/>
    </row>
    <row r="3467" spans="1:13" ht="12.75" hidden="1">
      <c r="A3467" s="15"/>
      <c r="G3467" s="183"/>
      <c r="H3467" s="6">
        <f t="shared" si="237"/>
        <v>0</v>
      </c>
      <c r="I3467" s="25" t="e">
        <f t="shared" si="236"/>
        <v>#DIV/0!</v>
      </c>
      <c r="M3467" s="42"/>
    </row>
    <row r="3468" spans="1:13" ht="12.75" hidden="1">
      <c r="A3468" s="15"/>
      <c r="G3468" s="183"/>
      <c r="H3468" s="6">
        <f t="shared" si="237"/>
        <v>0</v>
      </c>
      <c r="I3468" s="25" t="e">
        <f t="shared" si="236"/>
        <v>#DIV/0!</v>
      </c>
      <c r="M3468" s="42"/>
    </row>
    <row r="3469" spans="1:13" ht="12.75" hidden="1">
      <c r="A3469" s="15"/>
      <c r="G3469" s="183"/>
      <c r="H3469" s="6">
        <f t="shared" si="237"/>
        <v>0</v>
      </c>
      <c r="I3469" s="25" t="e">
        <f aca="true" t="shared" si="238" ref="I3469:I3500">+B3469/M3469</f>
        <v>#DIV/0!</v>
      </c>
      <c r="M3469" s="42"/>
    </row>
    <row r="3470" spans="1:13" ht="12.75" hidden="1">
      <c r="A3470" s="15"/>
      <c r="G3470" s="183"/>
      <c r="H3470" s="6">
        <f t="shared" si="237"/>
        <v>0</v>
      </c>
      <c r="I3470" s="25" t="e">
        <f t="shared" si="238"/>
        <v>#DIV/0!</v>
      </c>
      <c r="M3470" s="42"/>
    </row>
    <row r="3471" spans="1:13" ht="12.75" hidden="1">
      <c r="A3471" s="15"/>
      <c r="G3471" s="183"/>
      <c r="H3471" s="6">
        <f aca="true" t="shared" si="239" ref="H3471:H3502">H3470-B3471</f>
        <v>0</v>
      </c>
      <c r="I3471" s="25" t="e">
        <f t="shared" si="238"/>
        <v>#DIV/0!</v>
      </c>
      <c r="M3471" s="42"/>
    </row>
    <row r="3472" spans="1:13" ht="12.75" hidden="1">
      <c r="A3472" s="15"/>
      <c r="G3472" s="183"/>
      <c r="H3472" s="6">
        <f t="shared" si="239"/>
        <v>0</v>
      </c>
      <c r="I3472" s="25" t="e">
        <f t="shared" si="238"/>
        <v>#DIV/0!</v>
      </c>
      <c r="M3472" s="42"/>
    </row>
    <row r="3473" spans="1:13" ht="12.75" hidden="1">
      <c r="A3473" s="15"/>
      <c r="G3473" s="183"/>
      <c r="H3473" s="6">
        <f t="shared" si="239"/>
        <v>0</v>
      </c>
      <c r="I3473" s="25" t="e">
        <f t="shared" si="238"/>
        <v>#DIV/0!</v>
      </c>
      <c r="M3473" s="42"/>
    </row>
    <row r="3474" spans="1:13" ht="12.75" hidden="1">
      <c r="A3474" s="15"/>
      <c r="G3474" s="183"/>
      <c r="H3474" s="6">
        <f t="shared" si="239"/>
        <v>0</v>
      </c>
      <c r="I3474" s="25" t="e">
        <f t="shared" si="238"/>
        <v>#DIV/0!</v>
      </c>
      <c r="M3474" s="42"/>
    </row>
    <row r="3475" spans="1:13" ht="12.75" hidden="1">
      <c r="A3475" s="15"/>
      <c r="G3475" s="183"/>
      <c r="H3475" s="6">
        <f t="shared" si="239"/>
        <v>0</v>
      </c>
      <c r="I3475" s="25" t="e">
        <f t="shared" si="238"/>
        <v>#DIV/0!</v>
      </c>
      <c r="M3475" s="42"/>
    </row>
    <row r="3476" spans="1:13" ht="12.75" hidden="1">
      <c r="A3476" s="15"/>
      <c r="G3476" s="183"/>
      <c r="H3476" s="6">
        <f t="shared" si="239"/>
        <v>0</v>
      </c>
      <c r="I3476" s="25" t="e">
        <f t="shared" si="238"/>
        <v>#DIV/0!</v>
      </c>
      <c r="M3476" s="42"/>
    </row>
    <row r="3477" spans="1:13" ht="12.75" hidden="1">
      <c r="A3477" s="15"/>
      <c r="G3477" s="183"/>
      <c r="H3477" s="6">
        <f t="shared" si="239"/>
        <v>0</v>
      </c>
      <c r="I3477" s="25" t="e">
        <f t="shared" si="238"/>
        <v>#DIV/0!</v>
      </c>
      <c r="M3477" s="42"/>
    </row>
    <row r="3478" spans="1:13" ht="12.75" hidden="1">
      <c r="A3478" s="15"/>
      <c r="G3478" s="183"/>
      <c r="H3478" s="6">
        <f t="shared" si="239"/>
        <v>0</v>
      </c>
      <c r="I3478" s="25" t="e">
        <f t="shared" si="238"/>
        <v>#DIV/0!</v>
      </c>
      <c r="M3478" s="42"/>
    </row>
    <row r="3479" spans="1:13" ht="12.75" hidden="1">
      <c r="A3479" s="15"/>
      <c r="G3479" s="183"/>
      <c r="H3479" s="6">
        <f t="shared" si="239"/>
        <v>0</v>
      </c>
      <c r="I3479" s="25" t="e">
        <f t="shared" si="238"/>
        <v>#DIV/0!</v>
      </c>
      <c r="M3479" s="42"/>
    </row>
    <row r="3480" spans="1:13" ht="12.75" hidden="1">
      <c r="A3480" s="15"/>
      <c r="G3480" s="183"/>
      <c r="H3480" s="6">
        <f t="shared" si="239"/>
        <v>0</v>
      </c>
      <c r="I3480" s="25" t="e">
        <f t="shared" si="238"/>
        <v>#DIV/0!</v>
      </c>
      <c r="M3480" s="42"/>
    </row>
    <row r="3481" spans="1:13" ht="12.75" hidden="1">
      <c r="A3481" s="15"/>
      <c r="G3481" s="183"/>
      <c r="H3481" s="6">
        <f t="shared" si="239"/>
        <v>0</v>
      </c>
      <c r="I3481" s="25" t="e">
        <f t="shared" si="238"/>
        <v>#DIV/0!</v>
      </c>
      <c r="M3481" s="42"/>
    </row>
    <row r="3482" spans="1:13" ht="12.75" hidden="1">
      <c r="A3482" s="15"/>
      <c r="G3482" s="183"/>
      <c r="H3482" s="6">
        <f t="shared" si="239"/>
        <v>0</v>
      </c>
      <c r="I3482" s="25" t="e">
        <f t="shared" si="238"/>
        <v>#DIV/0!</v>
      </c>
      <c r="M3482" s="42"/>
    </row>
    <row r="3483" spans="1:13" ht="12.75" hidden="1">
      <c r="A3483" s="15"/>
      <c r="G3483" s="183"/>
      <c r="H3483" s="6">
        <f t="shared" si="239"/>
        <v>0</v>
      </c>
      <c r="I3483" s="25" t="e">
        <f t="shared" si="238"/>
        <v>#DIV/0!</v>
      </c>
      <c r="M3483" s="42"/>
    </row>
    <row r="3484" spans="1:13" ht="12.75" hidden="1">
      <c r="A3484" s="15"/>
      <c r="G3484" s="183"/>
      <c r="H3484" s="6">
        <f t="shared" si="239"/>
        <v>0</v>
      </c>
      <c r="I3484" s="25" t="e">
        <f t="shared" si="238"/>
        <v>#DIV/0!</v>
      </c>
      <c r="M3484" s="42"/>
    </row>
    <row r="3485" spans="1:13" ht="12.75" hidden="1">
      <c r="A3485" s="15"/>
      <c r="G3485" s="183"/>
      <c r="H3485" s="6">
        <f t="shared" si="239"/>
        <v>0</v>
      </c>
      <c r="I3485" s="25" t="e">
        <f t="shared" si="238"/>
        <v>#DIV/0!</v>
      </c>
      <c r="M3485" s="42"/>
    </row>
    <row r="3486" spans="1:13" ht="12.75" hidden="1">
      <c r="A3486" s="15"/>
      <c r="G3486" s="183"/>
      <c r="H3486" s="6">
        <f t="shared" si="239"/>
        <v>0</v>
      </c>
      <c r="I3486" s="25" t="e">
        <f t="shared" si="238"/>
        <v>#DIV/0!</v>
      </c>
      <c r="M3486" s="42"/>
    </row>
    <row r="3487" spans="1:13" ht="12.75" hidden="1">
      <c r="A3487" s="15"/>
      <c r="G3487" s="183"/>
      <c r="H3487" s="6">
        <f t="shared" si="239"/>
        <v>0</v>
      </c>
      <c r="I3487" s="25" t="e">
        <f t="shared" si="238"/>
        <v>#DIV/0!</v>
      </c>
      <c r="M3487" s="42"/>
    </row>
    <row r="3488" spans="1:13" ht="12.75" hidden="1">
      <c r="A3488" s="15"/>
      <c r="G3488" s="183"/>
      <c r="H3488" s="6">
        <f t="shared" si="239"/>
        <v>0</v>
      </c>
      <c r="I3488" s="25" t="e">
        <f t="shared" si="238"/>
        <v>#DIV/0!</v>
      </c>
      <c r="M3488" s="42"/>
    </row>
    <row r="3489" spans="1:13" ht="12.75" hidden="1">
      <c r="A3489" s="15"/>
      <c r="G3489" s="183"/>
      <c r="H3489" s="6">
        <f t="shared" si="239"/>
        <v>0</v>
      </c>
      <c r="I3489" s="25" t="e">
        <f t="shared" si="238"/>
        <v>#DIV/0!</v>
      </c>
      <c r="M3489" s="42"/>
    </row>
    <row r="3490" spans="1:13" ht="12.75" hidden="1">
      <c r="A3490" s="15"/>
      <c r="G3490" s="183"/>
      <c r="H3490" s="6">
        <f t="shared" si="239"/>
        <v>0</v>
      </c>
      <c r="I3490" s="25" t="e">
        <f t="shared" si="238"/>
        <v>#DIV/0!</v>
      </c>
      <c r="M3490" s="42"/>
    </row>
    <row r="3491" spans="1:13" ht="12.75" hidden="1">
      <c r="A3491" s="15"/>
      <c r="G3491" s="183"/>
      <c r="H3491" s="6">
        <f t="shared" si="239"/>
        <v>0</v>
      </c>
      <c r="I3491" s="25" t="e">
        <f t="shared" si="238"/>
        <v>#DIV/0!</v>
      </c>
      <c r="M3491" s="42"/>
    </row>
    <row r="3492" spans="1:13" ht="12.75" hidden="1">
      <c r="A3492" s="15"/>
      <c r="G3492" s="183"/>
      <c r="H3492" s="6">
        <f t="shared" si="239"/>
        <v>0</v>
      </c>
      <c r="I3492" s="25" t="e">
        <f t="shared" si="238"/>
        <v>#DIV/0!</v>
      </c>
      <c r="M3492" s="42"/>
    </row>
    <row r="3493" spans="1:13" ht="12.75" hidden="1">
      <c r="A3493" s="15"/>
      <c r="G3493" s="183"/>
      <c r="H3493" s="6">
        <f t="shared" si="239"/>
        <v>0</v>
      </c>
      <c r="I3493" s="25" t="e">
        <f t="shared" si="238"/>
        <v>#DIV/0!</v>
      </c>
      <c r="M3493" s="42"/>
    </row>
    <row r="3494" spans="1:13" ht="12.75" hidden="1">
      <c r="A3494" s="15"/>
      <c r="G3494" s="183"/>
      <c r="H3494" s="6">
        <f t="shared" si="239"/>
        <v>0</v>
      </c>
      <c r="I3494" s="25" t="e">
        <f t="shared" si="238"/>
        <v>#DIV/0!</v>
      </c>
      <c r="M3494" s="42"/>
    </row>
    <row r="3495" spans="1:13" ht="12.75" hidden="1">
      <c r="A3495" s="15"/>
      <c r="G3495" s="183"/>
      <c r="H3495" s="6">
        <f t="shared" si="239"/>
        <v>0</v>
      </c>
      <c r="I3495" s="25" t="e">
        <f t="shared" si="238"/>
        <v>#DIV/0!</v>
      </c>
      <c r="M3495" s="42"/>
    </row>
    <row r="3496" spans="1:13" ht="12.75" hidden="1">
      <c r="A3496" s="15"/>
      <c r="G3496" s="183"/>
      <c r="H3496" s="6">
        <f t="shared" si="239"/>
        <v>0</v>
      </c>
      <c r="I3496" s="25" t="e">
        <f t="shared" si="238"/>
        <v>#DIV/0!</v>
      </c>
      <c r="M3496" s="42"/>
    </row>
    <row r="3497" spans="1:13" ht="12.75" hidden="1">
      <c r="A3497" s="15"/>
      <c r="G3497" s="183"/>
      <c r="H3497" s="6">
        <f t="shared" si="239"/>
        <v>0</v>
      </c>
      <c r="I3497" s="25" t="e">
        <f t="shared" si="238"/>
        <v>#DIV/0!</v>
      </c>
      <c r="M3497" s="42"/>
    </row>
    <row r="3498" spans="1:13" ht="12.75" hidden="1">
      <c r="A3498" s="15"/>
      <c r="G3498" s="183"/>
      <c r="H3498" s="6">
        <f t="shared" si="239"/>
        <v>0</v>
      </c>
      <c r="I3498" s="25" t="e">
        <f t="shared" si="238"/>
        <v>#DIV/0!</v>
      </c>
      <c r="M3498" s="42"/>
    </row>
    <row r="3499" spans="1:13" ht="12.75" hidden="1">
      <c r="A3499" s="15"/>
      <c r="G3499" s="183"/>
      <c r="H3499" s="6">
        <f t="shared" si="239"/>
        <v>0</v>
      </c>
      <c r="I3499" s="25" t="e">
        <f t="shared" si="238"/>
        <v>#DIV/0!</v>
      </c>
      <c r="M3499" s="42"/>
    </row>
    <row r="3500" spans="1:13" ht="12.75" hidden="1">
      <c r="A3500" s="15"/>
      <c r="G3500" s="183"/>
      <c r="H3500" s="6">
        <f t="shared" si="239"/>
        <v>0</v>
      </c>
      <c r="I3500" s="25" t="e">
        <f t="shared" si="238"/>
        <v>#DIV/0!</v>
      </c>
      <c r="M3500" s="42"/>
    </row>
    <row r="3501" spans="1:13" ht="12.75" hidden="1">
      <c r="A3501" s="15"/>
      <c r="G3501" s="183"/>
      <c r="H3501" s="6">
        <f t="shared" si="239"/>
        <v>0</v>
      </c>
      <c r="I3501" s="25" t="e">
        <f aca="true" t="shared" si="240" ref="I3501:I3523">+B3501/M3501</f>
        <v>#DIV/0!</v>
      </c>
      <c r="M3501" s="42"/>
    </row>
    <row r="3502" spans="1:13" ht="12.75" hidden="1">
      <c r="A3502" s="15"/>
      <c r="G3502" s="183"/>
      <c r="H3502" s="6">
        <f t="shared" si="239"/>
        <v>0</v>
      </c>
      <c r="I3502" s="25" t="e">
        <f t="shared" si="240"/>
        <v>#DIV/0!</v>
      </c>
      <c r="M3502" s="42"/>
    </row>
    <row r="3503" spans="1:13" ht="12.75" hidden="1">
      <c r="A3503" s="15"/>
      <c r="G3503" s="183"/>
      <c r="H3503" s="6">
        <f aca="true" t="shared" si="241" ref="H3503:H3523">H3502-B3503</f>
        <v>0</v>
      </c>
      <c r="I3503" s="25" t="e">
        <f t="shared" si="240"/>
        <v>#DIV/0!</v>
      </c>
      <c r="M3503" s="42"/>
    </row>
    <row r="3504" spans="1:13" ht="12.75" hidden="1">
      <c r="A3504" s="15"/>
      <c r="G3504" s="183"/>
      <c r="H3504" s="6">
        <f t="shared" si="241"/>
        <v>0</v>
      </c>
      <c r="I3504" s="25" t="e">
        <f t="shared" si="240"/>
        <v>#DIV/0!</v>
      </c>
      <c r="M3504" s="42"/>
    </row>
    <row r="3505" spans="1:13" ht="12.75" hidden="1">
      <c r="A3505" s="15"/>
      <c r="G3505" s="183"/>
      <c r="H3505" s="6">
        <f t="shared" si="241"/>
        <v>0</v>
      </c>
      <c r="I3505" s="25" t="e">
        <f t="shared" si="240"/>
        <v>#DIV/0!</v>
      </c>
      <c r="M3505" s="42"/>
    </row>
    <row r="3506" spans="1:13" ht="12.75" hidden="1">
      <c r="A3506" s="15"/>
      <c r="G3506" s="183"/>
      <c r="H3506" s="6">
        <f t="shared" si="241"/>
        <v>0</v>
      </c>
      <c r="I3506" s="25" t="e">
        <f t="shared" si="240"/>
        <v>#DIV/0!</v>
      </c>
      <c r="M3506" s="42"/>
    </row>
    <row r="3507" spans="1:13" ht="12.75" hidden="1">
      <c r="A3507" s="15"/>
      <c r="G3507" s="183"/>
      <c r="H3507" s="6">
        <f t="shared" si="241"/>
        <v>0</v>
      </c>
      <c r="I3507" s="25" t="e">
        <f t="shared" si="240"/>
        <v>#DIV/0!</v>
      </c>
      <c r="M3507" s="42"/>
    </row>
    <row r="3508" spans="1:13" ht="12.75" hidden="1">
      <c r="A3508" s="15"/>
      <c r="G3508" s="183"/>
      <c r="H3508" s="6">
        <f t="shared" si="241"/>
        <v>0</v>
      </c>
      <c r="I3508" s="25" t="e">
        <f t="shared" si="240"/>
        <v>#DIV/0!</v>
      </c>
      <c r="M3508" s="42"/>
    </row>
    <row r="3509" spans="1:13" ht="12.75" hidden="1">
      <c r="A3509" s="15"/>
      <c r="G3509" s="183"/>
      <c r="H3509" s="6">
        <f t="shared" si="241"/>
        <v>0</v>
      </c>
      <c r="I3509" s="25" t="e">
        <f t="shared" si="240"/>
        <v>#DIV/0!</v>
      </c>
      <c r="M3509" s="42"/>
    </row>
    <row r="3510" spans="1:13" ht="12.75" hidden="1">
      <c r="A3510" s="15"/>
      <c r="G3510" s="183"/>
      <c r="H3510" s="6">
        <f t="shared" si="241"/>
        <v>0</v>
      </c>
      <c r="I3510" s="25" t="e">
        <f t="shared" si="240"/>
        <v>#DIV/0!</v>
      </c>
      <c r="M3510" s="42"/>
    </row>
    <row r="3511" spans="1:13" ht="12.75" hidden="1">
      <c r="A3511" s="15"/>
      <c r="G3511" s="183"/>
      <c r="H3511" s="6">
        <f t="shared" si="241"/>
        <v>0</v>
      </c>
      <c r="I3511" s="25" t="e">
        <f t="shared" si="240"/>
        <v>#DIV/0!</v>
      </c>
      <c r="M3511" s="42"/>
    </row>
    <row r="3512" spans="1:13" ht="12.75" hidden="1">
      <c r="A3512" s="15"/>
      <c r="G3512" s="183"/>
      <c r="H3512" s="6">
        <f t="shared" si="241"/>
        <v>0</v>
      </c>
      <c r="I3512" s="25" t="e">
        <f t="shared" si="240"/>
        <v>#DIV/0!</v>
      </c>
      <c r="M3512" s="42"/>
    </row>
    <row r="3513" spans="1:13" ht="12.75" hidden="1">
      <c r="A3513" s="15"/>
      <c r="G3513" s="183"/>
      <c r="H3513" s="6">
        <f t="shared" si="241"/>
        <v>0</v>
      </c>
      <c r="I3513" s="25" t="e">
        <f t="shared" si="240"/>
        <v>#DIV/0!</v>
      </c>
      <c r="M3513" s="42"/>
    </row>
    <row r="3514" spans="1:13" ht="12.75" hidden="1">
      <c r="A3514" s="15"/>
      <c r="G3514" s="183"/>
      <c r="H3514" s="6">
        <f t="shared" si="241"/>
        <v>0</v>
      </c>
      <c r="I3514" s="25" t="e">
        <f t="shared" si="240"/>
        <v>#DIV/0!</v>
      </c>
      <c r="M3514" s="42"/>
    </row>
    <row r="3515" spans="1:13" ht="12.75" hidden="1">
      <c r="A3515" s="15"/>
      <c r="G3515" s="183"/>
      <c r="H3515" s="6">
        <f t="shared" si="241"/>
        <v>0</v>
      </c>
      <c r="I3515" s="25" t="e">
        <f t="shared" si="240"/>
        <v>#DIV/0!</v>
      </c>
      <c r="M3515" s="42"/>
    </row>
    <row r="3516" spans="1:13" ht="12.75" hidden="1">
      <c r="A3516" s="15"/>
      <c r="G3516" s="183"/>
      <c r="H3516" s="6">
        <f t="shared" si="241"/>
        <v>0</v>
      </c>
      <c r="I3516" s="25" t="e">
        <f t="shared" si="240"/>
        <v>#DIV/0!</v>
      </c>
      <c r="M3516" s="42"/>
    </row>
    <row r="3517" spans="1:13" ht="12.75" hidden="1">
      <c r="A3517" s="15"/>
      <c r="G3517" s="183"/>
      <c r="H3517" s="6">
        <f t="shared" si="241"/>
        <v>0</v>
      </c>
      <c r="I3517" s="25" t="e">
        <f t="shared" si="240"/>
        <v>#DIV/0!</v>
      </c>
      <c r="M3517" s="42"/>
    </row>
    <row r="3518" spans="1:13" ht="12.75" hidden="1">
      <c r="A3518" s="15"/>
      <c r="G3518" s="183"/>
      <c r="H3518" s="6">
        <f t="shared" si="241"/>
        <v>0</v>
      </c>
      <c r="I3518" s="25" t="e">
        <f t="shared" si="240"/>
        <v>#DIV/0!</v>
      </c>
      <c r="M3518" s="42"/>
    </row>
    <row r="3519" spans="1:13" ht="12.75" hidden="1">
      <c r="A3519" s="15"/>
      <c r="G3519" s="183"/>
      <c r="H3519" s="6">
        <f t="shared" si="241"/>
        <v>0</v>
      </c>
      <c r="I3519" s="25" t="e">
        <f t="shared" si="240"/>
        <v>#DIV/0!</v>
      </c>
      <c r="M3519" s="42"/>
    </row>
    <row r="3520" spans="1:13" ht="12.75" hidden="1">
      <c r="A3520" s="15"/>
      <c r="G3520" s="183"/>
      <c r="H3520" s="6">
        <f t="shared" si="241"/>
        <v>0</v>
      </c>
      <c r="I3520" s="25" t="e">
        <f t="shared" si="240"/>
        <v>#DIV/0!</v>
      </c>
      <c r="M3520" s="42"/>
    </row>
    <row r="3521" spans="1:13" ht="12.75" hidden="1">
      <c r="A3521" s="15"/>
      <c r="G3521" s="183"/>
      <c r="H3521" s="6">
        <f t="shared" si="241"/>
        <v>0</v>
      </c>
      <c r="I3521" s="25" t="e">
        <f t="shared" si="240"/>
        <v>#DIV/0!</v>
      </c>
      <c r="M3521" s="42"/>
    </row>
    <row r="3522" spans="1:13" ht="12.75" hidden="1">
      <c r="A3522" s="15"/>
      <c r="G3522" s="183"/>
      <c r="H3522" s="6">
        <f t="shared" si="241"/>
        <v>0</v>
      </c>
      <c r="I3522" s="25" t="e">
        <f t="shared" si="240"/>
        <v>#DIV/0!</v>
      </c>
      <c r="M3522" s="42"/>
    </row>
    <row r="3523" spans="1:13" ht="12.75" hidden="1">
      <c r="A3523" s="15"/>
      <c r="G3523" s="183"/>
      <c r="H3523" s="6">
        <f t="shared" si="241"/>
        <v>0</v>
      </c>
      <c r="I3523" s="25" t="e">
        <f t="shared" si="240"/>
        <v>#DIV/0!</v>
      </c>
      <c r="M3523" s="42"/>
    </row>
    <row r="3524" spans="1:13" ht="12.75" hidden="1">
      <c r="A3524" s="15"/>
      <c r="G3524" s="183"/>
      <c r="M3524" s="42"/>
    </row>
    <row r="3525" spans="1:13" ht="12.75" hidden="1">
      <c r="A3525" s="15"/>
      <c r="G3525" s="183"/>
      <c r="M3525" s="42"/>
    </row>
    <row r="3526" spans="1:13" ht="12.75" hidden="1">
      <c r="A3526" s="15"/>
      <c r="G3526" s="183"/>
      <c r="M3526" s="42"/>
    </row>
    <row r="3527" spans="1:13" ht="12.75" hidden="1">
      <c r="A3527" s="15"/>
      <c r="G3527" s="183"/>
      <c r="M3527" s="42"/>
    </row>
    <row r="3528" spans="1:13" ht="12.75" hidden="1">
      <c r="A3528" s="15"/>
      <c r="G3528" s="183"/>
      <c r="M3528" s="42"/>
    </row>
    <row r="3529" spans="1:13" ht="12.75" hidden="1">
      <c r="A3529" s="15"/>
      <c r="G3529" s="183"/>
      <c r="M3529" s="42"/>
    </row>
    <row r="3530" spans="1:13" ht="12.75" hidden="1">
      <c r="A3530" s="15"/>
      <c r="G3530" s="183"/>
      <c r="M3530" s="42"/>
    </row>
    <row r="3531" spans="1:13" ht="12.75" hidden="1">
      <c r="A3531" s="15"/>
      <c r="G3531" s="183"/>
      <c r="M3531" s="42"/>
    </row>
    <row r="3532" spans="1:13" ht="12.75" hidden="1">
      <c r="A3532" s="15"/>
      <c r="G3532" s="183"/>
      <c r="M3532" s="42"/>
    </row>
    <row r="3533" spans="1:13" ht="12.75" hidden="1">
      <c r="A3533" s="15"/>
      <c r="G3533" s="183"/>
      <c r="M3533" s="42"/>
    </row>
    <row r="3534" spans="1:13" ht="12.75" hidden="1">
      <c r="A3534" s="15"/>
      <c r="G3534" s="183"/>
      <c r="M3534" s="42"/>
    </row>
    <row r="3535" spans="1:13" ht="12.75" hidden="1">
      <c r="A3535" s="15"/>
      <c r="G3535" s="183"/>
      <c r="M3535" s="42"/>
    </row>
    <row r="3536" spans="1:13" ht="12.75" hidden="1">
      <c r="A3536" s="15"/>
      <c r="G3536" s="183"/>
      <c r="M3536" s="42"/>
    </row>
    <row r="3537" spans="1:13" ht="12.75" hidden="1">
      <c r="A3537" s="15"/>
      <c r="G3537" s="183"/>
      <c r="M3537" s="42"/>
    </row>
    <row r="3538" spans="1:13" ht="12.75" hidden="1">
      <c r="A3538" s="15"/>
      <c r="G3538" s="183"/>
      <c r="M3538" s="42"/>
    </row>
    <row r="3539" spans="1:13" ht="12.75" hidden="1">
      <c r="A3539" s="15"/>
      <c r="G3539" s="183"/>
      <c r="M3539" s="42"/>
    </row>
    <row r="3540" spans="1:13" ht="12.75" hidden="1">
      <c r="A3540" s="15"/>
      <c r="G3540" s="183"/>
      <c r="M3540" s="42"/>
    </row>
    <row r="3541" spans="1:13" ht="12.75" hidden="1">
      <c r="A3541" s="15"/>
      <c r="G3541" s="183"/>
      <c r="M3541" s="42"/>
    </row>
    <row r="3542" spans="1:13" ht="12.75" hidden="1">
      <c r="A3542" s="15"/>
      <c r="G3542" s="183"/>
      <c r="M3542" s="42"/>
    </row>
    <row r="3543" spans="1:13" ht="12.75" hidden="1">
      <c r="A3543" s="15"/>
      <c r="G3543" s="183"/>
      <c r="M3543" s="42"/>
    </row>
    <row r="3544" spans="1:13" ht="12.75" hidden="1">
      <c r="A3544" s="15"/>
      <c r="G3544" s="183"/>
      <c r="M3544" s="42"/>
    </row>
    <row r="3545" spans="1:13" ht="12.75" hidden="1">
      <c r="A3545" s="15"/>
      <c r="G3545" s="183"/>
      <c r="M3545" s="42"/>
    </row>
    <row r="3546" spans="1:13" ht="12.75" hidden="1">
      <c r="A3546" s="15"/>
      <c r="G3546" s="183"/>
      <c r="M3546" s="42"/>
    </row>
    <row r="3547" spans="1:13" ht="12.75" hidden="1">
      <c r="A3547" s="15"/>
      <c r="G3547" s="183"/>
      <c r="M3547" s="42"/>
    </row>
    <row r="3548" spans="1:13" ht="12.75" hidden="1">
      <c r="A3548" s="15"/>
      <c r="G3548" s="183"/>
      <c r="M3548" s="42"/>
    </row>
    <row r="3549" spans="1:13" ht="12.75" hidden="1">
      <c r="A3549" s="15"/>
      <c r="G3549" s="183"/>
      <c r="M3549" s="42"/>
    </row>
    <row r="3550" spans="1:13" ht="12.75" hidden="1">
      <c r="A3550" s="15"/>
      <c r="G3550" s="183"/>
      <c r="M3550" s="42"/>
    </row>
    <row r="3551" spans="1:13" ht="12.75" hidden="1">
      <c r="A3551" s="15"/>
      <c r="G3551" s="183"/>
      <c r="M3551" s="42"/>
    </row>
    <row r="3552" spans="1:13" ht="12.75" hidden="1">
      <c r="A3552" s="15"/>
      <c r="G3552" s="183"/>
      <c r="M3552" s="42"/>
    </row>
    <row r="3553" spans="1:13" ht="12.75" hidden="1">
      <c r="A3553" s="15"/>
      <c r="G3553" s="183"/>
      <c r="M3553" s="42"/>
    </row>
    <row r="3554" spans="1:13" ht="12.75" hidden="1">
      <c r="A3554" s="15"/>
      <c r="G3554" s="183"/>
      <c r="M3554" s="42"/>
    </row>
    <row r="3555" spans="1:13" ht="12.75" hidden="1">
      <c r="A3555" s="15"/>
      <c r="G3555" s="183"/>
      <c r="M3555" s="42"/>
    </row>
    <row r="3556" spans="1:13" ht="12.75" hidden="1">
      <c r="A3556" s="15"/>
      <c r="G3556" s="183"/>
      <c r="M3556" s="42"/>
    </row>
    <row r="3557" spans="1:13" ht="12.75" hidden="1">
      <c r="A3557" s="15"/>
      <c r="G3557" s="183"/>
      <c r="M3557" s="42"/>
    </row>
    <row r="3558" spans="1:13" ht="12.75" hidden="1">
      <c r="A3558" s="15"/>
      <c r="G3558" s="183"/>
      <c r="M3558" s="42"/>
    </row>
    <row r="3559" spans="1:13" ht="12.75" hidden="1">
      <c r="A3559" s="15"/>
      <c r="G3559" s="183"/>
      <c r="M3559" s="42"/>
    </row>
    <row r="3560" spans="1:13" ht="12.75" hidden="1">
      <c r="A3560" s="15"/>
      <c r="G3560" s="183"/>
      <c r="M3560" s="42"/>
    </row>
    <row r="3561" spans="1:13" ht="12.75" hidden="1">
      <c r="A3561" s="15"/>
      <c r="G3561" s="183"/>
      <c r="M3561" s="42"/>
    </row>
    <row r="3562" spans="1:13" ht="12.75" hidden="1">
      <c r="A3562" s="15"/>
      <c r="G3562" s="183"/>
      <c r="M3562" s="42"/>
    </row>
    <row r="3563" spans="1:13" ht="12.75" hidden="1">
      <c r="A3563" s="15"/>
      <c r="G3563" s="183"/>
      <c r="M3563" s="42"/>
    </row>
    <row r="3564" spans="1:13" ht="12.75" hidden="1">
      <c r="A3564" s="15"/>
      <c r="G3564" s="183"/>
      <c r="M3564" s="42"/>
    </row>
    <row r="3565" spans="1:13" ht="12.75" hidden="1">
      <c r="A3565" s="15"/>
      <c r="G3565" s="183"/>
      <c r="M3565" s="42"/>
    </row>
    <row r="3566" spans="1:13" ht="12.75" hidden="1">
      <c r="A3566" s="15"/>
      <c r="G3566" s="183"/>
      <c r="M3566" s="42"/>
    </row>
    <row r="3567" spans="1:13" ht="12.75" hidden="1">
      <c r="A3567" s="15"/>
      <c r="G3567" s="183"/>
      <c r="M3567" s="42"/>
    </row>
    <row r="3568" spans="1:13" ht="12.75" hidden="1">
      <c r="A3568" s="15"/>
      <c r="G3568" s="183"/>
      <c r="M3568" s="42"/>
    </row>
    <row r="3569" spans="1:13" ht="12.75" hidden="1">
      <c r="A3569" s="15"/>
      <c r="G3569" s="183"/>
      <c r="M3569" s="42"/>
    </row>
    <row r="3570" spans="1:13" ht="12.75" hidden="1">
      <c r="A3570" s="15"/>
      <c r="G3570" s="183"/>
      <c r="M3570" s="42"/>
    </row>
    <row r="3571" spans="1:13" ht="12.75" hidden="1">
      <c r="A3571" s="15"/>
      <c r="G3571" s="183"/>
      <c r="M3571" s="42"/>
    </row>
    <row r="3572" spans="1:13" ht="12.75" hidden="1">
      <c r="A3572" s="15"/>
      <c r="G3572" s="183"/>
      <c r="M3572" s="42"/>
    </row>
    <row r="3573" spans="1:13" ht="12.75" hidden="1">
      <c r="A3573" s="15"/>
      <c r="G3573" s="183"/>
      <c r="M3573" s="42"/>
    </row>
    <row r="3574" spans="1:13" ht="12.75" hidden="1">
      <c r="A3574" s="15"/>
      <c r="G3574" s="183"/>
      <c r="M3574" s="42"/>
    </row>
    <row r="3575" spans="1:13" ht="12.75" hidden="1">
      <c r="A3575" s="15"/>
      <c r="G3575" s="183"/>
      <c r="M3575" s="42"/>
    </row>
    <row r="3576" spans="1:13" ht="12.75" hidden="1">
      <c r="A3576" s="15"/>
      <c r="G3576" s="183"/>
      <c r="M3576" s="42"/>
    </row>
    <row r="3577" spans="1:13" ht="12.75" hidden="1">
      <c r="A3577" s="15"/>
      <c r="G3577" s="183"/>
      <c r="M3577" s="42"/>
    </row>
    <row r="3578" spans="1:13" ht="12.75" hidden="1">
      <c r="A3578" s="15"/>
      <c r="G3578" s="183"/>
      <c r="M3578" s="42"/>
    </row>
    <row r="3579" spans="1:13" ht="12.75" hidden="1">
      <c r="A3579" s="15"/>
      <c r="G3579" s="183"/>
      <c r="M3579" s="42"/>
    </row>
    <row r="3580" spans="1:13" ht="12.75" hidden="1">
      <c r="A3580" s="15"/>
      <c r="G3580" s="183"/>
      <c r="M3580" s="42"/>
    </row>
    <row r="3581" spans="1:13" ht="12.75" hidden="1">
      <c r="A3581" s="15"/>
      <c r="G3581" s="183"/>
      <c r="M3581" s="42"/>
    </row>
    <row r="3582" spans="1:13" ht="12.75" hidden="1">
      <c r="A3582" s="15"/>
      <c r="G3582" s="183"/>
      <c r="M3582" s="42"/>
    </row>
    <row r="3583" spans="1:13" ht="12.75" hidden="1">
      <c r="A3583" s="15"/>
      <c r="G3583" s="183"/>
      <c r="M3583" s="42"/>
    </row>
    <row r="3584" spans="1:13" ht="12.75" hidden="1">
      <c r="A3584" s="15"/>
      <c r="G3584" s="183"/>
      <c r="M3584" s="42"/>
    </row>
    <row r="3585" spans="1:13" ht="12.75" hidden="1">
      <c r="A3585" s="15"/>
      <c r="G3585" s="183"/>
      <c r="M3585" s="42"/>
    </row>
    <row r="3586" spans="1:13" ht="12.75" hidden="1">
      <c r="A3586" s="15"/>
      <c r="G3586" s="183"/>
      <c r="M3586" s="42"/>
    </row>
    <row r="3587" spans="1:13" ht="12.75" hidden="1">
      <c r="A3587" s="15"/>
      <c r="G3587" s="183"/>
      <c r="M3587" s="42"/>
    </row>
    <row r="3588" spans="1:13" ht="12.75" hidden="1">
      <c r="A3588" s="15"/>
      <c r="G3588" s="183"/>
      <c r="M3588" s="42"/>
    </row>
    <row r="3589" spans="1:13" ht="12.75" hidden="1">
      <c r="A3589" s="15"/>
      <c r="G3589" s="183"/>
      <c r="M3589" s="42"/>
    </row>
    <row r="3590" spans="1:13" ht="12.75" hidden="1">
      <c r="A3590" s="15"/>
      <c r="G3590" s="183"/>
      <c r="M3590" s="42"/>
    </row>
    <row r="3591" spans="1:13" ht="12.75" hidden="1">
      <c r="A3591" s="15"/>
      <c r="G3591" s="183"/>
      <c r="M3591" s="42"/>
    </row>
    <row r="3592" spans="1:13" ht="12.75" hidden="1">
      <c r="A3592" s="15"/>
      <c r="G3592" s="183"/>
      <c r="M3592" s="42"/>
    </row>
    <row r="3593" spans="1:13" s="221" customFormat="1" ht="12.75" hidden="1">
      <c r="A3593" s="233"/>
      <c r="B3593" s="307"/>
      <c r="C3593" s="233"/>
      <c r="D3593" s="233"/>
      <c r="E3593" s="233"/>
      <c r="F3593" s="308"/>
      <c r="G3593" s="308"/>
      <c r="H3593" s="307"/>
      <c r="I3593" s="291"/>
      <c r="K3593" s="42"/>
      <c r="L3593" s="18"/>
      <c r="M3593" s="42"/>
    </row>
    <row r="3594" spans="1:13" s="221" customFormat="1" ht="12.75" hidden="1">
      <c r="A3594" s="233"/>
      <c r="B3594" s="307"/>
      <c r="C3594" s="233"/>
      <c r="D3594" s="233"/>
      <c r="E3594" s="233"/>
      <c r="F3594" s="308"/>
      <c r="G3594" s="308"/>
      <c r="H3594" s="307"/>
      <c r="I3594" s="291"/>
      <c r="K3594" s="42"/>
      <c r="L3594" s="18"/>
      <c r="M3594" s="42"/>
    </row>
    <row r="3595" spans="2:13" ht="12.75" hidden="1">
      <c r="B3595" s="10"/>
      <c r="G3595" s="183"/>
      <c r="H3595" s="307"/>
      <c r="I3595" s="25" t="e">
        <f aca="true" t="shared" si="242" ref="I3595:I3626">+B3595/M3595</f>
        <v>#DIV/0!</v>
      </c>
      <c r="M3595" s="42"/>
    </row>
    <row r="3596" spans="2:13" ht="12.75" hidden="1">
      <c r="B3596" s="10"/>
      <c r="G3596" s="183"/>
      <c r="H3596" s="307"/>
      <c r="I3596" s="25" t="e">
        <f t="shared" si="242"/>
        <v>#DIV/0!</v>
      </c>
      <c r="M3596" s="42"/>
    </row>
    <row r="3597" spans="2:13" ht="12.75" hidden="1">
      <c r="B3597" s="10"/>
      <c r="G3597" s="183"/>
      <c r="H3597" s="6">
        <f aca="true" t="shared" si="243" ref="H3597:H3628">H3596-B3597</f>
        <v>0</v>
      </c>
      <c r="I3597" s="25" t="e">
        <f t="shared" si="242"/>
        <v>#DIV/0!</v>
      </c>
      <c r="M3597" s="42"/>
    </row>
    <row r="3598" spans="2:13" ht="12.75" hidden="1">
      <c r="B3598" s="10"/>
      <c r="G3598" s="183"/>
      <c r="H3598" s="6">
        <f t="shared" si="243"/>
        <v>0</v>
      </c>
      <c r="I3598" s="25" t="e">
        <f t="shared" si="242"/>
        <v>#DIV/0!</v>
      </c>
      <c r="M3598" s="42"/>
    </row>
    <row r="3599" spans="2:13" ht="12.75" hidden="1">
      <c r="B3599" s="10"/>
      <c r="G3599" s="183"/>
      <c r="H3599" s="6">
        <f t="shared" si="243"/>
        <v>0</v>
      </c>
      <c r="I3599" s="25" t="e">
        <f t="shared" si="242"/>
        <v>#DIV/0!</v>
      </c>
      <c r="M3599" s="42"/>
    </row>
    <row r="3600" spans="2:13" ht="12.75" hidden="1">
      <c r="B3600" s="10"/>
      <c r="G3600" s="183"/>
      <c r="H3600" s="6">
        <f t="shared" si="243"/>
        <v>0</v>
      </c>
      <c r="I3600" s="25" t="e">
        <f t="shared" si="242"/>
        <v>#DIV/0!</v>
      </c>
      <c r="M3600" s="42"/>
    </row>
    <row r="3601" spans="2:13" ht="12.75" hidden="1">
      <c r="B3601" s="10"/>
      <c r="G3601" s="183"/>
      <c r="H3601" s="6">
        <f t="shared" si="243"/>
        <v>0</v>
      </c>
      <c r="I3601" s="25" t="e">
        <f t="shared" si="242"/>
        <v>#DIV/0!</v>
      </c>
      <c r="M3601" s="42"/>
    </row>
    <row r="3602" spans="2:13" ht="12.75" hidden="1">
      <c r="B3602" s="10"/>
      <c r="G3602" s="183"/>
      <c r="H3602" s="6">
        <f t="shared" si="243"/>
        <v>0</v>
      </c>
      <c r="I3602" s="25" t="e">
        <f t="shared" si="242"/>
        <v>#DIV/0!</v>
      </c>
      <c r="M3602" s="42"/>
    </row>
    <row r="3603" spans="2:13" ht="12.75" hidden="1">
      <c r="B3603" s="10"/>
      <c r="G3603" s="183"/>
      <c r="H3603" s="6">
        <f t="shared" si="243"/>
        <v>0</v>
      </c>
      <c r="I3603" s="25" t="e">
        <f t="shared" si="242"/>
        <v>#DIV/0!</v>
      </c>
      <c r="M3603" s="42"/>
    </row>
    <row r="3604" spans="2:13" ht="12.75" hidden="1">
      <c r="B3604" s="10"/>
      <c r="G3604" s="183"/>
      <c r="H3604" s="6">
        <f t="shared" si="243"/>
        <v>0</v>
      </c>
      <c r="I3604" s="25" t="e">
        <f t="shared" si="242"/>
        <v>#DIV/0!</v>
      </c>
      <c r="M3604" s="42"/>
    </row>
    <row r="3605" spans="2:13" ht="12.75" hidden="1">
      <c r="B3605" s="10"/>
      <c r="G3605" s="183"/>
      <c r="H3605" s="6">
        <f t="shared" si="243"/>
        <v>0</v>
      </c>
      <c r="I3605" s="25" t="e">
        <f t="shared" si="242"/>
        <v>#DIV/0!</v>
      </c>
      <c r="M3605" s="42"/>
    </row>
    <row r="3606" spans="2:13" ht="12.75" hidden="1">
      <c r="B3606" s="10"/>
      <c r="G3606" s="183"/>
      <c r="H3606" s="6">
        <f t="shared" si="243"/>
        <v>0</v>
      </c>
      <c r="I3606" s="25" t="e">
        <f t="shared" si="242"/>
        <v>#DIV/0!</v>
      </c>
      <c r="M3606" s="42"/>
    </row>
    <row r="3607" spans="2:13" ht="12.75" hidden="1">
      <c r="B3607" s="10"/>
      <c r="G3607" s="183"/>
      <c r="H3607" s="6">
        <f t="shared" si="243"/>
        <v>0</v>
      </c>
      <c r="I3607" s="25" t="e">
        <f t="shared" si="242"/>
        <v>#DIV/0!</v>
      </c>
      <c r="M3607" s="42"/>
    </row>
    <row r="3608" spans="2:13" ht="12.75" hidden="1">
      <c r="B3608" s="10"/>
      <c r="G3608" s="183"/>
      <c r="H3608" s="6">
        <f t="shared" si="243"/>
        <v>0</v>
      </c>
      <c r="I3608" s="25" t="e">
        <f t="shared" si="242"/>
        <v>#DIV/0!</v>
      </c>
      <c r="M3608" s="42"/>
    </row>
    <row r="3609" spans="7:13" ht="12.75" hidden="1">
      <c r="G3609" s="183"/>
      <c r="H3609" s="6">
        <f t="shared" si="243"/>
        <v>0</v>
      </c>
      <c r="I3609" s="25" t="e">
        <f t="shared" si="242"/>
        <v>#DIV/0!</v>
      </c>
      <c r="M3609" s="42"/>
    </row>
    <row r="3610" spans="2:13" ht="12.75" hidden="1">
      <c r="B3610" s="9"/>
      <c r="G3610" s="183"/>
      <c r="H3610" s="6">
        <f t="shared" si="243"/>
        <v>0</v>
      </c>
      <c r="I3610" s="25" t="e">
        <f t="shared" si="242"/>
        <v>#DIV/0!</v>
      </c>
      <c r="M3610" s="42"/>
    </row>
    <row r="3611" spans="7:13" ht="12.75" hidden="1">
      <c r="G3611" s="183"/>
      <c r="H3611" s="6">
        <f t="shared" si="243"/>
        <v>0</v>
      </c>
      <c r="I3611" s="25" t="e">
        <f t="shared" si="242"/>
        <v>#DIV/0!</v>
      </c>
      <c r="M3611" s="42"/>
    </row>
    <row r="3612" spans="7:13" ht="12.75" hidden="1">
      <c r="G3612" s="183"/>
      <c r="H3612" s="6">
        <f t="shared" si="243"/>
        <v>0</v>
      </c>
      <c r="I3612" s="25" t="e">
        <f t="shared" si="242"/>
        <v>#DIV/0!</v>
      </c>
      <c r="M3612" s="42"/>
    </row>
    <row r="3613" spans="7:13" ht="12.75" hidden="1">
      <c r="G3613" s="183"/>
      <c r="H3613" s="6">
        <f t="shared" si="243"/>
        <v>0</v>
      </c>
      <c r="I3613" s="25" t="e">
        <f t="shared" si="242"/>
        <v>#DIV/0!</v>
      </c>
      <c r="M3613" s="42"/>
    </row>
    <row r="3614" spans="7:13" ht="12.75" hidden="1">
      <c r="G3614" s="183"/>
      <c r="H3614" s="6">
        <f t="shared" si="243"/>
        <v>0</v>
      </c>
      <c r="I3614" s="25" t="e">
        <f t="shared" si="242"/>
        <v>#DIV/0!</v>
      </c>
      <c r="M3614" s="42"/>
    </row>
    <row r="3615" spans="7:13" ht="12.75" hidden="1">
      <c r="G3615" s="183"/>
      <c r="H3615" s="6">
        <f t="shared" si="243"/>
        <v>0</v>
      </c>
      <c r="I3615" s="25" t="e">
        <f t="shared" si="242"/>
        <v>#DIV/0!</v>
      </c>
      <c r="M3615" s="42"/>
    </row>
    <row r="3616" spans="7:13" ht="12.75" hidden="1">
      <c r="G3616" s="183"/>
      <c r="H3616" s="6">
        <f t="shared" si="243"/>
        <v>0</v>
      </c>
      <c r="I3616" s="25" t="e">
        <f t="shared" si="242"/>
        <v>#DIV/0!</v>
      </c>
      <c r="M3616" s="42"/>
    </row>
    <row r="3617" spans="7:13" ht="12.75" hidden="1">
      <c r="G3617" s="183"/>
      <c r="H3617" s="6">
        <f t="shared" si="243"/>
        <v>0</v>
      </c>
      <c r="I3617" s="25" t="e">
        <f t="shared" si="242"/>
        <v>#DIV/0!</v>
      </c>
      <c r="M3617" s="42"/>
    </row>
    <row r="3618" spans="7:13" ht="12.75" hidden="1">
      <c r="G3618" s="183"/>
      <c r="H3618" s="6">
        <f t="shared" si="243"/>
        <v>0</v>
      </c>
      <c r="I3618" s="25" t="e">
        <f t="shared" si="242"/>
        <v>#DIV/0!</v>
      </c>
      <c r="M3618" s="42"/>
    </row>
    <row r="3619" spans="7:13" ht="12.75" hidden="1">
      <c r="G3619" s="183"/>
      <c r="H3619" s="6">
        <f t="shared" si="243"/>
        <v>0</v>
      </c>
      <c r="I3619" s="25" t="e">
        <f t="shared" si="242"/>
        <v>#DIV/0!</v>
      </c>
      <c r="M3619" s="42"/>
    </row>
    <row r="3620" spans="7:13" ht="12.75" hidden="1">
      <c r="G3620" s="183"/>
      <c r="H3620" s="6">
        <f t="shared" si="243"/>
        <v>0</v>
      </c>
      <c r="I3620" s="25" t="e">
        <f t="shared" si="242"/>
        <v>#DIV/0!</v>
      </c>
      <c r="M3620" s="42"/>
    </row>
    <row r="3621" spans="7:13" ht="12.75" hidden="1">
      <c r="G3621" s="183"/>
      <c r="H3621" s="6">
        <f t="shared" si="243"/>
        <v>0</v>
      </c>
      <c r="I3621" s="25" t="e">
        <f t="shared" si="242"/>
        <v>#DIV/0!</v>
      </c>
      <c r="M3621" s="42"/>
    </row>
    <row r="3622" spans="7:13" ht="12.75" hidden="1">
      <c r="G3622" s="183"/>
      <c r="H3622" s="6">
        <f t="shared" si="243"/>
        <v>0</v>
      </c>
      <c r="I3622" s="25" t="e">
        <f t="shared" si="242"/>
        <v>#DIV/0!</v>
      </c>
      <c r="M3622" s="42"/>
    </row>
    <row r="3623" spans="7:13" ht="12.75" hidden="1">
      <c r="G3623" s="183"/>
      <c r="H3623" s="6">
        <f t="shared" si="243"/>
        <v>0</v>
      </c>
      <c r="I3623" s="25" t="e">
        <f t="shared" si="242"/>
        <v>#DIV/0!</v>
      </c>
      <c r="M3623" s="42"/>
    </row>
    <row r="3624" spans="7:13" ht="12.75" hidden="1">
      <c r="G3624" s="183"/>
      <c r="H3624" s="6">
        <f t="shared" si="243"/>
        <v>0</v>
      </c>
      <c r="I3624" s="25" t="e">
        <f t="shared" si="242"/>
        <v>#DIV/0!</v>
      </c>
      <c r="M3624" s="42"/>
    </row>
    <row r="3625" spans="7:13" ht="12.75" hidden="1">
      <c r="G3625" s="183"/>
      <c r="H3625" s="6">
        <f t="shared" si="243"/>
        <v>0</v>
      </c>
      <c r="I3625" s="25" t="e">
        <f t="shared" si="242"/>
        <v>#DIV/0!</v>
      </c>
      <c r="M3625" s="42"/>
    </row>
    <row r="3626" spans="7:13" ht="12.75" hidden="1">
      <c r="G3626" s="183"/>
      <c r="H3626" s="6">
        <f t="shared" si="243"/>
        <v>0</v>
      </c>
      <c r="I3626" s="25" t="e">
        <f t="shared" si="242"/>
        <v>#DIV/0!</v>
      </c>
      <c r="M3626" s="42"/>
    </row>
    <row r="3627" spans="7:13" ht="12.75" hidden="1">
      <c r="G3627" s="183"/>
      <c r="H3627" s="6">
        <f t="shared" si="243"/>
        <v>0</v>
      </c>
      <c r="I3627" s="25" t="e">
        <f aca="true" t="shared" si="244" ref="I3627:I3658">+B3627/M3627</f>
        <v>#DIV/0!</v>
      </c>
      <c r="M3627" s="42"/>
    </row>
    <row r="3628" spans="7:13" ht="12.75" hidden="1">
      <c r="G3628" s="183"/>
      <c r="H3628" s="6">
        <f t="shared" si="243"/>
        <v>0</v>
      </c>
      <c r="I3628" s="25" t="e">
        <f t="shared" si="244"/>
        <v>#DIV/0!</v>
      </c>
      <c r="M3628" s="42"/>
    </row>
    <row r="3629" spans="7:13" ht="12.75" hidden="1">
      <c r="G3629" s="183"/>
      <c r="H3629" s="6">
        <f aca="true" t="shared" si="245" ref="H3629:H3660">H3628-B3629</f>
        <v>0</v>
      </c>
      <c r="I3629" s="25" t="e">
        <f t="shared" si="244"/>
        <v>#DIV/0!</v>
      </c>
      <c r="M3629" s="42"/>
    </row>
    <row r="3630" spans="7:13" ht="12.75" hidden="1">
      <c r="G3630" s="183"/>
      <c r="H3630" s="6">
        <f t="shared" si="245"/>
        <v>0</v>
      </c>
      <c r="I3630" s="25" t="e">
        <f t="shared" si="244"/>
        <v>#DIV/0!</v>
      </c>
      <c r="M3630" s="42"/>
    </row>
    <row r="3631" spans="7:13" ht="12.75" hidden="1">
      <c r="G3631" s="183"/>
      <c r="H3631" s="6">
        <f t="shared" si="245"/>
        <v>0</v>
      </c>
      <c r="I3631" s="25" t="e">
        <f t="shared" si="244"/>
        <v>#DIV/0!</v>
      </c>
      <c r="M3631" s="42"/>
    </row>
    <row r="3632" spans="7:13" ht="12.75" hidden="1">
      <c r="G3632" s="183"/>
      <c r="H3632" s="6">
        <f t="shared" si="245"/>
        <v>0</v>
      </c>
      <c r="I3632" s="25" t="e">
        <f t="shared" si="244"/>
        <v>#DIV/0!</v>
      </c>
      <c r="M3632" s="42"/>
    </row>
    <row r="3633" spans="7:13" ht="12.75" hidden="1">
      <c r="G3633" s="183"/>
      <c r="H3633" s="6">
        <f t="shared" si="245"/>
        <v>0</v>
      </c>
      <c r="I3633" s="25" t="e">
        <f t="shared" si="244"/>
        <v>#DIV/0!</v>
      </c>
      <c r="M3633" s="42"/>
    </row>
    <row r="3634" spans="7:13" ht="12.75" hidden="1">
      <c r="G3634" s="183"/>
      <c r="H3634" s="6">
        <f t="shared" si="245"/>
        <v>0</v>
      </c>
      <c r="I3634" s="25" t="e">
        <f t="shared" si="244"/>
        <v>#DIV/0!</v>
      </c>
      <c r="M3634" s="42"/>
    </row>
    <row r="3635" spans="7:13" ht="12.75" hidden="1">
      <c r="G3635" s="183"/>
      <c r="H3635" s="6">
        <f t="shared" si="245"/>
        <v>0</v>
      </c>
      <c r="I3635" s="25" t="e">
        <f t="shared" si="244"/>
        <v>#DIV/0!</v>
      </c>
      <c r="M3635" s="42"/>
    </row>
    <row r="3636" spans="7:13" ht="12.75" hidden="1">
      <c r="G3636" s="183"/>
      <c r="H3636" s="6">
        <f t="shared" si="245"/>
        <v>0</v>
      </c>
      <c r="I3636" s="25" t="e">
        <f t="shared" si="244"/>
        <v>#DIV/0!</v>
      </c>
      <c r="M3636" s="42"/>
    </row>
    <row r="3637" spans="7:13" ht="12.75" hidden="1">
      <c r="G3637" s="183"/>
      <c r="H3637" s="6">
        <f t="shared" si="245"/>
        <v>0</v>
      </c>
      <c r="I3637" s="25" t="e">
        <f t="shared" si="244"/>
        <v>#DIV/0!</v>
      </c>
      <c r="M3637" s="42"/>
    </row>
    <row r="3638" spans="7:13" ht="12.75" hidden="1">
      <c r="G3638" s="183"/>
      <c r="H3638" s="6">
        <f t="shared" si="245"/>
        <v>0</v>
      </c>
      <c r="I3638" s="25" t="e">
        <f t="shared" si="244"/>
        <v>#DIV/0!</v>
      </c>
      <c r="M3638" s="42"/>
    </row>
    <row r="3639" spans="7:13" ht="12.75" hidden="1">
      <c r="G3639" s="183"/>
      <c r="H3639" s="6">
        <f t="shared" si="245"/>
        <v>0</v>
      </c>
      <c r="I3639" s="25" t="e">
        <f t="shared" si="244"/>
        <v>#DIV/0!</v>
      </c>
      <c r="M3639" s="42"/>
    </row>
    <row r="3640" spans="7:13" ht="12.75" hidden="1">
      <c r="G3640" s="183"/>
      <c r="H3640" s="6">
        <f t="shared" si="245"/>
        <v>0</v>
      </c>
      <c r="I3640" s="25" t="e">
        <f t="shared" si="244"/>
        <v>#DIV/0!</v>
      </c>
      <c r="M3640" s="42"/>
    </row>
    <row r="3641" spans="7:13" ht="12.75" hidden="1">
      <c r="G3641" s="183"/>
      <c r="H3641" s="6">
        <f t="shared" si="245"/>
        <v>0</v>
      </c>
      <c r="I3641" s="25" t="e">
        <f t="shared" si="244"/>
        <v>#DIV/0!</v>
      </c>
      <c r="M3641" s="42"/>
    </row>
    <row r="3642" spans="7:13" ht="12.75" hidden="1">
      <c r="G3642" s="183"/>
      <c r="H3642" s="6">
        <f t="shared" si="245"/>
        <v>0</v>
      </c>
      <c r="I3642" s="25" t="e">
        <f t="shared" si="244"/>
        <v>#DIV/0!</v>
      </c>
      <c r="M3642" s="42"/>
    </row>
    <row r="3643" spans="7:13" ht="12.75" hidden="1">
      <c r="G3643" s="183"/>
      <c r="H3643" s="6">
        <f t="shared" si="245"/>
        <v>0</v>
      </c>
      <c r="I3643" s="25" t="e">
        <f t="shared" si="244"/>
        <v>#DIV/0!</v>
      </c>
      <c r="M3643" s="42"/>
    </row>
    <row r="3644" spans="7:13" ht="12.75" hidden="1">
      <c r="G3644" s="183"/>
      <c r="H3644" s="6">
        <f t="shared" si="245"/>
        <v>0</v>
      </c>
      <c r="I3644" s="25" t="e">
        <f t="shared" si="244"/>
        <v>#DIV/0!</v>
      </c>
      <c r="M3644" s="42"/>
    </row>
    <row r="3645" spans="7:13" ht="12.75" hidden="1">
      <c r="G3645" s="183"/>
      <c r="H3645" s="6">
        <f t="shared" si="245"/>
        <v>0</v>
      </c>
      <c r="I3645" s="25" t="e">
        <f t="shared" si="244"/>
        <v>#DIV/0!</v>
      </c>
      <c r="M3645" s="42"/>
    </row>
    <row r="3646" spans="7:13" ht="12.75" hidden="1">
      <c r="G3646" s="183"/>
      <c r="H3646" s="6">
        <f t="shared" si="245"/>
        <v>0</v>
      </c>
      <c r="I3646" s="25" t="e">
        <f t="shared" si="244"/>
        <v>#DIV/0!</v>
      </c>
      <c r="M3646" s="42"/>
    </row>
    <row r="3647" spans="7:13" ht="12.75" hidden="1">
      <c r="G3647" s="183"/>
      <c r="H3647" s="6">
        <f t="shared" si="245"/>
        <v>0</v>
      </c>
      <c r="I3647" s="25" t="e">
        <f t="shared" si="244"/>
        <v>#DIV/0!</v>
      </c>
      <c r="M3647" s="42"/>
    </row>
    <row r="3648" spans="7:13" ht="12.75" hidden="1">
      <c r="G3648" s="183"/>
      <c r="H3648" s="6">
        <f t="shared" si="245"/>
        <v>0</v>
      </c>
      <c r="I3648" s="25" t="e">
        <f t="shared" si="244"/>
        <v>#DIV/0!</v>
      </c>
      <c r="M3648" s="42"/>
    </row>
    <row r="3649" spans="7:13" ht="12.75" hidden="1">
      <c r="G3649" s="183"/>
      <c r="H3649" s="6">
        <f t="shared" si="245"/>
        <v>0</v>
      </c>
      <c r="I3649" s="25" t="e">
        <f t="shared" si="244"/>
        <v>#DIV/0!</v>
      </c>
      <c r="M3649" s="42"/>
    </row>
    <row r="3650" spans="7:13" ht="12.75" hidden="1">
      <c r="G3650" s="183"/>
      <c r="H3650" s="6">
        <f t="shared" si="245"/>
        <v>0</v>
      </c>
      <c r="I3650" s="25" t="e">
        <f t="shared" si="244"/>
        <v>#DIV/0!</v>
      </c>
      <c r="M3650" s="42"/>
    </row>
    <row r="3651" spans="7:13" ht="12.75" hidden="1">
      <c r="G3651" s="183"/>
      <c r="H3651" s="6">
        <f t="shared" si="245"/>
        <v>0</v>
      </c>
      <c r="I3651" s="25" t="e">
        <f t="shared" si="244"/>
        <v>#DIV/0!</v>
      </c>
      <c r="M3651" s="42"/>
    </row>
    <row r="3652" spans="7:13" ht="12.75" hidden="1">
      <c r="G3652" s="183"/>
      <c r="H3652" s="6">
        <f t="shared" si="245"/>
        <v>0</v>
      </c>
      <c r="I3652" s="25" t="e">
        <f t="shared" si="244"/>
        <v>#DIV/0!</v>
      </c>
      <c r="M3652" s="42"/>
    </row>
    <row r="3653" spans="7:13" ht="12.75" hidden="1">
      <c r="G3653" s="183"/>
      <c r="H3653" s="6">
        <f t="shared" si="245"/>
        <v>0</v>
      </c>
      <c r="I3653" s="25" t="e">
        <f t="shared" si="244"/>
        <v>#DIV/0!</v>
      </c>
      <c r="M3653" s="42"/>
    </row>
    <row r="3654" spans="7:13" ht="12.75" hidden="1">
      <c r="G3654" s="183"/>
      <c r="H3654" s="6">
        <f t="shared" si="245"/>
        <v>0</v>
      </c>
      <c r="I3654" s="25" t="e">
        <f t="shared" si="244"/>
        <v>#DIV/0!</v>
      </c>
      <c r="M3654" s="42"/>
    </row>
    <row r="3655" spans="7:13" ht="12.75" hidden="1">
      <c r="G3655" s="183"/>
      <c r="H3655" s="6">
        <f t="shared" si="245"/>
        <v>0</v>
      </c>
      <c r="I3655" s="25" t="e">
        <f t="shared" si="244"/>
        <v>#DIV/0!</v>
      </c>
      <c r="M3655" s="42"/>
    </row>
    <row r="3656" spans="7:13" ht="12.75" hidden="1">
      <c r="G3656" s="183"/>
      <c r="H3656" s="6">
        <f t="shared" si="245"/>
        <v>0</v>
      </c>
      <c r="I3656" s="25" t="e">
        <f t="shared" si="244"/>
        <v>#DIV/0!</v>
      </c>
      <c r="M3656" s="42"/>
    </row>
    <row r="3657" spans="7:13" ht="12.75" hidden="1">
      <c r="G3657" s="183"/>
      <c r="H3657" s="6">
        <f t="shared" si="245"/>
        <v>0</v>
      </c>
      <c r="I3657" s="25" t="e">
        <f t="shared" si="244"/>
        <v>#DIV/0!</v>
      </c>
      <c r="M3657" s="42"/>
    </row>
    <row r="3658" spans="7:13" ht="12.75" hidden="1">
      <c r="G3658" s="183"/>
      <c r="H3658" s="6">
        <f t="shared" si="245"/>
        <v>0</v>
      </c>
      <c r="I3658" s="25" t="e">
        <f t="shared" si="244"/>
        <v>#DIV/0!</v>
      </c>
      <c r="M3658" s="42"/>
    </row>
    <row r="3659" spans="7:13" ht="12.75" hidden="1">
      <c r="G3659" s="183"/>
      <c r="H3659" s="6">
        <f t="shared" si="245"/>
        <v>0</v>
      </c>
      <c r="I3659" s="25" t="e">
        <f aca="true" t="shared" si="246" ref="I3659:I3690">+B3659/M3659</f>
        <v>#DIV/0!</v>
      </c>
      <c r="M3659" s="42"/>
    </row>
    <row r="3660" spans="7:13" ht="12.75" hidden="1">
      <c r="G3660" s="183"/>
      <c r="H3660" s="6">
        <f t="shared" si="245"/>
        <v>0</v>
      </c>
      <c r="I3660" s="25" t="e">
        <f t="shared" si="246"/>
        <v>#DIV/0!</v>
      </c>
      <c r="M3660" s="42"/>
    </row>
    <row r="3661" spans="7:13" ht="12.75" hidden="1">
      <c r="G3661" s="183"/>
      <c r="H3661" s="6">
        <f aca="true" t="shared" si="247" ref="H3661:H3692">H3660-B3661</f>
        <v>0</v>
      </c>
      <c r="I3661" s="25" t="e">
        <f t="shared" si="246"/>
        <v>#DIV/0!</v>
      </c>
      <c r="M3661" s="42"/>
    </row>
    <row r="3662" spans="7:13" ht="12.75" hidden="1">
      <c r="G3662" s="183"/>
      <c r="H3662" s="6">
        <f t="shared" si="247"/>
        <v>0</v>
      </c>
      <c r="I3662" s="25" t="e">
        <f t="shared" si="246"/>
        <v>#DIV/0!</v>
      </c>
      <c r="M3662" s="42"/>
    </row>
    <row r="3663" spans="7:13" ht="12.75" hidden="1">
      <c r="G3663" s="183"/>
      <c r="H3663" s="6">
        <f t="shared" si="247"/>
        <v>0</v>
      </c>
      <c r="I3663" s="25" t="e">
        <f t="shared" si="246"/>
        <v>#DIV/0!</v>
      </c>
      <c r="M3663" s="42"/>
    </row>
    <row r="3664" spans="7:13" ht="12.75" hidden="1">
      <c r="G3664" s="183"/>
      <c r="H3664" s="6">
        <f t="shared" si="247"/>
        <v>0</v>
      </c>
      <c r="I3664" s="25" t="e">
        <f t="shared" si="246"/>
        <v>#DIV/0!</v>
      </c>
      <c r="M3664" s="42"/>
    </row>
    <row r="3665" spans="7:13" ht="12.75" hidden="1">
      <c r="G3665" s="183"/>
      <c r="H3665" s="6">
        <f t="shared" si="247"/>
        <v>0</v>
      </c>
      <c r="I3665" s="25" t="e">
        <f t="shared" si="246"/>
        <v>#DIV/0!</v>
      </c>
      <c r="M3665" s="42"/>
    </row>
    <row r="3666" spans="7:13" ht="12.75" hidden="1">
      <c r="G3666" s="183"/>
      <c r="H3666" s="6">
        <f t="shared" si="247"/>
        <v>0</v>
      </c>
      <c r="I3666" s="25" t="e">
        <f t="shared" si="246"/>
        <v>#DIV/0!</v>
      </c>
      <c r="M3666" s="42"/>
    </row>
    <row r="3667" spans="7:13" ht="12.75" hidden="1">
      <c r="G3667" s="183"/>
      <c r="H3667" s="6">
        <f t="shared" si="247"/>
        <v>0</v>
      </c>
      <c r="I3667" s="25" t="e">
        <f t="shared" si="246"/>
        <v>#DIV/0!</v>
      </c>
      <c r="M3667" s="42"/>
    </row>
    <row r="3668" spans="7:13" ht="12.75" hidden="1">
      <c r="G3668" s="183"/>
      <c r="H3668" s="6">
        <f t="shared" si="247"/>
        <v>0</v>
      </c>
      <c r="I3668" s="25" t="e">
        <f t="shared" si="246"/>
        <v>#DIV/0!</v>
      </c>
      <c r="M3668" s="42"/>
    </row>
    <row r="3669" spans="7:13" ht="12.75" hidden="1">
      <c r="G3669" s="183"/>
      <c r="H3669" s="6">
        <f t="shared" si="247"/>
        <v>0</v>
      </c>
      <c r="I3669" s="25" t="e">
        <f t="shared" si="246"/>
        <v>#DIV/0!</v>
      </c>
      <c r="M3669" s="42"/>
    </row>
    <row r="3670" spans="7:13" ht="12.75" hidden="1">
      <c r="G3670" s="183"/>
      <c r="H3670" s="6">
        <f t="shared" si="247"/>
        <v>0</v>
      </c>
      <c r="I3670" s="25" t="e">
        <f t="shared" si="246"/>
        <v>#DIV/0!</v>
      </c>
      <c r="M3670" s="42"/>
    </row>
    <row r="3671" spans="7:13" ht="12.75" hidden="1">
      <c r="G3671" s="183"/>
      <c r="H3671" s="6">
        <f t="shared" si="247"/>
        <v>0</v>
      </c>
      <c r="I3671" s="25" t="e">
        <f t="shared" si="246"/>
        <v>#DIV/0!</v>
      </c>
      <c r="M3671" s="42"/>
    </row>
    <row r="3672" spans="7:13" ht="12.75" hidden="1">
      <c r="G3672" s="183"/>
      <c r="H3672" s="6">
        <f t="shared" si="247"/>
        <v>0</v>
      </c>
      <c r="I3672" s="25" t="e">
        <f t="shared" si="246"/>
        <v>#DIV/0!</v>
      </c>
      <c r="M3672" s="42"/>
    </row>
    <row r="3673" spans="7:13" ht="12.75" hidden="1">
      <c r="G3673" s="183"/>
      <c r="H3673" s="6">
        <f t="shared" si="247"/>
        <v>0</v>
      </c>
      <c r="I3673" s="25" t="e">
        <f t="shared" si="246"/>
        <v>#DIV/0!</v>
      </c>
      <c r="M3673" s="42"/>
    </row>
    <row r="3674" spans="7:13" ht="12.75" hidden="1">
      <c r="G3674" s="183"/>
      <c r="H3674" s="6">
        <f t="shared" si="247"/>
        <v>0</v>
      </c>
      <c r="I3674" s="25" t="e">
        <f t="shared" si="246"/>
        <v>#DIV/0!</v>
      </c>
      <c r="M3674" s="42"/>
    </row>
    <row r="3675" spans="7:13" ht="12.75" hidden="1">
      <c r="G3675" s="183"/>
      <c r="H3675" s="6">
        <f t="shared" si="247"/>
        <v>0</v>
      </c>
      <c r="I3675" s="25" t="e">
        <f t="shared" si="246"/>
        <v>#DIV/0!</v>
      </c>
      <c r="M3675" s="42"/>
    </row>
    <row r="3676" spans="7:13" ht="12.75" hidden="1">
      <c r="G3676" s="183"/>
      <c r="H3676" s="6">
        <f t="shared" si="247"/>
        <v>0</v>
      </c>
      <c r="I3676" s="25" t="e">
        <f t="shared" si="246"/>
        <v>#DIV/0!</v>
      </c>
      <c r="M3676" s="42"/>
    </row>
    <row r="3677" spans="7:13" ht="12.75" hidden="1">
      <c r="G3677" s="183"/>
      <c r="H3677" s="6">
        <f t="shared" si="247"/>
        <v>0</v>
      </c>
      <c r="I3677" s="25" t="e">
        <f t="shared" si="246"/>
        <v>#DIV/0!</v>
      </c>
      <c r="M3677" s="42"/>
    </row>
    <row r="3678" spans="7:13" ht="12.75" hidden="1">
      <c r="G3678" s="183"/>
      <c r="H3678" s="6">
        <f t="shared" si="247"/>
        <v>0</v>
      </c>
      <c r="I3678" s="25" t="e">
        <f t="shared" si="246"/>
        <v>#DIV/0!</v>
      </c>
      <c r="M3678" s="42"/>
    </row>
    <row r="3679" spans="7:13" ht="12.75" hidden="1">
      <c r="G3679" s="183"/>
      <c r="H3679" s="6">
        <f t="shared" si="247"/>
        <v>0</v>
      </c>
      <c r="I3679" s="25" t="e">
        <f t="shared" si="246"/>
        <v>#DIV/0!</v>
      </c>
      <c r="M3679" s="42"/>
    </row>
    <row r="3680" spans="7:13" ht="12.75" hidden="1">
      <c r="G3680" s="183"/>
      <c r="H3680" s="6">
        <f t="shared" si="247"/>
        <v>0</v>
      </c>
      <c r="I3680" s="25" t="e">
        <f t="shared" si="246"/>
        <v>#DIV/0!</v>
      </c>
      <c r="M3680" s="42"/>
    </row>
    <row r="3681" spans="7:13" ht="12.75" hidden="1">
      <c r="G3681" s="183"/>
      <c r="H3681" s="6">
        <f t="shared" si="247"/>
        <v>0</v>
      </c>
      <c r="I3681" s="25" t="e">
        <f t="shared" si="246"/>
        <v>#DIV/0!</v>
      </c>
      <c r="M3681" s="42"/>
    </row>
    <row r="3682" spans="7:13" ht="12.75" hidden="1">
      <c r="G3682" s="183"/>
      <c r="H3682" s="6">
        <f t="shared" si="247"/>
        <v>0</v>
      </c>
      <c r="I3682" s="25" t="e">
        <f t="shared" si="246"/>
        <v>#DIV/0!</v>
      </c>
      <c r="M3682" s="42"/>
    </row>
    <row r="3683" spans="7:13" ht="12.75" hidden="1">
      <c r="G3683" s="183"/>
      <c r="H3683" s="6">
        <f t="shared" si="247"/>
        <v>0</v>
      </c>
      <c r="I3683" s="25" t="e">
        <f t="shared" si="246"/>
        <v>#DIV/0!</v>
      </c>
      <c r="M3683" s="42"/>
    </row>
    <row r="3684" spans="7:13" ht="12.75" hidden="1">
      <c r="G3684" s="183"/>
      <c r="H3684" s="6">
        <f t="shared" si="247"/>
        <v>0</v>
      </c>
      <c r="I3684" s="25" t="e">
        <f t="shared" si="246"/>
        <v>#DIV/0!</v>
      </c>
      <c r="M3684" s="42"/>
    </row>
    <row r="3685" spans="7:13" ht="12.75" hidden="1">
      <c r="G3685" s="183"/>
      <c r="H3685" s="6">
        <f t="shared" si="247"/>
        <v>0</v>
      </c>
      <c r="I3685" s="25" t="e">
        <f t="shared" si="246"/>
        <v>#DIV/0!</v>
      </c>
      <c r="M3685" s="42"/>
    </row>
    <row r="3686" spans="7:13" ht="12.75" hidden="1">
      <c r="G3686" s="183"/>
      <c r="H3686" s="6">
        <f t="shared" si="247"/>
        <v>0</v>
      </c>
      <c r="I3686" s="25" t="e">
        <f t="shared" si="246"/>
        <v>#DIV/0!</v>
      </c>
      <c r="M3686" s="42"/>
    </row>
    <row r="3687" spans="7:13" ht="12.75" hidden="1">
      <c r="G3687" s="183"/>
      <c r="H3687" s="6">
        <f t="shared" si="247"/>
        <v>0</v>
      </c>
      <c r="I3687" s="25" t="e">
        <f t="shared" si="246"/>
        <v>#DIV/0!</v>
      </c>
      <c r="M3687" s="42"/>
    </row>
    <row r="3688" spans="7:13" ht="12.75" hidden="1">
      <c r="G3688" s="183"/>
      <c r="H3688" s="6">
        <f t="shared" si="247"/>
        <v>0</v>
      </c>
      <c r="I3688" s="25" t="e">
        <f t="shared" si="246"/>
        <v>#DIV/0!</v>
      </c>
      <c r="M3688" s="42"/>
    </row>
    <row r="3689" spans="7:13" ht="12.75" hidden="1">
      <c r="G3689" s="183"/>
      <c r="H3689" s="6">
        <f t="shared" si="247"/>
        <v>0</v>
      </c>
      <c r="I3689" s="25" t="e">
        <f t="shared" si="246"/>
        <v>#DIV/0!</v>
      </c>
      <c r="M3689" s="42"/>
    </row>
    <row r="3690" spans="7:13" ht="12.75" hidden="1">
      <c r="G3690" s="183"/>
      <c r="H3690" s="6">
        <f t="shared" si="247"/>
        <v>0</v>
      </c>
      <c r="I3690" s="25" t="e">
        <f t="shared" si="246"/>
        <v>#DIV/0!</v>
      </c>
      <c r="M3690" s="42"/>
    </row>
    <row r="3691" spans="7:13" ht="12.75" hidden="1">
      <c r="G3691" s="183"/>
      <c r="H3691" s="6">
        <f t="shared" si="247"/>
        <v>0</v>
      </c>
      <c r="I3691" s="25" t="e">
        <f aca="true" t="shared" si="248" ref="I3691:I3722">+B3691/M3691</f>
        <v>#DIV/0!</v>
      </c>
      <c r="M3691" s="42"/>
    </row>
    <row r="3692" spans="7:13" ht="12.75" hidden="1">
      <c r="G3692" s="183"/>
      <c r="H3692" s="6">
        <f t="shared" si="247"/>
        <v>0</v>
      </c>
      <c r="I3692" s="25" t="e">
        <f t="shared" si="248"/>
        <v>#DIV/0!</v>
      </c>
      <c r="M3692" s="42"/>
    </row>
    <row r="3693" spans="7:13" ht="12.75" hidden="1">
      <c r="G3693" s="183"/>
      <c r="H3693" s="6">
        <f aca="true" t="shared" si="249" ref="H3693:H3724">H3692-B3693</f>
        <v>0</v>
      </c>
      <c r="I3693" s="25" t="e">
        <f t="shared" si="248"/>
        <v>#DIV/0!</v>
      </c>
      <c r="M3693" s="42"/>
    </row>
    <row r="3694" spans="7:13" ht="12.75" hidden="1">
      <c r="G3694" s="183"/>
      <c r="H3694" s="6">
        <f t="shared" si="249"/>
        <v>0</v>
      </c>
      <c r="I3694" s="25" t="e">
        <f t="shared" si="248"/>
        <v>#DIV/0!</v>
      </c>
      <c r="M3694" s="42"/>
    </row>
    <row r="3695" spans="7:13" ht="12.75" hidden="1">
      <c r="G3695" s="183"/>
      <c r="H3695" s="6">
        <f t="shared" si="249"/>
        <v>0</v>
      </c>
      <c r="I3695" s="25" t="e">
        <f t="shared" si="248"/>
        <v>#DIV/0!</v>
      </c>
      <c r="M3695" s="42"/>
    </row>
    <row r="3696" spans="7:13" ht="12.75" hidden="1">
      <c r="G3696" s="183"/>
      <c r="H3696" s="6">
        <f t="shared" si="249"/>
        <v>0</v>
      </c>
      <c r="I3696" s="25" t="e">
        <f t="shared" si="248"/>
        <v>#DIV/0!</v>
      </c>
      <c r="M3696" s="42"/>
    </row>
    <row r="3697" spans="7:13" ht="12.75" hidden="1">
      <c r="G3697" s="183"/>
      <c r="H3697" s="6">
        <f t="shared" si="249"/>
        <v>0</v>
      </c>
      <c r="I3697" s="25" t="e">
        <f t="shared" si="248"/>
        <v>#DIV/0!</v>
      </c>
      <c r="M3697" s="42"/>
    </row>
    <row r="3698" spans="7:13" ht="12.75" hidden="1">
      <c r="G3698" s="183"/>
      <c r="H3698" s="6">
        <f t="shared" si="249"/>
        <v>0</v>
      </c>
      <c r="I3698" s="25" t="e">
        <f t="shared" si="248"/>
        <v>#DIV/0!</v>
      </c>
      <c r="M3698" s="42"/>
    </row>
    <row r="3699" spans="7:13" ht="12.75" hidden="1">
      <c r="G3699" s="183"/>
      <c r="H3699" s="6">
        <f t="shared" si="249"/>
        <v>0</v>
      </c>
      <c r="I3699" s="25" t="e">
        <f t="shared" si="248"/>
        <v>#DIV/0!</v>
      </c>
      <c r="M3699" s="42"/>
    </row>
    <row r="3700" spans="7:13" ht="12.75" hidden="1">
      <c r="G3700" s="183"/>
      <c r="H3700" s="6">
        <f t="shared" si="249"/>
        <v>0</v>
      </c>
      <c r="I3700" s="25" t="e">
        <f t="shared" si="248"/>
        <v>#DIV/0!</v>
      </c>
      <c r="M3700" s="42"/>
    </row>
    <row r="3701" spans="7:13" ht="12.75" hidden="1">
      <c r="G3701" s="183"/>
      <c r="H3701" s="6">
        <f t="shared" si="249"/>
        <v>0</v>
      </c>
      <c r="I3701" s="25" t="e">
        <f t="shared" si="248"/>
        <v>#DIV/0!</v>
      </c>
      <c r="M3701" s="42"/>
    </row>
    <row r="3702" spans="7:13" ht="12.75" hidden="1">
      <c r="G3702" s="183"/>
      <c r="H3702" s="6">
        <f t="shared" si="249"/>
        <v>0</v>
      </c>
      <c r="I3702" s="25" t="e">
        <f t="shared" si="248"/>
        <v>#DIV/0!</v>
      </c>
      <c r="M3702" s="42"/>
    </row>
    <row r="3703" spans="7:13" ht="12.75" hidden="1">
      <c r="G3703" s="183"/>
      <c r="H3703" s="6">
        <f t="shared" si="249"/>
        <v>0</v>
      </c>
      <c r="I3703" s="25" t="e">
        <f t="shared" si="248"/>
        <v>#DIV/0!</v>
      </c>
      <c r="M3703" s="42"/>
    </row>
    <row r="3704" spans="7:13" ht="12.75" hidden="1">
      <c r="G3704" s="183"/>
      <c r="H3704" s="6">
        <f t="shared" si="249"/>
        <v>0</v>
      </c>
      <c r="I3704" s="25" t="e">
        <f t="shared" si="248"/>
        <v>#DIV/0!</v>
      </c>
      <c r="M3704" s="42"/>
    </row>
    <row r="3705" spans="7:13" ht="12.75" hidden="1">
      <c r="G3705" s="183"/>
      <c r="H3705" s="6">
        <f t="shared" si="249"/>
        <v>0</v>
      </c>
      <c r="I3705" s="25" t="e">
        <f t="shared" si="248"/>
        <v>#DIV/0!</v>
      </c>
      <c r="M3705" s="42"/>
    </row>
    <row r="3706" spans="7:13" ht="12.75" hidden="1">
      <c r="G3706" s="183"/>
      <c r="H3706" s="6">
        <f t="shared" si="249"/>
        <v>0</v>
      </c>
      <c r="I3706" s="25" t="e">
        <f t="shared" si="248"/>
        <v>#DIV/0!</v>
      </c>
      <c r="M3706" s="42"/>
    </row>
    <row r="3707" spans="7:13" ht="12.75" hidden="1">
      <c r="G3707" s="183"/>
      <c r="H3707" s="6">
        <f t="shared" si="249"/>
        <v>0</v>
      </c>
      <c r="I3707" s="25" t="e">
        <f t="shared" si="248"/>
        <v>#DIV/0!</v>
      </c>
      <c r="M3707" s="42"/>
    </row>
    <row r="3708" spans="7:13" ht="12.75" hidden="1">
      <c r="G3708" s="183"/>
      <c r="H3708" s="6">
        <f t="shared" si="249"/>
        <v>0</v>
      </c>
      <c r="I3708" s="25" t="e">
        <f t="shared" si="248"/>
        <v>#DIV/0!</v>
      </c>
      <c r="M3708" s="42"/>
    </row>
    <row r="3709" spans="7:13" ht="12.75" hidden="1">
      <c r="G3709" s="183"/>
      <c r="H3709" s="6">
        <f t="shared" si="249"/>
        <v>0</v>
      </c>
      <c r="I3709" s="25" t="e">
        <f t="shared" si="248"/>
        <v>#DIV/0!</v>
      </c>
      <c r="M3709" s="42"/>
    </row>
    <row r="3710" spans="7:13" ht="12.75" hidden="1">
      <c r="G3710" s="183"/>
      <c r="H3710" s="6">
        <f t="shared" si="249"/>
        <v>0</v>
      </c>
      <c r="I3710" s="25" t="e">
        <f t="shared" si="248"/>
        <v>#DIV/0!</v>
      </c>
      <c r="M3710" s="42"/>
    </row>
    <row r="3711" spans="7:13" ht="12.75" hidden="1">
      <c r="G3711" s="183"/>
      <c r="H3711" s="6">
        <f t="shared" si="249"/>
        <v>0</v>
      </c>
      <c r="I3711" s="25" t="e">
        <f t="shared" si="248"/>
        <v>#DIV/0!</v>
      </c>
      <c r="M3711" s="42"/>
    </row>
    <row r="3712" spans="7:13" ht="12.75" hidden="1">
      <c r="G3712" s="183"/>
      <c r="H3712" s="6">
        <f t="shared" si="249"/>
        <v>0</v>
      </c>
      <c r="I3712" s="25" t="e">
        <f t="shared" si="248"/>
        <v>#DIV/0!</v>
      </c>
      <c r="M3712" s="42"/>
    </row>
    <row r="3713" spans="7:13" ht="12.75" hidden="1">
      <c r="G3713" s="183"/>
      <c r="H3713" s="6">
        <f t="shared" si="249"/>
        <v>0</v>
      </c>
      <c r="I3713" s="25" t="e">
        <f t="shared" si="248"/>
        <v>#DIV/0!</v>
      </c>
      <c r="M3713" s="42"/>
    </row>
    <row r="3714" spans="7:13" ht="12.75" hidden="1">
      <c r="G3714" s="183"/>
      <c r="H3714" s="6">
        <f t="shared" si="249"/>
        <v>0</v>
      </c>
      <c r="I3714" s="25" t="e">
        <f t="shared" si="248"/>
        <v>#DIV/0!</v>
      </c>
      <c r="M3714" s="42"/>
    </row>
    <row r="3715" spans="7:13" ht="12.75" hidden="1">
      <c r="G3715" s="183"/>
      <c r="H3715" s="6">
        <f t="shared" si="249"/>
        <v>0</v>
      </c>
      <c r="I3715" s="25" t="e">
        <f t="shared" si="248"/>
        <v>#DIV/0!</v>
      </c>
      <c r="M3715" s="42"/>
    </row>
    <row r="3716" spans="7:13" ht="12.75" hidden="1">
      <c r="G3716" s="183"/>
      <c r="H3716" s="6">
        <f t="shared" si="249"/>
        <v>0</v>
      </c>
      <c r="I3716" s="25" t="e">
        <f t="shared" si="248"/>
        <v>#DIV/0!</v>
      </c>
      <c r="M3716" s="42"/>
    </row>
    <row r="3717" spans="7:13" ht="12.75" hidden="1">
      <c r="G3717" s="183"/>
      <c r="H3717" s="6">
        <f t="shared" si="249"/>
        <v>0</v>
      </c>
      <c r="I3717" s="25" t="e">
        <f t="shared" si="248"/>
        <v>#DIV/0!</v>
      </c>
      <c r="M3717" s="42"/>
    </row>
    <row r="3718" spans="7:13" ht="12.75" hidden="1">
      <c r="G3718" s="183"/>
      <c r="H3718" s="6">
        <f t="shared" si="249"/>
        <v>0</v>
      </c>
      <c r="I3718" s="25" t="e">
        <f t="shared" si="248"/>
        <v>#DIV/0!</v>
      </c>
      <c r="M3718" s="42"/>
    </row>
    <row r="3719" spans="7:13" ht="12.75" hidden="1">
      <c r="G3719" s="183"/>
      <c r="H3719" s="6">
        <f t="shared" si="249"/>
        <v>0</v>
      </c>
      <c r="I3719" s="25" t="e">
        <f t="shared" si="248"/>
        <v>#DIV/0!</v>
      </c>
      <c r="M3719" s="42"/>
    </row>
    <row r="3720" spans="7:13" ht="12.75" hidden="1">
      <c r="G3720" s="183"/>
      <c r="H3720" s="6">
        <f t="shared" si="249"/>
        <v>0</v>
      </c>
      <c r="I3720" s="25" t="e">
        <f t="shared" si="248"/>
        <v>#DIV/0!</v>
      </c>
      <c r="M3720" s="42"/>
    </row>
    <row r="3721" spans="7:13" ht="12.75" hidden="1">
      <c r="G3721" s="183"/>
      <c r="H3721" s="6">
        <f t="shared" si="249"/>
        <v>0</v>
      </c>
      <c r="I3721" s="25" t="e">
        <f t="shared" si="248"/>
        <v>#DIV/0!</v>
      </c>
      <c r="M3721" s="42"/>
    </row>
    <row r="3722" spans="7:13" ht="12.75" hidden="1">
      <c r="G3722" s="183"/>
      <c r="H3722" s="6">
        <f t="shared" si="249"/>
        <v>0</v>
      </c>
      <c r="I3722" s="25" t="e">
        <f t="shared" si="248"/>
        <v>#DIV/0!</v>
      </c>
      <c r="M3722" s="42"/>
    </row>
    <row r="3723" spans="7:13" ht="12.75" hidden="1">
      <c r="G3723" s="183"/>
      <c r="H3723" s="6">
        <f t="shared" si="249"/>
        <v>0</v>
      </c>
      <c r="I3723" s="25" t="e">
        <f aca="true" t="shared" si="250" ref="I3723:I3754">+B3723/M3723</f>
        <v>#DIV/0!</v>
      </c>
      <c r="M3723" s="42"/>
    </row>
    <row r="3724" spans="7:13" ht="12.75" hidden="1">
      <c r="G3724" s="183"/>
      <c r="H3724" s="6">
        <f t="shared" si="249"/>
        <v>0</v>
      </c>
      <c r="I3724" s="25" t="e">
        <f t="shared" si="250"/>
        <v>#DIV/0!</v>
      </c>
      <c r="M3724" s="42"/>
    </row>
    <row r="3725" spans="7:13" ht="12.75" hidden="1">
      <c r="G3725" s="183"/>
      <c r="H3725" s="6">
        <f aca="true" t="shared" si="251" ref="H3725:H3756">H3724-B3725</f>
        <v>0</v>
      </c>
      <c r="I3725" s="25" t="e">
        <f t="shared" si="250"/>
        <v>#DIV/0!</v>
      </c>
      <c r="M3725" s="42"/>
    </row>
    <row r="3726" spans="7:13" ht="12.75" hidden="1">
      <c r="G3726" s="183"/>
      <c r="H3726" s="6">
        <f t="shared" si="251"/>
        <v>0</v>
      </c>
      <c r="I3726" s="25" t="e">
        <f t="shared" si="250"/>
        <v>#DIV/0!</v>
      </c>
      <c r="M3726" s="42"/>
    </row>
    <row r="3727" spans="7:13" ht="12.75" hidden="1">
      <c r="G3727" s="183"/>
      <c r="H3727" s="6">
        <f t="shared" si="251"/>
        <v>0</v>
      </c>
      <c r="I3727" s="25" t="e">
        <f t="shared" si="250"/>
        <v>#DIV/0!</v>
      </c>
      <c r="M3727" s="42"/>
    </row>
    <row r="3728" spans="7:13" ht="12.75" hidden="1">
      <c r="G3728" s="183"/>
      <c r="H3728" s="6">
        <f t="shared" si="251"/>
        <v>0</v>
      </c>
      <c r="I3728" s="25" t="e">
        <f t="shared" si="250"/>
        <v>#DIV/0!</v>
      </c>
      <c r="M3728" s="42"/>
    </row>
    <row r="3729" spans="7:13" ht="12.75" hidden="1">
      <c r="G3729" s="183"/>
      <c r="H3729" s="6">
        <f t="shared" si="251"/>
        <v>0</v>
      </c>
      <c r="I3729" s="25" t="e">
        <f t="shared" si="250"/>
        <v>#DIV/0!</v>
      </c>
      <c r="M3729" s="42"/>
    </row>
    <row r="3730" spans="7:13" ht="12.75" hidden="1">
      <c r="G3730" s="183"/>
      <c r="H3730" s="6">
        <f t="shared" si="251"/>
        <v>0</v>
      </c>
      <c r="I3730" s="25" t="e">
        <f t="shared" si="250"/>
        <v>#DIV/0!</v>
      </c>
      <c r="M3730" s="42"/>
    </row>
    <row r="3731" spans="7:13" ht="12.75" hidden="1">
      <c r="G3731" s="183"/>
      <c r="H3731" s="6">
        <f t="shared" si="251"/>
        <v>0</v>
      </c>
      <c r="I3731" s="25" t="e">
        <f t="shared" si="250"/>
        <v>#DIV/0!</v>
      </c>
      <c r="M3731" s="42"/>
    </row>
    <row r="3732" spans="7:13" ht="12.75" hidden="1">
      <c r="G3732" s="183"/>
      <c r="H3732" s="6">
        <f t="shared" si="251"/>
        <v>0</v>
      </c>
      <c r="I3732" s="25" t="e">
        <f t="shared" si="250"/>
        <v>#DIV/0!</v>
      </c>
      <c r="M3732" s="42"/>
    </row>
    <row r="3733" spans="7:13" ht="12.75" hidden="1">
      <c r="G3733" s="183"/>
      <c r="H3733" s="6">
        <f t="shared" si="251"/>
        <v>0</v>
      </c>
      <c r="I3733" s="25" t="e">
        <f t="shared" si="250"/>
        <v>#DIV/0!</v>
      </c>
      <c r="M3733" s="42"/>
    </row>
    <row r="3734" spans="7:13" ht="12.75" hidden="1">
      <c r="G3734" s="183"/>
      <c r="H3734" s="6">
        <f t="shared" si="251"/>
        <v>0</v>
      </c>
      <c r="I3734" s="25" t="e">
        <f t="shared" si="250"/>
        <v>#DIV/0!</v>
      </c>
      <c r="M3734" s="42"/>
    </row>
    <row r="3735" spans="7:13" ht="12.75" hidden="1">
      <c r="G3735" s="183"/>
      <c r="H3735" s="6">
        <f t="shared" si="251"/>
        <v>0</v>
      </c>
      <c r="I3735" s="25" t="e">
        <f t="shared" si="250"/>
        <v>#DIV/0!</v>
      </c>
      <c r="M3735" s="42"/>
    </row>
    <row r="3736" spans="7:13" ht="12.75" hidden="1">
      <c r="G3736" s="183"/>
      <c r="H3736" s="6">
        <f t="shared" si="251"/>
        <v>0</v>
      </c>
      <c r="I3736" s="25" t="e">
        <f t="shared" si="250"/>
        <v>#DIV/0!</v>
      </c>
      <c r="M3736" s="42"/>
    </row>
    <row r="3737" spans="7:13" ht="12.75" hidden="1">
      <c r="G3737" s="183"/>
      <c r="H3737" s="6">
        <f t="shared" si="251"/>
        <v>0</v>
      </c>
      <c r="I3737" s="25" t="e">
        <f t="shared" si="250"/>
        <v>#DIV/0!</v>
      </c>
      <c r="M3737" s="42"/>
    </row>
    <row r="3738" spans="7:13" ht="12.75" hidden="1">
      <c r="G3738" s="183"/>
      <c r="H3738" s="6">
        <f t="shared" si="251"/>
        <v>0</v>
      </c>
      <c r="I3738" s="25" t="e">
        <f t="shared" si="250"/>
        <v>#DIV/0!</v>
      </c>
      <c r="M3738" s="42"/>
    </row>
    <row r="3739" spans="7:13" ht="12.75" hidden="1">
      <c r="G3739" s="183"/>
      <c r="H3739" s="6">
        <f t="shared" si="251"/>
        <v>0</v>
      </c>
      <c r="I3739" s="25" t="e">
        <f t="shared" si="250"/>
        <v>#DIV/0!</v>
      </c>
      <c r="M3739" s="42"/>
    </row>
    <row r="3740" spans="7:13" ht="12.75" hidden="1">
      <c r="G3740" s="183"/>
      <c r="H3740" s="6">
        <f t="shared" si="251"/>
        <v>0</v>
      </c>
      <c r="I3740" s="25" t="e">
        <f t="shared" si="250"/>
        <v>#DIV/0!</v>
      </c>
      <c r="M3740" s="42"/>
    </row>
    <row r="3741" spans="7:13" ht="12.75" hidden="1">
      <c r="G3741" s="183"/>
      <c r="H3741" s="6">
        <f t="shared" si="251"/>
        <v>0</v>
      </c>
      <c r="I3741" s="25" t="e">
        <f t="shared" si="250"/>
        <v>#DIV/0!</v>
      </c>
      <c r="M3741" s="42"/>
    </row>
    <row r="3742" spans="7:13" ht="12.75" hidden="1">
      <c r="G3742" s="183"/>
      <c r="H3742" s="6">
        <f t="shared" si="251"/>
        <v>0</v>
      </c>
      <c r="I3742" s="25" t="e">
        <f t="shared" si="250"/>
        <v>#DIV/0!</v>
      </c>
      <c r="M3742" s="42"/>
    </row>
    <row r="3743" spans="7:13" ht="12.75" hidden="1">
      <c r="G3743" s="183"/>
      <c r="H3743" s="6">
        <f t="shared" si="251"/>
        <v>0</v>
      </c>
      <c r="I3743" s="25" t="e">
        <f t="shared" si="250"/>
        <v>#DIV/0!</v>
      </c>
      <c r="M3743" s="42"/>
    </row>
    <row r="3744" spans="7:13" ht="12.75" hidden="1">
      <c r="G3744" s="183"/>
      <c r="H3744" s="6">
        <f t="shared" si="251"/>
        <v>0</v>
      </c>
      <c r="I3744" s="25" t="e">
        <f t="shared" si="250"/>
        <v>#DIV/0!</v>
      </c>
      <c r="M3744" s="42"/>
    </row>
    <row r="3745" spans="7:13" ht="12.75" hidden="1">
      <c r="G3745" s="183"/>
      <c r="H3745" s="6">
        <f t="shared" si="251"/>
        <v>0</v>
      </c>
      <c r="I3745" s="25" t="e">
        <f t="shared" si="250"/>
        <v>#DIV/0!</v>
      </c>
      <c r="M3745" s="42"/>
    </row>
    <row r="3746" spans="7:13" ht="12.75" hidden="1">
      <c r="G3746" s="183"/>
      <c r="H3746" s="6">
        <f t="shared" si="251"/>
        <v>0</v>
      </c>
      <c r="I3746" s="25" t="e">
        <f t="shared" si="250"/>
        <v>#DIV/0!</v>
      </c>
      <c r="M3746" s="42"/>
    </row>
    <row r="3747" spans="7:13" ht="12.75" hidden="1">
      <c r="G3747" s="183"/>
      <c r="H3747" s="6">
        <f t="shared" si="251"/>
        <v>0</v>
      </c>
      <c r="I3747" s="25" t="e">
        <f t="shared" si="250"/>
        <v>#DIV/0!</v>
      </c>
      <c r="M3747" s="42"/>
    </row>
    <row r="3748" spans="7:13" ht="12.75" hidden="1">
      <c r="G3748" s="183"/>
      <c r="H3748" s="6">
        <f t="shared" si="251"/>
        <v>0</v>
      </c>
      <c r="I3748" s="25" t="e">
        <f t="shared" si="250"/>
        <v>#DIV/0!</v>
      </c>
      <c r="M3748" s="42"/>
    </row>
    <row r="3749" spans="7:13" ht="12.75" hidden="1">
      <c r="G3749" s="183"/>
      <c r="H3749" s="6">
        <f t="shared" si="251"/>
        <v>0</v>
      </c>
      <c r="I3749" s="25" t="e">
        <f t="shared" si="250"/>
        <v>#DIV/0!</v>
      </c>
      <c r="M3749" s="42"/>
    </row>
    <row r="3750" spans="7:13" ht="12.75" hidden="1">
      <c r="G3750" s="183"/>
      <c r="H3750" s="6">
        <f t="shared" si="251"/>
        <v>0</v>
      </c>
      <c r="I3750" s="25" t="e">
        <f t="shared" si="250"/>
        <v>#DIV/0!</v>
      </c>
      <c r="M3750" s="42"/>
    </row>
    <row r="3751" spans="7:13" ht="12.75" hidden="1">
      <c r="G3751" s="183"/>
      <c r="H3751" s="6">
        <f t="shared" si="251"/>
        <v>0</v>
      </c>
      <c r="I3751" s="25" t="e">
        <f t="shared" si="250"/>
        <v>#DIV/0!</v>
      </c>
      <c r="M3751" s="42"/>
    </row>
    <row r="3752" spans="7:13" ht="12.75" hidden="1">
      <c r="G3752" s="183"/>
      <c r="H3752" s="6">
        <f t="shared" si="251"/>
        <v>0</v>
      </c>
      <c r="I3752" s="25" t="e">
        <f t="shared" si="250"/>
        <v>#DIV/0!</v>
      </c>
      <c r="M3752" s="42"/>
    </row>
    <row r="3753" spans="7:13" ht="12.75" hidden="1">
      <c r="G3753" s="183"/>
      <c r="H3753" s="6">
        <f t="shared" si="251"/>
        <v>0</v>
      </c>
      <c r="I3753" s="25" t="e">
        <f t="shared" si="250"/>
        <v>#DIV/0!</v>
      </c>
      <c r="M3753" s="42"/>
    </row>
    <row r="3754" spans="7:13" ht="12.75" hidden="1">
      <c r="G3754" s="183"/>
      <c r="H3754" s="6">
        <f t="shared" si="251"/>
        <v>0</v>
      </c>
      <c r="I3754" s="25" t="e">
        <f t="shared" si="250"/>
        <v>#DIV/0!</v>
      </c>
      <c r="M3754" s="42"/>
    </row>
    <row r="3755" spans="7:13" ht="12.75" hidden="1">
      <c r="G3755" s="183"/>
      <c r="H3755" s="6">
        <f t="shared" si="251"/>
        <v>0</v>
      </c>
      <c r="I3755" s="25" t="e">
        <f aca="true" t="shared" si="252" ref="I3755:I3777">+B3755/M3755</f>
        <v>#DIV/0!</v>
      </c>
      <c r="M3755" s="42"/>
    </row>
    <row r="3756" spans="7:13" ht="12.75" hidden="1">
      <c r="G3756" s="183"/>
      <c r="H3756" s="6">
        <f t="shared" si="251"/>
        <v>0</v>
      </c>
      <c r="I3756" s="25" t="e">
        <f t="shared" si="252"/>
        <v>#DIV/0!</v>
      </c>
      <c r="M3756" s="42"/>
    </row>
    <row r="3757" spans="7:13" ht="12.75" hidden="1">
      <c r="G3757" s="183"/>
      <c r="H3757" s="6">
        <f aca="true" t="shared" si="253" ref="H3757:H3777">H3756-B3757</f>
        <v>0</v>
      </c>
      <c r="I3757" s="25" t="e">
        <f t="shared" si="252"/>
        <v>#DIV/0!</v>
      </c>
      <c r="M3757" s="42"/>
    </row>
    <row r="3758" spans="7:13" ht="12.75" hidden="1">
      <c r="G3758" s="183"/>
      <c r="H3758" s="6">
        <f t="shared" si="253"/>
        <v>0</v>
      </c>
      <c r="I3758" s="25" t="e">
        <f t="shared" si="252"/>
        <v>#DIV/0!</v>
      </c>
      <c r="M3758" s="42"/>
    </row>
    <row r="3759" spans="7:13" ht="12.75" hidden="1">
      <c r="G3759" s="183"/>
      <c r="H3759" s="6">
        <f t="shared" si="253"/>
        <v>0</v>
      </c>
      <c r="I3759" s="25" t="e">
        <f t="shared" si="252"/>
        <v>#DIV/0!</v>
      </c>
      <c r="M3759" s="42"/>
    </row>
    <row r="3760" spans="7:13" ht="12.75" hidden="1">
      <c r="G3760" s="183"/>
      <c r="H3760" s="6">
        <f t="shared" si="253"/>
        <v>0</v>
      </c>
      <c r="I3760" s="25" t="e">
        <f t="shared" si="252"/>
        <v>#DIV/0!</v>
      </c>
      <c r="M3760" s="42"/>
    </row>
    <row r="3761" spans="7:13" ht="12.75" hidden="1">
      <c r="G3761" s="183"/>
      <c r="H3761" s="6">
        <f t="shared" si="253"/>
        <v>0</v>
      </c>
      <c r="I3761" s="25" t="e">
        <f t="shared" si="252"/>
        <v>#DIV/0!</v>
      </c>
      <c r="M3761" s="42"/>
    </row>
    <row r="3762" spans="7:13" ht="12.75" hidden="1">
      <c r="G3762" s="183"/>
      <c r="H3762" s="6">
        <f t="shared" si="253"/>
        <v>0</v>
      </c>
      <c r="I3762" s="25" t="e">
        <f t="shared" si="252"/>
        <v>#DIV/0!</v>
      </c>
      <c r="M3762" s="42"/>
    </row>
    <row r="3763" spans="7:13" ht="12.75" hidden="1">
      <c r="G3763" s="183"/>
      <c r="H3763" s="6">
        <f t="shared" si="253"/>
        <v>0</v>
      </c>
      <c r="I3763" s="25" t="e">
        <f t="shared" si="252"/>
        <v>#DIV/0!</v>
      </c>
      <c r="M3763" s="42"/>
    </row>
    <row r="3764" spans="7:13" ht="12.75" hidden="1">
      <c r="G3764" s="183"/>
      <c r="H3764" s="6">
        <f t="shared" si="253"/>
        <v>0</v>
      </c>
      <c r="I3764" s="25" t="e">
        <f t="shared" si="252"/>
        <v>#DIV/0!</v>
      </c>
      <c r="M3764" s="42"/>
    </row>
    <row r="3765" spans="7:13" ht="12.75" hidden="1">
      <c r="G3765" s="183"/>
      <c r="H3765" s="6">
        <f t="shared" si="253"/>
        <v>0</v>
      </c>
      <c r="I3765" s="25" t="e">
        <f t="shared" si="252"/>
        <v>#DIV/0!</v>
      </c>
      <c r="M3765" s="42"/>
    </row>
    <row r="3766" spans="7:13" ht="12.75" hidden="1">
      <c r="G3766" s="183"/>
      <c r="H3766" s="6">
        <f t="shared" si="253"/>
        <v>0</v>
      </c>
      <c r="I3766" s="25" t="e">
        <f t="shared" si="252"/>
        <v>#DIV/0!</v>
      </c>
      <c r="M3766" s="42"/>
    </row>
    <row r="3767" spans="7:13" ht="12.75" hidden="1">
      <c r="G3767" s="183"/>
      <c r="H3767" s="6">
        <f t="shared" si="253"/>
        <v>0</v>
      </c>
      <c r="I3767" s="25" t="e">
        <f t="shared" si="252"/>
        <v>#DIV/0!</v>
      </c>
      <c r="M3767" s="42"/>
    </row>
    <row r="3768" spans="7:13" ht="12.75" hidden="1">
      <c r="G3768" s="183"/>
      <c r="H3768" s="6">
        <f t="shared" si="253"/>
        <v>0</v>
      </c>
      <c r="I3768" s="25" t="e">
        <f t="shared" si="252"/>
        <v>#DIV/0!</v>
      </c>
      <c r="M3768" s="42"/>
    </row>
    <row r="3769" spans="7:13" ht="12.75" hidden="1">
      <c r="G3769" s="183"/>
      <c r="H3769" s="6">
        <f t="shared" si="253"/>
        <v>0</v>
      </c>
      <c r="I3769" s="25" t="e">
        <f t="shared" si="252"/>
        <v>#DIV/0!</v>
      </c>
      <c r="M3769" s="42"/>
    </row>
    <row r="3770" spans="7:13" ht="12.75" hidden="1">
      <c r="G3770" s="183"/>
      <c r="H3770" s="6">
        <f t="shared" si="253"/>
        <v>0</v>
      </c>
      <c r="I3770" s="25" t="e">
        <f t="shared" si="252"/>
        <v>#DIV/0!</v>
      </c>
      <c r="M3770" s="42"/>
    </row>
    <row r="3771" spans="7:13" ht="12.75" hidden="1">
      <c r="G3771" s="183"/>
      <c r="H3771" s="6">
        <f t="shared" si="253"/>
        <v>0</v>
      </c>
      <c r="I3771" s="25" t="e">
        <f t="shared" si="252"/>
        <v>#DIV/0!</v>
      </c>
      <c r="M3771" s="42"/>
    </row>
    <row r="3772" spans="7:13" ht="12.75" hidden="1">
      <c r="G3772" s="183"/>
      <c r="H3772" s="6">
        <f t="shared" si="253"/>
        <v>0</v>
      </c>
      <c r="I3772" s="25" t="e">
        <f t="shared" si="252"/>
        <v>#DIV/0!</v>
      </c>
      <c r="M3772" s="42"/>
    </row>
    <row r="3773" spans="7:13" ht="12.75" hidden="1">
      <c r="G3773" s="183"/>
      <c r="H3773" s="6">
        <f t="shared" si="253"/>
        <v>0</v>
      </c>
      <c r="I3773" s="25" t="e">
        <f t="shared" si="252"/>
        <v>#DIV/0!</v>
      </c>
      <c r="M3773" s="42"/>
    </row>
    <row r="3774" spans="7:13" ht="12.75" hidden="1">
      <c r="G3774" s="183"/>
      <c r="H3774" s="6">
        <f t="shared" si="253"/>
        <v>0</v>
      </c>
      <c r="I3774" s="25" t="e">
        <f t="shared" si="252"/>
        <v>#DIV/0!</v>
      </c>
      <c r="M3774" s="42"/>
    </row>
    <row r="3775" spans="7:13" ht="12.75" hidden="1">
      <c r="G3775" s="183"/>
      <c r="H3775" s="6">
        <f t="shared" si="253"/>
        <v>0</v>
      </c>
      <c r="I3775" s="25" t="e">
        <f t="shared" si="252"/>
        <v>#DIV/0!</v>
      </c>
      <c r="M3775" s="42"/>
    </row>
    <row r="3776" spans="7:13" ht="12.75" hidden="1">
      <c r="G3776" s="183"/>
      <c r="H3776" s="6">
        <f t="shared" si="253"/>
        <v>0</v>
      </c>
      <c r="I3776" s="25" t="e">
        <f t="shared" si="252"/>
        <v>#DIV/0!</v>
      </c>
      <c r="M3776" s="42"/>
    </row>
    <row r="3777" spans="7:13" ht="12.75" hidden="1">
      <c r="G3777" s="183"/>
      <c r="H3777" s="6">
        <f t="shared" si="253"/>
        <v>0</v>
      </c>
      <c r="I3777" s="25" t="e">
        <f t="shared" si="252"/>
        <v>#DIV/0!</v>
      </c>
      <c r="M3777" s="42"/>
    </row>
    <row r="3778" spans="7:13" ht="12.75" hidden="1">
      <c r="G3778" s="183"/>
      <c r="M3778" s="42"/>
    </row>
    <row r="3779" spans="7:13" ht="12.75" hidden="1">
      <c r="G3779" s="183"/>
      <c r="M3779" s="42"/>
    </row>
    <row r="3780" spans="7:13" ht="12.75" hidden="1">
      <c r="G3780" s="183"/>
      <c r="M3780" s="42"/>
    </row>
    <row r="3781" spans="7:13" ht="12.75" hidden="1">
      <c r="G3781" s="183"/>
      <c r="M3781" s="42"/>
    </row>
    <row r="3782" spans="7:13" ht="12.75" hidden="1">
      <c r="G3782" s="183"/>
      <c r="M3782" s="42"/>
    </row>
    <row r="3783" spans="7:13" ht="12.75" hidden="1">
      <c r="G3783" s="183"/>
      <c r="M3783" s="42"/>
    </row>
    <row r="3784" spans="7:13" ht="12.75" hidden="1">
      <c r="G3784" s="183"/>
      <c r="M3784" s="42"/>
    </row>
    <row r="3785" spans="7:13" ht="12.75" hidden="1">
      <c r="G3785" s="183"/>
      <c r="M3785" s="42"/>
    </row>
    <row r="3786" spans="7:13" ht="12.75" hidden="1">
      <c r="G3786" s="183"/>
      <c r="M3786" s="42"/>
    </row>
    <row r="3787" spans="7:13" ht="12.75" hidden="1">
      <c r="G3787" s="183"/>
      <c r="M3787" s="42"/>
    </row>
    <row r="3788" spans="7:13" ht="12.75" hidden="1">
      <c r="G3788" s="183"/>
      <c r="M3788" s="42"/>
    </row>
    <row r="3789" spans="7:13" ht="12.75" hidden="1">
      <c r="G3789" s="183"/>
      <c r="M3789" s="42"/>
    </row>
    <row r="3790" spans="7:13" ht="12.75" hidden="1">
      <c r="G3790" s="183"/>
      <c r="M3790" s="42"/>
    </row>
    <row r="3791" spans="7:13" ht="12.75" hidden="1">
      <c r="G3791" s="183"/>
      <c r="M3791" s="42"/>
    </row>
    <row r="3792" spans="7:13" ht="12.75" hidden="1">
      <c r="G3792" s="183"/>
      <c r="M3792" s="42"/>
    </row>
    <row r="3793" spans="7:13" ht="12.75" hidden="1">
      <c r="G3793" s="183"/>
      <c r="M3793" s="42"/>
    </row>
    <row r="3794" spans="7:13" ht="12.75" hidden="1">
      <c r="G3794" s="183"/>
      <c r="M3794" s="42"/>
    </row>
    <row r="3795" spans="7:13" ht="12.75" hidden="1">
      <c r="G3795" s="183"/>
      <c r="M3795" s="42"/>
    </row>
    <row r="3796" spans="7:13" ht="12.75" hidden="1">
      <c r="G3796" s="183"/>
      <c r="M3796" s="42"/>
    </row>
    <row r="3797" spans="7:13" ht="12.75" hidden="1">
      <c r="G3797" s="183"/>
      <c r="M3797" s="42"/>
    </row>
    <row r="3798" spans="7:13" ht="12.75" hidden="1">
      <c r="G3798" s="183"/>
      <c r="M3798" s="42"/>
    </row>
    <row r="3799" spans="7:13" ht="12.75" hidden="1">
      <c r="G3799" s="183"/>
      <c r="M3799" s="42"/>
    </row>
    <row r="3800" spans="7:13" ht="12.75" hidden="1">
      <c r="G3800" s="183"/>
      <c r="M3800" s="42"/>
    </row>
    <row r="3801" spans="7:13" ht="12.75" hidden="1">
      <c r="G3801" s="183"/>
      <c r="M3801" s="42"/>
    </row>
    <row r="3802" spans="7:13" ht="12.75" hidden="1">
      <c r="G3802" s="183"/>
      <c r="M3802" s="42"/>
    </row>
    <row r="3803" spans="7:13" ht="12.75" hidden="1">
      <c r="G3803" s="183"/>
      <c r="M3803" s="42"/>
    </row>
    <row r="3804" spans="7:13" ht="12.75" hidden="1">
      <c r="G3804" s="183"/>
      <c r="M3804" s="42"/>
    </row>
    <row r="3805" spans="7:13" ht="12.75" hidden="1">
      <c r="G3805" s="183"/>
      <c r="M3805" s="42"/>
    </row>
    <row r="3806" spans="7:13" ht="12.75" hidden="1">
      <c r="G3806" s="183"/>
      <c r="M3806" s="42"/>
    </row>
    <row r="3807" spans="7:13" ht="12.75" hidden="1">
      <c r="G3807" s="183"/>
      <c r="M3807" s="42"/>
    </row>
    <row r="3808" spans="7:13" ht="12.75" hidden="1">
      <c r="G3808" s="183"/>
      <c r="M3808" s="42"/>
    </row>
    <row r="3809" spans="7:13" ht="12.75" hidden="1">
      <c r="G3809" s="183"/>
      <c r="M3809" s="42"/>
    </row>
    <row r="3810" spans="7:13" ht="12.75" hidden="1">
      <c r="G3810" s="183"/>
      <c r="M3810" s="42"/>
    </row>
    <row r="3811" spans="7:13" ht="12.75" hidden="1">
      <c r="G3811" s="183"/>
      <c r="M3811" s="42"/>
    </row>
    <row r="3812" spans="7:13" ht="12.75" hidden="1">
      <c r="G3812" s="183"/>
      <c r="M3812" s="42"/>
    </row>
    <row r="3813" spans="7:13" ht="12.75" hidden="1">
      <c r="G3813" s="183"/>
      <c r="M3813" s="42"/>
    </row>
    <row r="3814" spans="7:13" ht="12.75" hidden="1">
      <c r="G3814" s="183"/>
      <c r="M3814" s="42"/>
    </row>
    <row r="3815" spans="7:13" ht="12.75" hidden="1">
      <c r="G3815" s="183"/>
      <c r="M3815" s="42"/>
    </row>
    <row r="3816" spans="7:13" ht="12.75" hidden="1">
      <c r="G3816" s="183"/>
      <c r="M3816" s="42"/>
    </row>
    <row r="3817" spans="7:13" ht="12.75" hidden="1">
      <c r="G3817" s="183"/>
      <c r="M3817" s="42"/>
    </row>
    <row r="3818" spans="7:13" ht="12.75" hidden="1">
      <c r="G3818" s="183"/>
      <c r="M3818" s="42"/>
    </row>
    <row r="3819" spans="7:13" ht="12.75" hidden="1">
      <c r="G3819" s="183"/>
      <c r="M3819" s="42"/>
    </row>
    <row r="3820" spans="7:13" ht="12.75" hidden="1">
      <c r="G3820" s="183"/>
      <c r="M3820" s="42"/>
    </row>
    <row r="3821" spans="7:13" ht="12.75" hidden="1">
      <c r="G3821" s="183"/>
      <c r="M3821" s="42"/>
    </row>
    <row r="3822" spans="7:13" ht="12.75" hidden="1">
      <c r="G3822" s="183"/>
      <c r="M3822" s="42"/>
    </row>
    <row r="3823" spans="7:13" ht="12.75" hidden="1">
      <c r="G3823" s="183"/>
      <c r="M3823" s="42"/>
    </row>
    <row r="3824" spans="7:13" ht="12.75" hidden="1">
      <c r="G3824" s="183"/>
      <c r="M3824" s="42"/>
    </row>
    <row r="3825" spans="7:13" ht="12.75" hidden="1">
      <c r="G3825" s="183"/>
      <c r="M3825" s="42"/>
    </row>
    <row r="3826" spans="7:13" ht="12.75" hidden="1">
      <c r="G3826" s="183"/>
      <c r="M3826" s="42"/>
    </row>
    <row r="3827" spans="7:13" ht="12.75" hidden="1">
      <c r="G3827" s="183"/>
      <c r="M3827" s="42"/>
    </row>
    <row r="3828" spans="7:13" ht="12.75" hidden="1">
      <c r="G3828" s="183"/>
      <c r="M3828" s="42"/>
    </row>
    <row r="3829" spans="7:13" ht="12.75" hidden="1">
      <c r="G3829" s="183"/>
      <c r="M3829" s="42"/>
    </row>
    <row r="3830" spans="7:13" ht="12.75" hidden="1">
      <c r="G3830" s="183"/>
      <c r="M3830" s="42"/>
    </row>
    <row r="3831" spans="7:13" ht="12.75" hidden="1">
      <c r="G3831" s="183"/>
      <c r="M3831" s="42"/>
    </row>
    <row r="3832" spans="7:13" ht="12.75" hidden="1">
      <c r="G3832" s="183"/>
      <c r="M3832" s="42"/>
    </row>
    <row r="3833" spans="7:13" ht="12.75" hidden="1">
      <c r="G3833" s="183"/>
      <c r="M3833" s="42"/>
    </row>
    <row r="3834" spans="7:13" ht="12.75" hidden="1">
      <c r="G3834" s="183"/>
      <c r="M3834" s="42"/>
    </row>
    <row r="3835" spans="7:13" ht="12.75" hidden="1">
      <c r="G3835" s="183"/>
      <c r="M3835" s="42"/>
    </row>
    <row r="3836" spans="7:13" ht="12.75" hidden="1">
      <c r="G3836" s="183"/>
      <c r="M3836" s="42"/>
    </row>
    <row r="3837" spans="7:13" ht="12.75" hidden="1">
      <c r="G3837" s="183"/>
      <c r="M3837" s="42"/>
    </row>
    <row r="3838" spans="7:13" ht="12.75" hidden="1">
      <c r="G3838" s="183"/>
      <c r="M3838" s="42"/>
    </row>
    <row r="3839" spans="7:13" ht="12.75" hidden="1">
      <c r="G3839" s="183"/>
      <c r="M3839" s="42"/>
    </row>
    <row r="3840" spans="7:13" ht="12.75" hidden="1">
      <c r="G3840" s="183"/>
      <c r="M3840" s="42"/>
    </row>
    <row r="3841" spans="7:13" ht="12.75" hidden="1">
      <c r="G3841" s="183"/>
      <c r="M3841" s="42"/>
    </row>
    <row r="3842" spans="7:13" ht="12.75" hidden="1">
      <c r="G3842" s="183"/>
      <c r="M3842" s="42"/>
    </row>
    <row r="3843" spans="7:13" ht="12.75" hidden="1">
      <c r="G3843" s="183"/>
      <c r="M3843" s="42"/>
    </row>
    <row r="3844" spans="7:13" ht="12.75" hidden="1">
      <c r="G3844" s="183"/>
      <c r="M3844" s="42"/>
    </row>
    <row r="3845" spans="7:13" ht="12.75" hidden="1">
      <c r="G3845" s="183"/>
      <c r="M3845" s="42"/>
    </row>
    <row r="3846" spans="7:13" ht="12.75" hidden="1">
      <c r="G3846" s="183"/>
      <c r="M3846" s="42"/>
    </row>
    <row r="3847" spans="7:13" ht="12.75">
      <c r="G3847" s="183"/>
      <c r="M3847" s="42"/>
    </row>
    <row r="3848" spans="1:256" s="211" customFormat="1" ht="12.75">
      <c r="A3848" s="314"/>
      <c r="B3848" s="182">
        <v>-1239869</v>
      </c>
      <c r="C3848" s="314" t="s">
        <v>1355</v>
      </c>
      <c r="D3848" s="314" t="s">
        <v>1356</v>
      </c>
      <c r="E3848" s="314"/>
      <c r="F3848" s="315"/>
      <c r="G3848" s="315"/>
      <c r="H3848" s="182">
        <f aca="true" t="shared" si="254" ref="H3848:H3856">H3847-B3848</f>
        <v>1239869</v>
      </c>
      <c r="I3848" s="316">
        <f aca="true" t="shared" si="255" ref="I3848:I3860">+B3848/M3848</f>
        <v>-2479.738</v>
      </c>
      <c r="K3848" s="317"/>
      <c r="L3848" s="318"/>
      <c r="M3848" s="42">
        <v>500</v>
      </c>
      <c r="N3848" s="318"/>
      <c r="O3848" s="318"/>
      <c r="P3848" s="318"/>
      <c r="Q3848" s="318"/>
      <c r="R3848" s="318"/>
      <c r="S3848" s="318"/>
      <c r="T3848" s="318"/>
      <c r="U3848" s="318"/>
      <c r="V3848" s="318"/>
      <c r="W3848" s="318"/>
      <c r="X3848" s="318"/>
      <c r="Y3848" s="318"/>
      <c r="Z3848" s="318"/>
      <c r="AA3848" s="318"/>
      <c r="AB3848" s="318"/>
      <c r="AC3848" s="318"/>
      <c r="AD3848" s="318"/>
      <c r="AE3848" s="318"/>
      <c r="AF3848" s="318"/>
      <c r="AG3848" s="318"/>
      <c r="AH3848" s="318"/>
      <c r="AI3848" s="318"/>
      <c r="AJ3848" s="318"/>
      <c r="AK3848" s="318"/>
      <c r="AL3848" s="318"/>
      <c r="AM3848" s="318"/>
      <c r="AN3848" s="318"/>
      <c r="AO3848" s="318"/>
      <c r="AP3848" s="318"/>
      <c r="AQ3848" s="318"/>
      <c r="AR3848" s="318"/>
      <c r="AS3848" s="318"/>
      <c r="AT3848" s="318"/>
      <c r="AU3848" s="318"/>
      <c r="AV3848" s="318"/>
      <c r="AW3848" s="318"/>
      <c r="AX3848" s="318"/>
      <c r="AY3848" s="318"/>
      <c r="AZ3848" s="318"/>
      <c r="BA3848" s="318"/>
      <c r="BB3848" s="318"/>
      <c r="BC3848" s="318"/>
      <c r="BD3848" s="318"/>
      <c r="BE3848" s="318"/>
      <c r="BF3848" s="318"/>
      <c r="BG3848" s="318"/>
      <c r="BH3848" s="318"/>
      <c r="BI3848" s="318"/>
      <c r="BJ3848" s="318"/>
      <c r="BK3848" s="318"/>
      <c r="BL3848" s="318"/>
      <c r="BM3848" s="318"/>
      <c r="BN3848" s="318"/>
      <c r="BO3848" s="318"/>
      <c r="BP3848" s="318"/>
      <c r="BQ3848" s="318"/>
      <c r="BR3848" s="318"/>
      <c r="BS3848" s="318"/>
      <c r="BT3848" s="318"/>
      <c r="BU3848" s="318"/>
      <c r="BV3848" s="318"/>
      <c r="BW3848" s="318"/>
      <c r="BX3848" s="318"/>
      <c r="BY3848" s="318"/>
      <c r="BZ3848" s="318"/>
      <c r="CA3848" s="318"/>
      <c r="CB3848" s="318"/>
      <c r="CC3848" s="318"/>
      <c r="CD3848" s="318"/>
      <c r="CE3848" s="318"/>
      <c r="CF3848" s="318"/>
      <c r="CG3848" s="318"/>
      <c r="CH3848" s="318"/>
      <c r="CI3848" s="318"/>
      <c r="CJ3848" s="318"/>
      <c r="CK3848" s="318"/>
      <c r="CL3848" s="318"/>
      <c r="CM3848" s="318"/>
      <c r="CN3848" s="318"/>
      <c r="CO3848" s="318"/>
      <c r="CP3848" s="318"/>
      <c r="CQ3848" s="318"/>
      <c r="CR3848" s="318"/>
      <c r="CS3848" s="318"/>
      <c r="CT3848" s="318"/>
      <c r="CU3848" s="318"/>
      <c r="CV3848" s="318"/>
      <c r="CW3848" s="318"/>
      <c r="CX3848" s="318"/>
      <c r="CY3848" s="318"/>
      <c r="CZ3848" s="318"/>
      <c r="DA3848" s="318"/>
      <c r="DB3848" s="318"/>
      <c r="DC3848" s="318"/>
      <c r="DD3848" s="318"/>
      <c r="DE3848" s="318"/>
      <c r="DF3848" s="318"/>
      <c r="DG3848" s="318"/>
      <c r="DH3848" s="318"/>
      <c r="DI3848" s="318"/>
      <c r="DJ3848" s="318"/>
      <c r="DK3848" s="318"/>
      <c r="DL3848" s="318"/>
      <c r="DM3848" s="318"/>
      <c r="DN3848" s="318"/>
      <c r="DO3848" s="318"/>
      <c r="DP3848" s="318"/>
      <c r="DQ3848" s="318"/>
      <c r="DR3848" s="318"/>
      <c r="DS3848" s="318"/>
      <c r="DT3848" s="318"/>
      <c r="DU3848" s="318"/>
      <c r="DV3848" s="318"/>
      <c r="DW3848" s="318"/>
      <c r="DX3848" s="318"/>
      <c r="DY3848" s="318"/>
      <c r="DZ3848" s="318"/>
      <c r="EA3848" s="318"/>
      <c r="EB3848" s="318"/>
      <c r="EC3848" s="318"/>
      <c r="ED3848" s="318"/>
      <c r="EE3848" s="318"/>
      <c r="EF3848" s="318"/>
      <c r="EG3848" s="318"/>
      <c r="EH3848" s="318"/>
      <c r="EI3848" s="318"/>
      <c r="EJ3848" s="318"/>
      <c r="EK3848" s="318"/>
      <c r="EL3848" s="318"/>
      <c r="EM3848" s="318"/>
      <c r="EN3848" s="318"/>
      <c r="EO3848" s="318"/>
      <c r="EP3848" s="318"/>
      <c r="EQ3848" s="318"/>
      <c r="ER3848" s="318"/>
      <c r="ES3848" s="318"/>
      <c r="ET3848" s="318"/>
      <c r="EU3848" s="318"/>
      <c r="EV3848" s="318"/>
      <c r="EW3848" s="318"/>
      <c r="EX3848" s="318"/>
      <c r="EY3848" s="318"/>
      <c r="EZ3848" s="318"/>
      <c r="FA3848" s="318"/>
      <c r="FB3848" s="318"/>
      <c r="FC3848" s="318"/>
      <c r="FD3848" s="318"/>
      <c r="FE3848" s="318"/>
      <c r="FF3848" s="318"/>
      <c r="FG3848" s="318"/>
      <c r="FH3848" s="318"/>
      <c r="FI3848" s="318"/>
      <c r="FJ3848" s="318"/>
      <c r="FK3848" s="318"/>
      <c r="FL3848" s="318"/>
      <c r="FM3848" s="318"/>
      <c r="FN3848" s="318"/>
      <c r="FO3848" s="318"/>
      <c r="FP3848" s="318"/>
      <c r="FQ3848" s="318"/>
      <c r="FR3848" s="318"/>
      <c r="FS3848" s="318"/>
      <c r="FT3848" s="318"/>
      <c r="FU3848" s="318"/>
      <c r="FV3848" s="318"/>
      <c r="FW3848" s="318"/>
      <c r="FX3848" s="318"/>
      <c r="FY3848" s="318"/>
      <c r="FZ3848" s="318"/>
      <c r="GA3848" s="318"/>
      <c r="GB3848" s="318"/>
      <c r="GC3848" s="318"/>
      <c r="GD3848" s="318"/>
      <c r="GE3848" s="318"/>
      <c r="GF3848" s="318"/>
      <c r="GG3848" s="318"/>
      <c r="GH3848" s="318"/>
      <c r="GI3848" s="318"/>
      <c r="GJ3848" s="318"/>
      <c r="GK3848" s="318"/>
      <c r="GL3848" s="318"/>
      <c r="GM3848" s="318"/>
      <c r="GN3848" s="318"/>
      <c r="GO3848" s="318"/>
      <c r="GP3848" s="318"/>
      <c r="GQ3848" s="318"/>
      <c r="GR3848" s="318"/>
      <c r="GS3848" s="318"/>
      <c r="GT3848" s="318"/>
      <c r="GU3848" s="318"/>
      <c r="GV3848" s="318"/>
      <c r="GW3848" s="318"/>
      <c r="GX3848" s="318"/>
      <c r="GY3848" s="318"/>
      <c r="GZ3848" s="318"/>
      <c r="HA3848" s="318"/>
      <c r="HB3848" s="318"/>
      <c r="HC3848" s="318"/>
      <c r="HD3848" s="318"/>
      <c r="HE3848" s="318"/>
      <c r="HF3848" s="318"/>
      <c r="HG3848" s="318"/>
      <c r="HH3848" s="318"/>
      <c r="HI3848" s="318"/>
      <c r="HJ3848" s="318"/>
      <c r="HK3848" s="318"/>
      <c r="HL3848" s="318"/>
      <c r="HM3848" s="318"/>
      <c r="HN3848" s="318"/>
      <c r="HO3848" s="318"/>
      <c r="HP3848" s="318"/>
      <c r="HQ3848" s="318"/>
      <c r="HR3848" s="318"/>
      <c r="HS3848" s="318"/>
      <c r="HT3848" s="318"/>
      <c r="HU3848" s="318"/>
      <c r="HV3848" s="318"/>
      <c r="HW3848" s="318"/>
      <c r="HX3848" s="318"/>
      <c r="HY3848" s="318"/>
      <c r="HZ3848" s="318"/>
      <c r="IA3848" s="318"/>
      <c r="IB3848" s="318"/>
      <c r="IC3848" s="318"/>
      <c r="ID3848" s="318"/>
      <c r="IE3848" s="318"/>
      <c r="IF3848" s="318"/>
      <c r="IG3848" s="318"/>
      <c r="IH3848" s="318"/>
      <c r="II3848" s="318"/>
      <c r="IJ3848" s="318"/>
      <c r="IK3848" s="318"/>
      <c r="IL3848" s="318"/>
      <c r="IM3848" s="318"/>
      <c r="IN3848" s="318"/>
      <c r="IO3848" s="318"/>
      <c r="IP3848" s="318"/>
      <c r="IQ3848" s="318"/>
      <c r="IR3848" s="318"/>
      <c r="IS3848" s="318"/>
      <c r="IT3848" s="318"/>
      <c r="IU3848" s="318"/>
      <c r="IV3848" s="318"/>
    </row>
    <row r="3849" spans="1:256" s="211" customFormat="1" ht="12.75">
      <c r="A3849" s="314"/>
      <c r="B3849" s="182">
        <v>-2885250</v>
      </c>
      <c r="C3849" s="314" t="s">
        <v>1355</v>
      </c>
      <c r="D3849" s="314" t="s">
        <v>1357</v>
      </c>
      <c r="E3849" s="314"/>
      <c r="F3849" s="315"/>
      <c r="G3849" s="315"/>
      <c r="H3849" s="182">
        <f t="shared" si="254"/>
        <v>4125119</v>
      </c>
      <c r="I3849" s="316">
        <f t="shared" si="255"/>
        <v>-5888.265306122449</v>
      </c>
      <c r="K3849" s="317"/>
      <c r="L3849" s="318"/>
      <c r="M3849" s="42">
        <v>490</v>
      </c>
      <c r="N3849" s="318"/>
      <c r="O3849" s="318"/>
      <c r="P3849" s="318"/>
      <c r="Q3849" s="318"/>
      <c r="R3849" s="318"/>
      <c r="S3849" s="318"/>
      <c r="T3849" s="318"/>
      <c r="U3849" s="318"/>
      <c r="V3849" s="318"/>
      <c r="W3849" s="318"/>
      <c r="X3849" s="318"/>
      <c r="Y3849" s="318"/>
      <c r="Z3849" s="318"/>
      <c r="AA3849" s="318"/>
      <c r="AB3849" s="318"/>
      <c r="AC3849" s="318"/>
      <c r="AD3849" s="318"/>
      <c r="AE3849" s="318"/>
      <c r="AF3849" s="318"/>
      <c r="AG3849" s="318"/>
      <c r="AH3849" s="318"/>
      <c r="AI3849" s="318"/>
      <c r="AJ3849" s="318"/>
      <c r="AK3849" s="318"/>
      <c r="AL3849" s="318"/>
      <c r="AM3849" s="318"/>
      <c r="AN3849" s="318"/>
      <c r="AO3849" s="318"/>
      <c r="AP3849" s="318"/>
      <c r="AQ3849" s="318"/>
      <c r="AR3849" s="318"/>
      <c r="AS3849" s="318"/>
      <c r="AT3849" s="318"/>
      <c r="AU3849" s="318"/>
      <c r="AV3849" s="318"/>
      <c r="AW3849" s="318"/>
      <c r="AX3849" s="318"/>
      <c r="AY3849" s="318"/>
      <c r="AZ3849" s="318"/>
      <c r="BA3849" s="318"/>
      <c r="BB3849" s="318"/>
      <c r="BC3849" s="318"/>
      <c r="BD3849" s="318"/>
      <c r="BE3849" s="318"/>
      <c r="BF3849" s="318"/>
      <c r="BG3849" s="318"/>
      <c r="BH3849" s="318"/>
      <c r="BI3849" s="318"/>
      <c r="BJ3849" s="318"/>
      <c r="BK3849" s="318"/>
      <c r="BL3849" s="318"/>
      <c r="BM3849" s="318"/>
      <c r="BN3849" s="318"/>
      <c r="BO3849" s="318"/>
      <c r="BP3849" s="318"/>
      <c r="BQ3849" s="318"/>
      <c r="BR3849" s="318"/>
      <c r="BS3849" s="318"/>
      <c r="BT3849" s="318"/>
      <c r="BU3849" s="318"/>
      <c r="BV3849" s="318"/>
      <c r="BW3849" s="318"/>
      <c r="BX3849" s="318"/>
      <c r="BY3849" s="318"/>
      <c r="BZ3849" s="318"/>
      <c r="CA3849" s="318"/>
      <c r="CB3849" s="318"/>
      <c r="CC3849" s="318"/>
      <c r="CD3849" s="318"/>
      <c r="CE3849" s="318"/>
      <c r="CF3849" s="318"/>
      <c r="CG3849" s="318"/>
      <c r="CH3849" s="318"/>
      <c r="CI3849" s="318"/>
      <c r="CJ3849" s="318"/>
      <c r="CK3849" s="318"/>
      <c r="CL3849" s="318"/>
      <c r="CM3849" s="318"/>
      <c r="CN3849" s="318"/>
      <c r="CO3849" s="318"/>
      <c r="CP3849" s="318"/>
      <c r="CQ3849" s="318"/>
      <c r="CR3849" s="318"/>
      <c r="CS3849" s="318"/>
      <c r="CT3849" s="318"/>
      <c r="CU3849" s="318"/>
      <c r="CV3849" s="318"/>
      <c r="CW3849" s="318"/>
      <c r="CX3849" s="318"/>
      <c r="CY3849" s="318"/>
      <c r="CZ3849" s="318"/>
      <c r="DA3849" s="318"/>
      <c r="DB3849" s="318"/>
      <c r="DC3849" s="318"/>
      <c r="DD3849" s="318"/>
      <c r="DE3849" s="318"/>
      <c r="DF3849" s="318"/>
      <c r="DG3849" s="318"/>
      <c r="DH3849" s="318"/>
      <c r="DI3849" s="318"/>
      <c r="DJ3849" s="318"/>
      <c r="DK3849" s="318"/>
      <c r="DL3849" s="318"/>
      <c r="DM3849" s="318"/>
      <c r="DN3849" s="318"/>
      <c r="DO3849" s="318"/>
      <c r="DP3849" s="318"/>
      <c r="DQ3849" s="318"/>
      <c r="DR3849" s="318"/>
      <c r="DS3849" s="318"/>
      <c r="DT3849" s="318"/>
      <c r="DU3849" s="318"/>
      <c r="DV3849" s="318"/>
      <c r="DW3849" s="318"/>
      <c r="DX3849" s="318"/>
      <c r="DY3849" s="318"/>
      <c r="DZ3849" s="318"/>
      <c r="EA3849" s="318"/>
      <c r="EB3849" s="318"/>
      <c r="EC3849" s="318"/>
      <c r="ED3849" s="318"/>
      <c r="EE3849" s="318"/>
      <c r="EF3849" s="318"/>
      <c r="EG3849" s="318"/>
      <c r="EH3849" s="318"/>
      <c r="EI3849" s="318"/>
      <c r="EJ3849" s="318"/>
      <c r="EK3849" s="318"/>
      <c r="EL3849" s="318"/>
      <c r="EM3849" s="318"/>
      <c r="EN3849" s="318"/>
      <c r="EO3849" s="318"/>
      <c r="EP3849" s="318"/>
      <c r="EQ3849" s="318"/>
      <c r="ER3849" s="318"/>
      <c r="ES3849" s="318"/>
      <c r="ET3849" s="318"/>
      <c r="EU3849" s="318"/>
      <c r="EV3849" s="318"/>
      <c r="EW3849" s="318"/>
      <c r="EX3849" s="318"/>
      <c r="EY3849" s="318"/>
      <c r="EZ3849" s="318"/>
      <c r="FA3849" s="318"/>
      <c r="FB3849" s="318"/>
      <c r="FC3849" s="318"/>
      <c r="FD3849" s="318"/>
      <c r="FE3849" s="318"/>
      <c r="FF3849" s="318"/>
      <c r="FG3849" s="318"/>
      <c r="FH3849" s="318"/>
      <c r="FI3849" s="318"/>
      <c r="FJ3849" s="318"/>
      <c r="FK3849" s="318"/>
      <c r="FL3849" s="318"/>
      <c r="FM3849" s="318"/>
      <c r="FN3849" s="318"/>
      <c r="FO3849" s="318"/>
      <c r="FP3849" s="318"/>
      <c r="FQ3849" s="318"/>
      <c r="FR3849" s="318"/>
      <c r="FS3849" s="318"/>
      <c r="FT3849" s="318"/>
      <c r="FU3849" s="318"/>
      <c r="FV3849" s="318"/>
      <c r="FW3849" s="318"/>
      <c r="FX3849" s="318"/>
      <c r="FY3849" s="318"/>
      <c r="FZ3849" s="318"/>
      <c r="GA3849" s="318"/>
      <c r="GB3849" s="318"/>
      <c r="GC3849" s="318"/>
      <c r="GD3849" s="318"/>
      <c r="GE3849" s="318"/>
      <c r="GF3849" s="318"/>
      <c r="GG3849" s="318"/>
      <c r="GH3849" s="318"/>
      <c r="GI3849" s="318"/>
      <c r="GJ3849" s="318"/>
      <c r="GK3849" s="318"/>
      <c r="GL3849" s="318"/>
      <c r="GM3849" s="318"/>
      <c r="GN3849" s="318"/>
      <c r="GO3849" s="318"/>
      <c r="GP3849" s="318"/>
      <c r="GQ3849" s="318"/>
      <c r="GR3849" s="318"/>
      <c r="GS3849" s="318"/>
      <c r="GT3849" s="318"/>
      <c r="GU3849" s="318"/>
      <c r="GV3849" s="318"/>
      <c r="GW3849" s="318"/>
      <c r="GX3849" s="318"/>
      <c r="GY3849" s="318"/>
      <c r="GZ3849" s="318"/>
      <c r="HA3849" s="318"/>
      <c r="HB3849" s="318"/>
      <c r="HC3849" s="318"/>
      <c r="HD3849" s="318"/>
      <c r="HE3849" s="318"/>
      <c r="HF3849" s="318"/>
      <c r="HG3849" s="318"/>
      <c r="HH3849" s="318"/>
      <c r="HI3849" s="318"/>
      <c r="HJ3849" s="318"/>
      <c r="HK3849" s="318"/>
      <c r="HL3849" s="318"/>
      <c r="HM3849" s="318"/>
      <c r="HN3849" s="318"/>
      <c r="HO3849" s="318"/>
      <c r="HP3849" s="318"/>
      <c r="HQ3849" s="318"/>
      <c r="HR3849" s="318"/>
      <c r="HS3849" s="318"/>
      <c r="HT3849" s="318"/>
      <c r="HU3849" s="318"/>
      <c r="HV3849" s="318"/>
      <c r="HW3849" s="318"/>
      <c r="HX3849" s="318"/>
      <c r="HY3849" s="318"/>
      <c r="HZ3849" s="318"/>
      <c r="IA3849" s="318"/>
      <c r="IB3849" s="318"/>
      <c r="IC3849" s="318"/>
      <c r="ID3849" s="318"/>
      <c r="IE3849" s="318"/>
      <c r="IF3849" s="318"/>
      <c r="IG3849" s="318"/>
      <c r="IH3849" s="318"/>
      <c r="II3849" s="318"/>
      <c r="IJ3849" s="318"/>
      <c r="IK3849" s="318"/>
      <c r="IL3849" s="318"/>
      <c r="IM3849" s="318"/>
      <c r="IN3849" s="318"/>
      <c r="IO3849" s="318"/>
      <c r="IP3849" s="318"/>
      <c r="IQ3849" s="318"/>
      <c r="IR3849" s="318"/>
      <c r="IS3849" s="318"/>
      <c r="IT3849" s="318"/>
      <c r="IU3849" s="318"/>
      <c r="IV3849" s="318"/>
    </row>
    <row r="3850" spans="1:256" s="211" customFormat="1" ht="12.75">
      <c r="A3850" s="314"/>
      <c r="B3850" s="182">
        <v>236539</v>
      </c>
      <c r="C3850" s="314" t="s">
        <v>1355</v>
      </c>
      <c r="D3850" s="314" t="s">
        <v>1358</v>
      </c>
      <c r="E3850" s="314"/>
      <c r="F3850" s="315"/>
      <c r="G3850" s="315"/>
      <c r="H3850" s="182">
        <f t="shared" si="254"/>
        <v>3888580</v>
      </c>
      <c r="I3850" s="316">
        <f t="shared" si="255"/>
        <v>482.7326530612245</v>
      </c>
      <c r="K3850" s="317"/>
      <c r="L3850" s="318"/>
      <c r="M3850" s="42">
        <v>490</v>
      </c>
      <c r="N3850" s="318"/>
      <c r="O3850" s="318"/>
      <c r="P3850" s="318"/>
      <c r="Q3850" s="318"/>
      <c r="R3850" s="318"/>
      <c r="S3850" s="318"/>
      <c r="T3850" s="318"/>
      <c r="U3850" s="318"/>
      <c r="V3850" s="318"/>
      <c r="W3850" s="318"/>
      <c r="X3850" s="318"/>
      <c r="Y3850" s="318"/>
      <c r="Z3850" s="318"/>
      <c r="AA3850" s="318"/>
      <c r="AB3850" s="318"/>
      <c r="AC3850" s="318"/>
      <c r="AD3850" s="318"/>
      <c r="AE3850" s="318"/>
      <c r="AF3850" s="318"/>
      <c r="AG3850" s="318"/>
      <c r="AH3850" s="318"/>
      <c r="AI3850" s="318"/>
      <c r="AJ3850" s="318"/>
      <c r="AK3850" s="318"/>
      <c r="AL3850" s="318"/>
      <c r="AM3850" s="318"/>
      <c r="AN3850" s="318"/>
      <c r="AO3850" s="318"/>
      <c r="AP3850" s="318"/>
      <c r="AQ3850" s="318"/>
      <c r="AR3850" s="318"/>
      <c r="AS3850" s="318"/>
      <c r="AT3850" s="318"/>
      <c r="AU3850" s="318"/>
      <c r="AV3850" s="318"/>
      <c r="AW3850" s="318"/>
      <c r="AX3850" s="318"/>
      <c r="AY3850" s="318"/>
      <c r="AZ3850" s="318"/>
      <c r="BA3850" s="318"/>
      <c r="BB3850" s="318"/>
      <c r="BC3850" s="318"/>
      <c r="BD3850" s="318"/>
      <c r="BE3850" s="318"/>
      <c r="BF3850" s="318"/>
      <c r="BG3850" s="318"/>
      <c r="BH3850" s="318"/>
      <c r="BI3850" s="318"/>
      <c r="BJ3850" s="318"/>
      <c r="BK3850" s="318"/>
      <c r="BL3850" s="318"/>
      <c r="BM3850" s="318"/>
      <c r="BN3850" s="318"/>
      <c r="BO3850" s="318"/>
      <c r="BP3850" s="318"/>
      <c r="BQ3850" s="318"/>
      <c r="BR3850" s="318"/>
      <c r="BS3850" s="318"/>
      <c r="BT3850" s="318"/>
      <c r="BU3850" s="318"/>
      <c r="BV3850" s="318"/>
      <c r="BW3850" s="318"/>
      <c r="BX3850" s="318"/>
      <c r="BY3850" s="318"/>
      <c r="BZ3850" s="318"/>
      <c r="CA3850" s="318"/>
      <c r="CB3850" s="318"/>
      <c r="CC3850" s="318"/>
      <c r="CD3850" s="318"/>
      <c r="CE3850" s="318"/>
      <c r="CF3850" s="318"/>
      <c r="CG3850" s="318"/>
      <c r="CH3850" s="318"/>
      <c r="CI3850" s="318"/>
      <c r="CJ3850" s="318"/>
      <c r="CK3850" s="318"/>
      <c r="CL3850" s="318"/>
      <c r="CM3850" s="318"/>
      <c r="CN3850" s="318"/>
      <c r="CO3850" s="318"/>
      <c r="CP3850" s="318"/>
      <c r="CQ3850" s="318"/>
      <c r="CR3850" s="318"/>
      <c r="CS3850" s="318"/>
      <c r="CT3850" s="318"/>
      <c r="CU3850" s="318"/>
      <c r="CV3850" s="318"/>
      <c r="CW3850" s="318"/>
      <c r="CX3850" s="318"/>
      <c r="CY3850" s="318"/>
      <c r="CZ3850" s="318"/>
      <c r="DA3850" s="318"/>
      <c r="DB3850" s="318"/>
      <c r="DC3850" s="318"/>
      <c r="DD3850" s="318"/>
      <c r="DE3850" s="318"/>
      <c r="DF3850" s="318"/>
      <c r="DG3850" s="318"/>
      <c r="DH3850" s="318"/>
      <c r="DI3850" s="318"/>
      <c r="DJ3850" s="318"/>
      <c r="DK3850" s="318"/>
      <c r="DL3850" s="318"/>
      <c r="DM3850" s="318"/>
      <c r="DN3850" s="318"/>
      <c r="DO3850" s="318"/>
      <c r="DP3850" s="318"/>
      <c r="DQ3850" s="318"/>
      <c r="DR3850" s="318"/>
      <c r="DS3850" s="318"/>
      <c r="DT3850" s="318"/>
      <c r="DU3850" s="318"/>
      <c r="DV3850" s="318"/>
      <c r="DW3850" s="318"/>
      <c r="DX3850" s="318"/>
      <c r="DY3850" s="318"/>
      <c r="DZ3850" s="318"/>
      <c r="EA3850" s="318"/>
      <c r="EB3850" s="318"/>
      <c r="EC3850" s="318"/>
      <c r="ED3850" s="318"/>
      <c r="EE3850" s="318"/>
      <c r="EF3850" s="318"/>
      <c r="EG3850" s="318"/>
      <c r="EH3850" s="318"/>
      <c r="EI3850" s="318"/>
      <c r="EJ3850" s="318"/>
      <c r="EK3850" s="318"/>
      <c r="EL3850" s="318"/>
      <c r="EM3850" s="318"/>
      <c r="EN3850" s="318"/>
      <c r="EO3850" s="318"/>
      <c r="EP3850" s="318"/>
      <c r="EQ3850" s="318"/>
      <c r="ER3850" s="318"/>
      <c r="ES3850" s="318"/>
      <c r="ET3850" s="318"/>
      <c r="EU3850" s="318"/>
      <c r="EV3850" s="318"/>
      <c r="EW3850" s="318"/>
      <c r="EX3850" s="318"/>
      <c r="EY3850" s="318"/>
      <c r="EZ3850" s="318"/>
      <c r="FA3850" s="318"/>
      <c r="FB3850" s="318"/>
      <c r="FC3850" s="318"/>
      <c r="FD3850" s="318"/>
      <c r="FE3850" s="318"/>
      <c r="FF3850" s="318"/>
      <c r="FG3850" s="318"/>
      <c r="FH3850" s="318"/>
      <c r="FI3850" s="318"/>
      <c r="FJ3850" s="318"/>
      <c r="FK3850" s="318"/>
      <c r="FL3850" s="318"/>
      <c r="FM3850" s="318"/>
      <c r="FN3850" s="318"/>
      <c r="FO3850" s="318"/>
      <c r="FP3850" s="318"/>
      <c r="FQ3850" s="318"/>
      <c r="FR3850" s="318"/>
      <c r="FS3850" s="318"/>
      <c r="FT3850" s="318"/>
      <c r="FU3850" s="318"/>
      <c r="FV3850" s="318"/>
      <c r="FW3850" s="318"/>
      <c r="FX3850" s="318"/>
      <c r="FY3850" s="318"/>
      <c r="FZ3850" s="318"/>
      <c r="GA3850" s="318"/>
      <c r="GB3850" s="318"/>
      <c r="GC3850" s="318"/>
      <c r="GD3850" s="318"/>
      <c r="GE3850" s="318"/>
      <c r="GF3850" s="318"/>
      <c r="GG3850" s="318"/>
      <c r="GH3850" s="318"/>
      <c r="GI3850" s="318"/>
      <c r="GJ3850" s="318"/>
      <c r="GK3850" s="318"/>
      <c r="GL3850" s="318"/>
      <c r="GM3850" s="318"/>
      <c r="GN3850" s="318"/>
      <c r="GO3850" s="318"/>
      <c r="GP3850" s="318"/>
      <c r="GQ3850" s="318"/>
      <c r="GR3850" s="318"/>
      <c r="GS3850" s="318"/>
      <c r="GT3850" s="318"/>
      <c r="GU3850" s="318"/>
      <c r="GV3850" s="318"/>
      <c r="GW3850" s="318"/>
      <c r="GX3850" s="318"/>
      <c r="GY3850" s="318"/>
      <c r="GZ3850" s="318"/>
      <c r="HA3850" s="318"/>
      <c r="HB3850" s="318"/>
      <c r="HC3850" s="318"/>
      <c r="HD3850" s="318"/>
      <c r="HE3850" s="318"/>
      <c r="HF3850" s="318"/>
      <c r="HG3850" s="318"/>
      <c r="HH3850" s="318"/>
      <c r="HI3850" s="318"/>
      <c r="HJ3850" s="318"/>
      <c r="HK3850" s="318"/>
      <c r="HL3850" s="318"/>
      <c r="HM3850" s="318"/>
      <c r="HN3850" s="318"/>
      <c r="HO3850" s="318"/>
      <c r="HP3850" s="318"/>
      <c r="HQ3850" s="318"/>
      <c r="HR3850" s="318"/>
      <c r="HS3850" s="318"/>
      <c r="HT3850" s="318"/>
      <c r="HU3850" s="318"/>
      <c r="HV3850" s="318"/>
      <c r="HW3850" s="318"/>
      <c r="HX3850" s="318"/>
      <c r="HY3850" s="318"/>
      <c r="HZ3850" s="318"/>
      <c r="IA3850" s="318"/>
      <c r="IB3850" s="318"/>
      <c r="IC3850" s="318"/>
      <c r="ID3850" s="318"/>
      <c r="IE3850" s="318"/>
      <c r="IF3850" s="318"/>
      <c r="IG3850" s="318"/>
      <c r="IH3850" s="318"/>
      <c r="II3850" s="318"/>
      <c r="IJ3850" s="318"/>
      <c r="IK3850" s="318"/>
      <c r="IL3850" s="318"/>
      <c r="IM3850" s="318"/>
      <c r="IN3850" s="318"/>
      <c r="IO3850" s="318"/>
      <c r="IP3850" s="318"/>
      <c r="IQ3850" s="318"/>
      <c r="IR3850" s="318"/>
      <c r="IS3850" s="318"/>
      <c r="IT3850" s="318"/>
      <c r="IU3850" s="318"/>
      <c r="IV3850" s="318"/>
    </row>
    <row r="3851" spans="1:256" s="211" customFormat="1" ht="12.75">
      <c r="A3851" s="314"/>
      <c r="B3851" s="182">
        <v>978117</v>
      </c>
      <c r="C3851" s="314" t="s">
        <v>1355</v>
      </c>
      <c r="D3851" s="314" t="s">
        <v>1359</v>
      </c>
      <c r="E3851" s="314"/>
      <c r="F3851" s="315"/>
      <c r="G3851" s="315"/>
      <c r="H3851" s="182">
        <f t="shared" si="254"/>
        <v>2910463</v>
      </c>
      <c r="I3851" s="316">
        <f t="shared" si="255"/>
        <v>1988.0426829268292</v>
      </c>
      <c r="K3851" s="317"/>
      <c r="L3851" s="318"/>
      <c r="M3851" s="42">
        <v>492</v>
      </c>
      <c r="N3851" s="318"/>
      <c r="O3851" s="318"/>
      <c r="P3851" s="318"/>
      <c r="Q3851" s="318"/>
      <c r="R3851" s="318"/>
      <c r="S3851" s="318"/>
      <c r="T3851" s="318"/>
      <c r="U3851" s="318"/>
      <c r="V3851" s="318"/>
      <c r="W3851" s="318"/>
      <c r="X3851" s="318"/>
      <c r="Y3851" s="318"/>
      <c r="Z3851" s="318"/>
      <c r="AA3851" s="318"/>
      <c r="AB3851" s="318"/>
      <c r="AC3851" s="318"/>
      <c r="AD3851" s="318"/>
      <c r="AE3851" s="318"/>
      <c r="AF3851" s="318"/>
      <c r="AG3851" s="318"/>
      <c r="AH3851" s="318"/>
      <c r="AI3851" s="318"/>
      <c r="AJ3851" s="318"/>
      <c r="AK3851" s="318"/>
      <c r="AL3851" s="318"/>
      <c r="AM3851" s="318"/>
      <c r="AN3851" s="318"/>
      <c r="AO3851" s="318"/>
      <c r="AP3851" s="318"/>
      <c r="AQ3851" s="318"/>
      <c r="AR3851" s="318"/>
      <c r="AS3851" s="318"/>
      <c r="AT3851" s="318"/>
      <c r="AU3851" s="318"/>
      <c r="AV3851" s="318"/>
      <c r="AW3851" s="318"/>
      <c r="AX3851" s="318"/>
      <c r="AY3851" s="318"/>
      <c r="AZ3851" s="318"/>
      <c r="BA3851" s="318"/>
      <c r="BB3851" s="318"/>
      <c r="BC3851" s="318"/>
      <c r="BD3851" s="318"/>
      <c r="BE3851" s="318"/>
      <c r="BF3851" s="318"/>
      <c r="BG3851" s="318"/>
      <c r="BH3851" s="318"/>
      <c r="BI3851" s="318"/>
      <c r="BJ3851" s="318"/>
      <c r="BK3851" s="318"/>
      <c r="BL3851" s="318"/>
      <c r="BM3851" s="318"/>
      <c r="BN3851" s="318"/>
      <c r="BO3851" s="318"/>
      <c r="BP3851" s="318"/>
      <c r="BQ3851" s="318"/>
      <c r="BR3851" s="318"/>
      <c r="BS3851" s="318"/>
      <c r="BT3851" s="318"/>
      <c r="BU3851" s="318"/>
      <c r="BV3851" s="318"/>
      <c r="BW3851" s="318"/>
      <c r="BX3851" s="318"/>
      <c r="BY3851" s="318"/>
      <c r="BZ3851" s="318"/>
      <c r="CA3851" s="318"/>
      <c r="CB3851" s="318"/>
      <c r="CC3851" s="318"/>
      <c r="CD3851" s="318"/>
      <c r="CE3851" s="318"/>
      <c r="CF3851" s="318"/>
      <c r="CG3851" s="318"/>
      <c r="CH3851" s="318"/>
      <c r="CI3851" s="318"/>
      <c r="CJ3851" s="318"/>
      <c r="CK3851" s="318"/>
      <c r="CL3851" s="318"/>
      <c r="CM3851" s="318"/>
      <c r="CN3851" s="318"/>
      <c r="CO3851" s="318"/>
      <c r="CP3851" s="318"/>
      <c r="CQ3851" s="318"/>
      <c r="CR3851" s="318"/>
      <c r="CS3851" s="318"/>
      <c r="CT3851" s="318"/>
      <c r="CU3851" s="318"/>
      <c r="CV3851" s="318"/>
      <c r="CW3851" s="318"/>
      <c r="CX3851" s="318"/>
      <c r="CY3851" s="318"/>
      <c r="CZ3851" s="318"/>
      <c r="DA3851" s="318"/>
      <c r="DB3851" s="318"/>
      <c r="DC3851" s="318"/>
      <c r="DD3851" s="318"/>
      <c r="DE3851" s="318"/>
      <c r="DF3851" s="318"/>
      <c r="DG3851" s="318"/>
      <c r="DH3851" s="318"/>
      <c r="DI3851" s="318"/>
      <c r="DJ3851" s="318"/>
      <c r="DK3851" s="318"/>
      <c r="DL3851" s="318"/>
      <c r="DM3851" s="318"/>
      <c r="DN3851" s="318"/>
      <c r="DO3851" s="318"/>
      <c r="DP3851" s="318"/>
      <c r="DQ3851" s="318"/>
      <c r="DR3851" s="318"/>
      <c r="DS3851" s="318"/>
      <c r="DT3851" s="318"/>
      <c r="DU3851" s="318"/>
      <c r="DV3851" s="318"/>
      <c r="DW3851" s="318"/>
      <c r="DX3851" s="318"/>
      <c r="DY3851" s="318"/>
      <c r="DZ3851" s="318"/>
      <c r="EA3851" s="318"/>
      <c r="EB3851" s="318"/>
      <c r="EC3851" s="318"/>
      <c r="ED3851" s="318"/>
      <c r="EE3851" s="318"/>
      <c r="EF3851" s="318"/>
      <c r="EG3851" s="318"/>
      <c r="EH3851" s="318"/>
      <c r="EI3851" s="318"/>
      <c r="EJ3851" s="318"/>
      <c r="EK3851" s="318"/>
      <c r="EL3851" s="318"/>
      <c r="EM3851" s="318"/>
      <c r="EN3851" s="318"/>
      <c r="EO3851" s="318"/>
      <c r="EP3851" s="318"/>
      <c r="EQ3851" s="318"/>
      <c r="ER3851" s="318"/>
      <c r="ES3851" s="318"/>
      <c r="ET3851" s="318"/>
      <c r="EU3851" s="318"/>
      <c r="EV3851" s="318"/>
      <c r="EW3851" s="318"/>
      <c r="EX3851" s="318"/>
      <c r="EY3851" s="318"/>
      <c r="EZ3851" s="318"/>
      <c r="FA3851" s="318"/>
      <c r="FB3851" s="318"/>
      <c r="FC3851" s="318"/>
      <c r="FD3851" s="318"/>
      <c r="FE3851" s="318"/>
      <c r="FF3851" s="318"/>
      <c r="FG3851" s="318"/>
      <c r="FH3851" s="318"/>
      <c r="FI3851" s="318"/>
      <c r="FJ3851" s="318"/>
      <c r="FK3851" s="318"/>
      <c r="FL3851" s="318"/>
      <c r="FM3851" s="318"/>
      <c r="FN3851" s="318"/>
      <c r="FO3851" s="318"/>
      <c r="FP3851" s="318"/>
      <c r="FQ3851" s="318"/>
      <c r="FR3851" s="318"/>
      <c r="FS3851" s="318"/>
      <c r="FT3851" s="318"/>
      <c r="FU3851" s="318"/>
      <c r="FV3851" s="318"/>
      <c r="FW3851" s="318"/>
      <c r="FX3851" s="318"/>
      <c r="FY3851" s="318"/>
      <c r="FZ3851" s="318"/>
      <c r="GA3851" s="318"/>
      <c r="GB3851" s="318"/>
      <c r="GC3851" s="318"/>
      <c r="GD3851" s="318"/>
      <c r="GE3851" s="318"/>
      <c r="GF3851" s="318"/>
      <c r="GG3851" s="318"/>
      <c r="GH3851" s="318"/>
      <c r="GI3851" s="318"/>
      <c r="GJ3851" s="318"/>
      <c r="GK3851" s="318"/>
      <c r="GL3851" s="318"/>
      <c r="GM3851" s="318"/>
      <c r="GN3851" s="318"/>
      <c r="GO3851" s="318"/>
      <c r="GP3851" s="318"/>
      <c r="GQ3851" s="318"/>
      <c r="GR3851" s="318"/>
      <c r="GS3851" s="318"/>
      <c r="GT3851" s="318"/>
      <c r="GU3851" s="318"/>
      <c r="GV3851" s="318"/>
      <c r="GW3851" s="318"/>
      <c r="GX3851" s="318"/>
      <c r="GY3851" s="318"/>
      <c r="GZ3851" s="318"/>
      <c r="HA3851" s="318"/>
      <c r="HB3851" s="318"/>
      <c r="HC3851" s="318"/>
      <c r="HD3851" s="318"/>
      <c r="HE3851" s="318"/>
      <c r="HF3851" s="318"/>
      <c r="HG3851" s="318"/>
      <c r="HH3851" s="318"/>
      <c r="HI3851" s="318"/>
      <c r="HJ3851" s="318"/>
      <c r="HK3851" s="318"/>
      <c r="HL3851" s="318"/>
      <c r="HM3851" s="318"/>
      <c r="HN3851" s="318"/>
      <c r="HO3851" s="318"/>
      <c r="HP3851" s="318"/>
      <c r="HQ3851" s="318"/>
      <c r="HR3851" s="318"/>
      <c r="HS3851" s="318"/>
      <c r="HT3851" s="318"/>
      <c r="HU3851" s="318"/>
      <c r="HV3851" s="318"/>
      <c r="HW3851" s="318"/>
      <c r="HX3851" s="318"/>
      <c r="HY3851" s="318"/>
      <c r="HZ3851" s="318"/>
      <c r="IA3851" s="318"/>
      <c r="IB3851" s="318"/>
      <c r="IC3851" s="318"/>
      <c r="ID3851" s="318"/>
      <c r="IE3851" s="318"/>
      <c r="IF3851" s="318"/>
      <c r="IG3851" s="318"/>
      <c r="IH3851" s="318"/>
      <c r="II3851" s="318"/>
      <c r="IJ3851" s="318"/>
      <c r="IK3851" s="318"/>
      <c r="IL3851" s="318"/>
      <c r="IM3851" s="318"/>
      <c r="IN3851" s="318"/>
      <c r="IO3851" s="318"/>
      <c r="IP3851" s="318"/>
      <c r="IQ3851" s="318"/>
      <c r="IR3851" s="318"/>
      <c r="IS3851" s="318"/>
      <c r="IT3851" s="318"/>
      <c r="IU3851" s="318"/>
      <c r="IV3851" s="318"/>
    </row>
    <row r="3852" spans="1:256" s="211" customFormat="1" ht="12.75">
      <c r="A3852" s="314"/>
      <c r="B3852" s="182">
        <v>1557633</v>
      </c>
      <c r="C3852" s="314" t="s">
        <v>1355</v>
      </c>
      <c r="D3852" s="314" t="s">
        <v>1346</v>
      </c>
      <c r="E3852" s="314"/>
      <c r="F3852" s="315"/>
      <c r="G3852" s="315"/>
      <c r="H3852" s="182">
        <f t="shared" si="254"/>
        <v>1352830</v>
      </c>
      <c r="I3852" s="316">
        <f t="shared" si="255"/>
        <v>3090.5416666666665</v>
      </c>
      <c r="K3852" s="317"/>
      <c r="L3852" s="318"/>
      <c r="M3852" s="42">
        <v>504</v>
      </c>
      <c r="N3852" s="318"/>
      <c r="O3852" s="318"/>
      <c r="P3852" s="318"/>
      <c r="Q3852" s="318"/>
      <c r="R3852" s="318"/>
      <c r="S3852" s="318"/>
      <c r="T3852" s="318"/>
      <c r="U3852" s="318"/>
      <c r="V3852" s="318"/>
      <c r="W3852" s="318"/>
      <c r="X3852" s="318"/>
      <c r="Y3852" s="318"/>
      <c r="Z3852" s="318"/>
      <c r="AA3852" s="318"/>
      <c r="AB3852" s="318"/>
      <c r="AC3852" s="318"/>
      <c r="AD3852" s="318"/>
      <c r="AE3852" s="318"/>
      <c r="AF3852" s="318"/>
      <c r="AG3852" s="318"/>
      <c r="AH3852" s="318"/>
      <c r="AI3852" s="318"/>
      <c r="AJ3852" s="318"/>
      <c r="AK3852" s="318"/>
      <c r="AL3852" s="318"/>
      <c r="AM3852" s="318"/>
      <c r="AN3852" s="318"/>
      <c r="AO3852" s="318"/>
      <c r="AP3852" s="318"/>
      <c r="AQ3852" s="318"/>
      <c r="AR3852" s="318"/>
      <c r="AS3852" s="318"/>
      <c r="AT3852" s="318"/>
      <c r="AU3852" s="318"/>
      <c r="AV3852" s="318"/>
      <c r="AW3852" s="318"/>
      <c r="AX3852" s="318"/>
      <c r="AY3852" s="318"/>
      <c r="AZ3852" s="318"/>
      <c r="BA3852" s="318"/>
      <c r="BB3852" s="318"/>
      <c r="BC3852" s="318"/>
      <c r="BD3852" s="318"/>
      <c r="BE3852" s="318"/>
      <c r="BF3852" s="318"/>
      <c r="BG3852" s="318"/>
      <c r="BH3852" s="318"/>
      <c r="BI3852" s="318"/>
      <c r="BJ3852" s="318"/>
      <c r="BK3852" s="318"/>
      <c r="BL3852" s="318"/>
      <c r="BM3852" s="318"/>
      <c r="BN3852" s="318"/>
      <c r="BO3852" s="318"/>
      <c r="BP3852" s="318"/>
      <c r="BQ3852" s="318"/>
      <c r="BR3852" s="318"/>
      <c r="BS3852" s="318"/>
      <c r="BT3852" s="318"/>
      <c r="BU3852" s="318"/>
      <c r="BV3852" s="318"/>
      <c r="BW3852" s="318"/>
      <c r="BX3852" s="318"/>
      <c r="BY3852" s="318"/>
      <c r="BZ3852" s="318"/>
      <c r="CA3852" s="318"/>
      <c r="CB3852" s="318"/>
      <c r="CC3852" s="318"/>
      <c r="CD3852" s="318"/>
      <c r="CE3852" s="318"/>
      <c r="CF3852" s="318"/>
      <c r="CG3852" s="318"/>
      <c r="CH3852" s="318"/>
      <c r="CI3852" s="318"/>
      <c r="CJ3852" s="318"/>
      <c r="CK3852" s="318"/>
      <c r="CL3852" s="318"/>
      <c r="CM3852" s="318"/>
      <c r="CN3852" s="318"/>
      <c r="CO3852" s="318"/>
      <c r="CP3852" s="318"/>
      <c r="CQ3852" s="318"/>
      <c r="CR3852" s="318"/>
      <c r="CS3852" s="318"/>
      <c r="CT3852" s="318"/>
      <c r="CU3852" s="318"/>
      <c r="CV3852" s="318"/>
      <c r="CW3852" s="318"/>
      <c r="CX3852" s="318"/>
      <c r="CY3852" s="318"/>
      <c r="CZ3852" s="318"/>
      <c r="DA3852" s="318"/>
      <c r="DB3852" s="318"/>
      <c r="DC3852" s="318"/>
      <c r="DD3852" s="318"/>
      <c r="DE3852" s="318"/>
      <c r="DF3852" s="318"/>
      <c r="DG3852" s="318"/>
      <c r="DH3852" s="318"/>
      <c r="DI3852" s="318"/>
      <c r="DJ3852" s="318"/>
      <c r="DK3852" s="318"/>
      <c r="DL3852" s="318"/>
      <c r="DM3852" s="318"/>
      <c r="DN3852" s="318"/>
      <c r="DO3852" s="318"/>
      <c r="DP3852" s="318"/>
      <c r="DQ3852" s="318"/>
      <c r="DR3852" s="318"/>
      <c r="DS3852" s="318"/>
      <c r="DT3852" s="318"/>
      <c r="DU3852" s="318"/>
      <c r="DV3852" s="318"/>
      <c r="DW3852" s="318"/>
      <c r="DX3852" s="318"/>
      <c r="DY3852" s="318"/>
      <c r="DZ3852" s="318"/>
      <c r="EA3852" s="318"/>
      <c r="EB3852" s="318"/>
      <c r="EC3852" s="318"/>
      <c r="ED3852" s="318"/>
      <c r="EE3852" s="318"/>
      <c r="EF3852" s="318"/>
      <c r="EG3852" s="318"/>
      <c r="EH3852" s="318"/>
      <c r="EI3852" s="318"/>
      <c r="EJ3852" s="318"/>
      <c r="EK3852" s="318"/>
      <c r="EL3852" s="318"/>
      <c r="EM3852" s="318"/>
      <c r="EN3852" s="318"/>
      <c r="EO3852" s="318"/>
      <c r="EP3852" s="318"/>
      <c r="EQ3852" s="318"/>
      <c r="ER3852" s="318"/>
      <c r="ES3852" s="318"/>
      <c r="ET3852" s="318"/>
      <c r="EU3852" s="318"/>
      <c r="EV3852" s="318"/>
      <c r="EW3852" s="318"/>
      <c r="EX3852" s="318"/>
      <c r="EY3852" s="318"/>
      <c r="EZ3852" s="318"/>
      <c r="FA3852" s="318"/>
      <c r="FB3852" s="318"/>
      <c r="FC3852" s="318"/>
      <c r="FD3852" s="318"/>
      <c r="FE3852" s="318"/>
      <c r="FF3852" s="318"/>
      <c r="FG3852" s="318"/>
      <c r="FH3852" s="318"/>
      <c r="FI3852" s="318"/>
      <c r="FJ3852" s="318"/>
      <c r="FK3852" s="318"/>
      <c r="FL3852" s="318"/>
      <c r="FM3852" s="318"/>
      <c r="FN3852" s="318"/>
      <c r="FO3852" s="318"/>
      <c r="FP3852" s="318"/>
      <c r="FQ3852" s="318"/>
      <c r="FR3852" s="318"/>
      <c r="FS3852" s="318"/>
      <c r="FT3852" s="318"/>
      <c r="FU3852" s="318"/>
      <c r="FV3852" s="318"/>
      <c r="FW3852" s="318"/>
      <c r="FX3852" s="318"/>
      <c r="FY3852" s="318"/>
      <c r="FZ3852" s="318"/>
      <c r="GA3852" s="318"/>
      <c r="GB3852" s="318"/>
      <c r="GC3852" s="318"/>
      <c r="GD3852" s="318"/>
      <c r="GE3852" s="318"/>
      <c r="GF3852" s="318"/>
      <c r="GG3852" s="318"/>
      <c r="GH3852" s="318"/>
      <c r="GI3852" s="318"/>
      <c r="GJ3852" s="318"/>
      <c r="GK3852" s="318"/>
      <c r="GL3852" s="318"/>
      <c r="GM3852" s="318"/>
      <c r="GN3852" s="318"/>
      <c r="GO3852" s="318"/>
      <c r="GP3852" s="318"/>
      <c r="GQ3852" s="318"/>
      <c r="GR3852" s="318"/>
      <c r="GS3852" s="318"/>
      <c r="GT3852" s="318"/>
      <c r="GU3852" s="318"/>
      <c r="GV3852" s="318"/>
      <c r="GW3852" s="318"/>
      <c r="GX3852" s="318"/>
      <c r="GY3852" s="318"/>
      <c r="GZ3852" s="318"/>
      <c r="HA3852" s="318"/>
      <c r="HB3852" s="318"/>
      <c r="HC3852" s="318"/>
      <c r="HD3852" s="318"/>
      <c r="HE3852" s="318"/>
      <c r="HF3852" s="318"/>
      <c r="HG3852" s="318"/>
      <c r="HH3852" s="318"/>
      <c r="HI3852" s="318"/>
      <c r="HJ3852" s="318"/>
      <c r="HK3852" s="318"/>
      <c r="HL3852" s="318"/>
      <c r="HM3852" s="318"/>
      <c r="HN3852" s="318"/>
      <c r="HO3852" s="318"/>
      <c r="HP3852" s="318"/>
      <c r="HQ3852" s="318"/>
      <c r="HR3852" s="318"/>
      <c r="HS3852" s="318"/>
      <c r="HT3852" s="318"/>
      <c r="HU3852" s="318"/>
      <c r="HV3852" s="318"/>
      <c r="HW3852" s="318"/>
      <c r="HX3852" s="318"/>
      <c r="HY3852" s="318"/>
      <c r="HZ3852" s="318"/>
      <c r="IA3852" s="318"/>
      <c r="IB3852" s="318"/>
      <c r="IC3852" s="318"/>
      <c r="ID3852" s="318"/>
      <c r="IE3852" s="318"/>
      <c r="IF3852" s="318"/>
      <c r="IG3852" s="318"/>
      <c r="IH3852" s="318"/>
      <c r="II3852" s="318"/>
      <c r="IJ3852" s="318"/>
      <c r="IK3852" s="318"/>
      <c r="IL3852" s="318"/>
      <c r="IM3852" s="318"/>
      <c r="IN3852" s="318"/>
      <c r="IO3852" s="318"/>
      <c r="IP3852" s="318"/>
      <c r="IQ3852" s="318"/>
      <c r="IR3852" s="318"/>
      <c r="IS3852" s="318"/>
      <c r="IT3852" s="318"/>
      <c r="IU3852" s="318"/>
      <c r="IV3852" s="318"/>
    </row>
    <row r="3853" spans="1:256" s="211" customFormat="1" ht="12.75">
      <c r="A3853" s="314"/>
      <c r="B3853" s="182">
        <v>1482096</v>
      </c>
      <c r="C3853" s="314" t="s">
        <v>1355</v>
      </c>
      <c r="D3853" s="314" t="s">
        <v>1347</v>
      </c>
      <c r="E3853" s="314"/>
      <c r="F3853" s="315"/>
      <c r="G3853" s="315"/>
      <c r="H3853" s="182">
        <f t="shared" si="254"/>
        <v>-129266</v>
      </c>
      <c r="I3853" s="316">
        <f t="shared" si="255"/>
        <v>2940.6666666666665</v>
      </c>
      <c r="K3853" s="317"/>
      <c r="L3853" s="318"/>
      <c r="M3853" s="42">
        <v>504</v>
      </c>
      <c r="N3853" s="318"/>
      <c r="O3853" s="318"/>
      <c r="P3853" s="318"/>
      <c r="Q3853" s="318"/>
      <c r="R3853" s="318"/>
      <c r="S3853" s="318"/>
      <c r="T3853" s="318"/>
      <c r="U3853" s="318"/>
      <c r="V3853" s="318"/>
      <c r="W3853" s="318"/>
      <c r="X3853" s="318"/>
      <c r="Y3853" s="318"/>
      <c r="Z3853" s="318"/>
      <c r="AA3853" s="318"/>
      <c r="AB3853" s="318"/>
      <c r="AC3853" s="318"/>
      <c r="AD3853" s="318"/>
      <c r="AE3853" s="318"/>
      <c r="AF3853" s="318"/>
      <c r="AG3853" s="318"/>
      <c r="AH3853" s="318"/>
      <c r="AI3853" s="318"/>
      <c r="AJ3853" s="318"/>
      <c r="AK3853" s="318"/>
      <c r="AL3853" s="318"/>
      <c r="AM3853" s="318"/>
      <c r="AN3853" s="318"/>
      <c r="AO3853" s="318"/>
      <c r="AP3853" s="318"/>
      <c r="AQ3853" s="318"/>
      <c r="AR3853" s="318"/>
      <c r="AS3853" s="318"/>
      <c r="AT3853" s="318"/>
      <c r="AU3853" s="318"/>
      <c r="AV3853" s="318"/>
      <c r="AW3853" s="318"/>
      <c r="AX3853" s="318"/>
      <c r="AY3853" s="318"/>
      <c r="AZ3853" s="318"/>
      <c r="BA3853" s="318"/>
      <c r="BB3853" s="318"/>
      <c r="BC3853" s="318"/>
      <c r="BD3853" s="318"/>
      <c r="BE3853" s="318"/>
      <c r="BF3853" s="318"/>
      <c r="BG3853" s="318"/>
      <c r="BH3853" s="318"/>
      <c r="BI3853" s="318"/>
      <c r="BJ3853" s="318"/>
      <c r="BK3853" s="318"/>
      <c r="BL3853" s="318"/>
      <c r="BM3853" s="318"/>
      <c r="BN3853" s="318"/>
      <c r="BO3853" s="318"/>
      <c r="BP3853" s="318"/>
      <c r="BQ3853" s="318"/>
      <c r="BR3853" s="318"/>
      <c r="BS3853" s="318"/>
      <c r="BT3853" s="318"/>
      <c r="BU3853" s="318"/>
      <c r="BV3853" s="318"/>
      <c r="BW3853" s="318"/>
      <c r="BX3853" s="318"/>
      <c r="BY3853" s="318"/>
      <c r="BZ3853" s="318"/>
      <c r="CA3853" s="318"/>
      <c r="CB3853" s="318"/>
      <c r="CC3853" s="318"/>
      <c r="CD3853" s="318"/>
      <c r="CE3853" s="318"/>
      <c r="CF3853" s="318"/>
      <c r="CG3853" s="318"/>
      <c r="CH3853" s="318"/>
      <c r="CI3853" s="318"/>
      <c r="CJ3853" s="318"/>
      <c r="CK3853" s="318"/>
      <c r="CL3853" s="318"/>
      <c r="CM3853" s="318"/>
      <c r="CN3853" s="318"/>
      <c r="CO3853" s="318"/>
      <c r="CP3853" s="318"/>
      <c r="CQ3853" s="318"/>
      <c r="CR3853" s="318"/>
      <c r="CS3853" s="318"/>
      <c r="CT3853" s="318"/>
      <c r="CU3853" s="318"/>
      <c r="CV3853" s="318"/>
      <c r="CW3853" s="318"/>
      <c r="CX3853" s="318"/>
      <c r="CY3853" s="318"/>
      <c r="CZ3853" s="318"/>
      <c r="DA3853" s="318"/>
      <c r="DB3853" s="318"/>
      <c r="DC3853" s="318"/>
      <c r="DD3853" s="318"/>
      <c r="DE3853" s="318"/>
      <c r="DF3853" s="318"/>
      <c r="DG3853" s="318"/>
      <c r="DH3853" s="318"/>
      <c r="DI3853" s="318"/>
      <c r="DJ3853" s="318"/>
      <c r="DK3853" s="318"/>
      <c r="DL3853" s="318"/>
      <c r="DM3853" s="318"/>
      <c r="DN3853" s="318"/>
      <c r="DO3853" s="318"/>
      <c r="DP3853" s="318"/>
      <c r="DQ3853" s="318"/>
      <c r="DR3853" s="318"/>
      <c r="DS3853" s="318"/>
      <c r="DT3853" s="318"/>
      <c r="DU3853" s="318"/>
      <c r="DV3853" s="318"/>
      <c r="DW3853" s="318"/>
      <c r="DX3853" s="318"/>
      <c r="DY3853" s="318"/>
      <c r="DZ3853" s="318"/>
      <c r="EA3853" s="318"/>
      <c r="EB3853" s="318"/>
      <c r="EC3853" s="318"/>
      <c r="ED3853" s="318"/>
      <c r="EE3853" s="318"/>
      <c r="EF3853" s="318"/>
      <c r="EG3853" s="318"/>
      <c r="EH3853" s="318"/>
      <c r="EI3853" s="318"/>
      <c r="EJ3853" s="318"/>
      <c r="EK3853" s="318"/>
      <c r="EL3853" s="318"/>
      <c r="EM3853" s="318"/>
      <c r="EN3853" s="318"/>
      <c r="EO3853" s="318"/>
      <c r="EP3853" s="318"/>
      <c r="EQ3853" s="318"/>
      <c r="ER3853" s="318"/>
      <c r="ES3853" s="318"/>
      <c r="ET3853" s="318"/>
      <c r="EU3853" s="318"/>
      <c r="EV3853" s="318"/>
      <c r="EW3853" s="318"/>
      <c r="EX3853" s="318"/>
      <c r="EY3853" s="318"/>
      <c r="EZ3853" s="318"/>
      <c r="FA3853" s="318"/>
      <c r="FB3853" s="318"/>
      <c r="FC3853" s="318"/>
      <c r="FD3853" s="318"/>
      <c r="FE3853" s="318"/>
      <c r="FF3853" s="318"/>
      <c r="FG3853" s="318"/>
      <c r="FH3853" s="318"/>
      <c r="FI3853" s="318"/>
      <c r="FJ3853" s="318"/>
      <c r="FK3853" s="318"/>
      <c r="FL3853" s="318"/>
      <c r="FM3853" s="318"/>
      <c r="FN3853" s="318"/>
      <c r="FO3853" s="318"/>
      <c r="FP3853" s="318"/>
      <c r="FQ3853" s="318"/>
      <c r="FR3853" s="318"/>
      <c r="FS3853" s="318"/>
      <c r="FT3853" s="318"/>
      <c r="FU3853" s="318"/>
      <c r="FV3853" s="318"/>
      <c r="FW3853" s="318"/>
      <c r="FX3853" s="318"/>
      <c r="FY3853" s="318"/>
      <c r="FZ3853" s="318"/>
      <c r="GA3853" s="318"/>
      <c r="GB3853" s="318"/>
      <c r="GC3853" s="318"/>
      <c r="GD3853" s="318"/>
      <c r="GE3853" s="318"/>
      <c r="GF3853" s="318"/>
      <c r="GG3853" s="318"/>
      <c r="GH3853" s="318"/>
      <c r="GI3853" s="318"/>
      <c r="GJ3853" s="318"/>
      <c r="GK3853" s="318"/>
      <c r="GL3853" s="318"/>
      <c r="GM3853" s="318"/>
      <c r="GN3853" s="318"/>
      <c r="GO3853" s="318"/>
      <c r="GP3853" s="318"/>
      <c r="GQ3853" s="318"/>
      <c r="GR3853" s="318"/>
      <c r="GS3853" s="318"/>
      <c r="GT3853" s="318"/>
      <c r="GU3853" s="318"/>
      <c r="GV3853" s="318"/>
      <c r="GW3853" s="318"/>
      <c r="GX3853" s="318"/>
      <c r="GY3853" s="318"/>
      <c r="GZ3853" s="318"/>
      <c r="HA3853" s="318"/>
      <c r="HB3853" s="318"/>
      <c r="HC3853" s="318"/>
      <c r="HD3853" s="318"/>
      <c r="HE3853" s="318"/>
      <c r="HF3853" s="318"/>
      <c r="HG3853" s="318"/>
      <c r="HH3853" s="318"/>
      <c r="HI3853" s="318"/>
      <c r="HJ3853" s="318"/>
      <c r="HK3853" s="318"/>
      <c r="HL3853" s="318"/>
      <c r="HM3853" s="318"/>
      <c r="HN3853" s="318"/>
      <c r="HO3853" s="318"/>
      <c r="HP3853" s="318"/>
      <c r="HQ3853" s="318"/>
      <c r="HR3853" s="318"/>
      <c r="HS3853" s="318"/>
      <c r="HT3853" s="318"/>
      <c r="HU3853" s="318"/>
      <c r="HV3853" s="318"/>
      <c r="HW3853" s="318"/>
      <c r="HX3853" s="318"/>
      <c r="HY3853" s="318"/>
      <c r="HZ3853" s="318"/>
      <c r="IA3853" s="318"/>
      <c r="IB3853" s="318"/>
      <c r="IC3853" s="318"/>
      <c r="ID3853" s="318"/>
      <c r="IE3853" s="318"/>
      <c r="IF3853" s="318"/>
      <c r="IG3853" s="318"/>
      <c r="IH3853" s="318"/>
      <c r="II3853" s="318"/>
      <c r="IJ3853" s="318"/>
      <c r="IK3853" s="318"/>
      <c r="IL3853" s="318"/>
      <c r="IM3853" s="318"/>
      <c r="IN3853" s="318"/>
      <c r="IO3853" s="318"/>
      <c r="IP3853" s="318"/>
      <c r="IQ3853" s="318"/>
      <c r="IR3853" s="318"/>
      <c r="IS3853" s="318"/>
      <c r="IT3853" s="318"/>
      <c r="IU3853" s="318"/>
      <c r="IV3853" s="318"/>
    </row>
    <row r="3854" spans="1:256" s="211" customFormat="1" ht="12.75">
      <c r="A3854" s="314"/>
      <c r="B3854" s="182">
        <v>1027252.5</v>
      </c>
      <c r="C3854" s="314" t="s">
        <v>1355</v>
      </c>
      <c r="D3854" s="314" t="s">
        <v>1348</v>
      </c>
      <c r="E3854" s="314"/>
      <c r="F3854" s="315"/>
      <c r="G3854" s="315"/>
      <c r="H3854" s="182">
        <f t="shared" si="254"/>
        <v>-1156518.5</v>
      </c>
      <c r="I3854" s="316">
        <f t="shared" si="255"/>
        <v>2014.2205882352941</v>
      </c>
      <c r="K3854" s="317"/>
      <c r="L3854" s="318"/>
      <c r="M3854" s="42">
        <v>510</v>
      </c>
      <c r="N3854" s="318"/>
      <c r="O3854" s="318"/>
      <c r="P3854" s="318"/>
      <c r="Q3854" s="318"/>
      <c r="R3854" s="318"/>
      <c r="S3854" s="318"/>
      <c r="T3854" s="318"/>
      <c r="U3854" s="318"/>
      <c r="V3854" s="318"/>
      <c r="W3854" s="318"/>
      <c r="X3854" s="318"/>
      <c r="Y3854" s="318"/>
      <c r="Z3854" s="318"/>
      <c r="AA3854" s="318"/>
      <c r="AB3854" s="318"/>
      <c r="AC3854" s="318"/>
      <c r="AD3854" s="318"/>
      <c r="AE3854" s="318"/>
      <c r="AF3854" s="318"/>
      <c r="AG3854" s="318"/>
      <c r="AH3854" s="318"/>
      <c r="AI3854" s="318"/>
      <c r="AJ3854" s="318"/>
      <c r="AK3854" s="318"/>
      <c r="AL3854" s="318"/>
      <c r="AM3854" s="318"/>
      <c r="AN3854" s="318"/>
      <c r="AO3854" s="318"/>
      <c r="AP3854" s="318"/>
      <c r="AQ3854" s="318"/>
      <c r="AR3854" s="318"/>
      <c r="AS3854" s="318"/>
      <c r="AT3854" s="318"/>
      <c r="AU3854" s="318"/>
      <c r="AV3854" s="318"/>
      <c r="AW3854" s="318"/>
      <c r="AX3854" s="318"/>
      <c r="AY3854" s="318"/>
      <c r="AZ3854" s="318"/>
      <c r="BA3854" s="318"/>
      <c r="BB3854" s="318"/>
      <c r="BC3854" s="318"/>
      <c r="BD3854" s="318"/>
      <c r="BE3854" s="318"/>
      <c r="BF3854" s="318"/>
      <c r="BG3854" s="318"/>
      <c r="BH3854" s="318"/>
      <c r="BI3854" s="318"/>
      <c r="BJ3854" s="318"/>
      <c r="BK3854" s="318"/>
      <c r="BL3854" s="318"/>
      <c r="BM3854" s="318"/>
      <c r="BN3854" s="318"/>
      <c r="BO3854" s="318"/>
      <c r="BP3854" s="318"/>
      <c r="BQ3854" s="318"/>
      <c r="BR3854" s="318"/>
      <c r="BS3854" s="318"/>
      <c r="BT3854" s="318"/>
      <c r="BU3854" s="318"/>
      <c r="BV3854" s="318"/>
      <c r="BW3854" s="318"/>
      <c r="BX3854" s="318"/>
      <c r="BY3854" s="318"/>
      <c r="BZ3854" s="318"/>
      <c r="CA3854" s="318"/>
      <c r="CB3854" s="318"/>
      <c r="CC3854" s="318"/>
      <c r="CD3854" s="318"/>
      <c r="CE3854" s="318"/>
      <c r="CF3854" s="318"/>
      <c r="CG3854" s="318"/>
      <c r="CH3854" s="318"/>
      <c r="CI3854" s="318"/>
      <c r="CJ3854" s="318"/>
      <c r="CK3854" s="318"/>
      <c r="CL3854" s="318"/>
      <c r="CM3854" s="318"/>
      <c r="CN3854" s="318"/>
      <c r="CO3854" s="318"/>
      <c r="CP3854" s="318"/>
      <c r="CQ3854" s="318"/>
      <c r="CR3854" s="318"/>
      <c r="CS3854" s="318"/>
      <c r="CT3854" s="318"/>
      <c r="CU3854" s="318"/>
      <c r="CV3854" s="318"/>
      <c r="CW3854" s="318"/>
      <c r="CX3854" s="318"/>
      <c r="CY3854" s="318"/>
      <c r="CZ3854" s="318"/>
      <c r="DA3854" s="318"/>
      <c r="DB3854" s="318"/>
      <c r="DC3854" s="318"/>
      <c r="DD3854" s="318"/>
      <c r="DE3854" s="318"/>
      <c r="DF3854" s="318"/>
      <c r="DG3854" s="318"/>
      <c r="DH3854" s="318"/>
      <c r="DI3854" s="318"/>
      <c r="DJ3854" s="318"/>
      <c r="DK3854" s="318"/>
      <c r="DL3854" s="318"/>
      <c r="DM3854" s="318"/>
      <c r="DN3854" s="318"/>
      <c r="DO3854" s="318"/>
      <c r="DP3854" s="318"/>
      <c r="DQ3854" s="318"/>
      <c r="DR3854" s="318"/>
      <c r="DS3854" s="318"/>
      <c r="DT3854" s="318"/>
      <c r="DU3854" s="318"/>
      <c r="DV3854" s="318"/>
      <c r="DW3854" s="318"/>
      <c r="DX3854" s="318"/>
      <c r="DY3854" s="318"/>
      <c r="DZ3854" s="318"/>
      <c r="EA3854" s="318"/>
      <c r="EB3854" s="318"/>
      <c r="EC3854" s="318"/>
      <c r="ED3854" s="318"/>
      <c r="EE3854" s="318"/>
      <c r="EF3854" s="318"/>
      <c r="EG3854" s="318"/>
      <c r="EH3854" s="318"/>
      <c r="EI3854" s="318"/>
      <c r="EJ3854" s="318"/>
      <c r="EK3854" s="318"/>
      <c r="EL3854" s="318"/>
      <c r="EM3854" s="318"/>
      <c r="EN3854" s="318"/>
      <c r="EO3854" s="318"/>
      <c r="EP3854" s="318"/>
      <c r="EQ3854" s="318"/>
      <c r="ER3854" s="318"/>
      <c r="ES3854" s="318"/>
      <c r="ET3854" s="318"/>
      <c r="EU3854" s="318"/>
      <c r="EV3854" s="318"/>
      <c r="EW3854" s="318"/>
      <c r="EX3854" s="318"/>
      <c r="EY3854" s="318"/>
      <c r="EZ3854" s="318"/>
      <c r="FA3854" s="318"/>
      <c r="FB3854" s="318"/>
      <c r="FC3854" s="318"/>
      <c r="FD3854" s="318"/>
      <c r="FE3854" s="318"/>
      <c r="FF3854" s="318"/>
      <c r="FG3854" s="318"/>
      <c r="FH3854" s="318"/>
      <c r="FI3854" s="318"/>
      <c r="FJ3854" s="318"/>
      <c r="FK3854" s="318"/>
      <c r="FL3854" s="318"/>
      <c r="FM3854" s="318"/>
      <c r="FN3854" s="318"/>
      <c r="FO3854" s="318"/>
      <c r="FP3854" s="318"/>
      <c r="FQ3854" s="318"/>
      <c r="FR3854" s="318"/>
      <c r="FS3854" s="318"/>
      <c r="FT3854" s="318"/>
      <c r="FU3854" s="318"/>
      <c r="FV3854" s="318"/>
      <c r="FW3854" s="318"/>
      <c r="FX3854" s="318"/>
      <c r="FY3854" s="318"/>
      <c r="FZ3854" s="318"/>
      <c r="GA3854" s="318"/>
      <c r="GB3854" s="318"/>
      <c r="GC3854" s="318"/>
      <c r="GD3854" s="318"/>
      <c r="GE3854" s="318"/>
      <c r="GF3854" s="318"/>
      <c r="GG3854" s="318"/>
      <c r="GH3854" s="318"/>
      <c r="GI3854" s="318"/>
      <c r="GJ3854" s="318"/>
      <c r="GK3854" s="318"/>
      <c r="GL3854" s="318"/>
      <c r="GM3854" s="318"/>
      <c r="GN3854" s="318"/>
      <c r="GO3854" s="318"/>
      <c r="GP3854" s="318"/>
      <c r="GQ3854" s="318"/>
      <c r="GR3854" s="318"/>
      <c r="GS3854" s="318"/>
      <c r="GT3854" s="318"/>
      <c r="GU3854" s="318"/>
      <c r="GV3854" s="318"/>
      <c r="GW3854" s="318"/>
      <c r="GX3854" s="318"/>
      <c r="GY3854" s="318"/>
      <c r="GZ3854" s="318"/>
      <c r="HA3854" s="318"/>
      <c r="HB3854" s="318"/>
      <c r="HC3854" s="318"/>
      <c r="HD3854" s="318"/>
      <c r="HE3854" s="318"/>
      <c r="HF3854" s="318"/>
      <c r="HG3854" s="318"/>
      <c r="HH3854" s="318"/>
      <c r="HI3854" s="318"/>
      <c r="HJ3854" s="318"/>
      <c r="HK3854" s="318"/>
      <c r="HL3854" s="318"/>
      <c r="HM3854" s="318"/>
      <c r="HN3854" s="318"/>
      <c r="HO3854" s="318"/>
      <c r="HP3854" s="318"/>
      <c r="HQ3854" s="318"/>
      <c r="HR3854" s="318"/>
      <c r="HS3854" s="318"/>
      <c r="HT3854" s="318"/>
      <c r="HU3854" s="318"/>
      <c r="HV3854" s="318"/>
      <c r="HW3854" s="318"/>
      <c r="HX3854" s="318"/>
      <c r="HY3854" s="318"/>
      <c r="HZ3854" s="318"/>
      <c r="IA3854" s="318"/>
      <c r="IB3854" s="318"/>
      <c r="IC3854" s="318"/>
      <c r="ID3854" s="318"/>
      <c r="IE3854" s="318"/>
      <c r="IF3854" s="318"/>
      <c r="IG3854" s="318"/>
      <c r="IH3854" s="318"/>
      <c r="II3854" s="318"/>
      <c r="IJ3854" s="318"/>
      <c r="IK3854" s="318"/>
      <c r="IL3854" s="318"/>
      <c r="IM3854" s="318"/>
      <c r="IN3854" s="318"/>
      <c r="IO3854" s="318"/>
      <c r="IP3854" s="318"/>
      <c r="IQ3854" s="318"/>
      <c r="IR3854" s="318"/>
      <c r="IS3854" s="318"/>
      <c r="IT3854" s="318"/>
      <c r="IU3854" s="318"/>
      <c r="IV3854" s="318"/>
    </row>
    <row r="3855" spans="1:256" s="211" customFormat="1" ht="12.75">
      <c r="A3855" s="314"/>
      <c r="B3855" s="182">
        <v>0</v>
      </c>
      <c r="C3855" s="314" t="s">
        <v>1355</v>
      </c>
      <c r="D3855" s="314" t="s">
        <v>1349</v>
      </c>
      <c r="E3855" s="314"/>
      <c r="F3855" s="315"/>
      <c r="G3855" s="315"/>
      <c r="H3855" s="182">
        <f t="shared" si="254"/>
        <v>-1156518.5</v>
      </c>
      <c r="I3855" s="316">
        <f t="shared" si="255"/>
        <v>0</v>
      </c>
      <c r="K3855" s="317"/>
      <c r="L3855" s="318"/>
      <c r="M3855" s="42">
        <v>510</v>
      </c>
      <c r="N3855" s="318"/>
      <c r="O3855" s="318"/>
      <c r="P3855" s="318"/>
      <c r="Q3855" s="318"/>
      <c r="R3855" s="318"/>
      <c r="S3855" s="318"/>
      <c r="T3855" s="318"/>
      <c r="U3855" s="318"/>
      <c r="V3855" s="318"/>
      <c r="W3855" s="318"/>
      <c r="X3855" s="318"/>
      <c r="Y3855" s="318"/>
      <c r="Z3855" s="318"/>
      <c r="AA3855" s="318"/>
      <c r="AB3855" s="318"/>
      <c r="AC3855" s="318"/>
      <c r="AD3855" s="318"/>
      <c r="AE3855" s="318"/>
      <c r="AF3855" s="318"/>
      <c r="AG3855" s="318"/>
      <c r="AH3855" s="318"/>
      <c r="AI3855" s="318"/>
      <c r="AJ3855" s="318"/>
      <c r="AK3855" s="318"/>
      <c r="AL3855" s="318"/>
      <c r="AM3855" s="318"/>
      <c r="AN3855" s="318"/>
      <c r="AO3855" s="318"/>
      <c r="AP3855" s="318"/>
      <c r="AQ3855" s="318"/>
      <c r="AR3855" s="318"/>
      <c r="AS3855" s="318"/>
      <c r="AT3855" s="318"/>
      <c r="AU3855" s="318"/>
      <c r="AV3855" s="318"/>
      <c r="AW3855" s="318"/>
      <c r="AX3855" s="318"/>
      <c r="AY3855" s="318"/>
      <c r="AZ3855" s="318"/>
      <c r="BA3855" s="318"/>
      <c r="BB3855" s="318"/>
      <c r="BC3855" s="318"/>
      <c r="BD3855" s="318"/>
      <c r="BE3855" s="318"/>
      <c r="BF3855" s="318"/>
      <c r="BG3855" s="318"/>
      <c r="BH3855" s="318"/>
      <c r="BI3855" s="318"/>
      <c r="BJ3855" s="318"/>
      <c r="BK3855" s="318"/>
      <c r="BL3855" s="318"/>
      <c r="BM3855" s="318"/>
      <c r="BN3855" s="318"/>
      <c r="BO3855" s="318"/>
      <c r="BP3855" s="318"/>
      <c r="BQ3855" s="318"/>
      <c r="BR3855" s="318"/>
      <c r="BS3855" s="318"/>
      <c r="BT3855" s="318"/>
      <c r="BU3855" s="318"/>
      <c r="BV3855" s="318"/>
      <c r="BW3855" s="318"/>
      <c r="BX3855" s="318"/>
      <c r="BY3855" s="318"/>
      <c r="BZ3855" s="318"/>
      <c r="CA3855" s="318"/>
      <c r="CB3855" s="318"/>
      <c r="CC3855" s="318"/>
      <c r="CD3855" s="318"/>
      <c r="CE3855" s="318"/>
      <c r="CF3855" s="318"/>
      <c r="CG3855" s="318"/>
      <c r="CH3855" s="318"/>
      <c r="CI3855" s="318"/>
      <c r="CJ3855" s="318"/>
      <c r="CK3855" s="318"/>
      <c r="CL3855" s="318"/>
      <c r="CM3855" s="318"/>
      <c r="CN3855" s="318"/>
      <c r="CO3855" s="318"/>
      <c r="CP3855" s="318"/>
      <c r="CQ3855" s="318"/>
      <c r="CR3855" s="318"/>
      <c r="CS3855" s="318"/>
      <c r="CT3855" s="318"/>
      <c r="CU3855" s="318"/>
      <c r="CV3855" s="318"/>
      <c r="CW3855" s="318"/>
      <c r="CX3855" s="318"/>
      <c r="CY3855" s="318"/>
      <c r="CZ3855" s="318"/>
      <c r="DA3855" s="318"/>
      <c r="DB3855" s="318"/>
      <c r="DC3855" s="318"/>
      <c r="DD3855" s="318"/>
      <c r="DE3855" s="318"/>
      <c r="DF3855" s="318"/>
      <c r="DG3855" s="318"/>
      <c r="DH3855" s="318"/>
      <c r="DI3855" s="318"/>
      <c r="DJ3855" s="318"/>
      <c r="DK3855" s="318"/>
      <c r="DL3855" s="318"/>
      <c r="DM3855" s="318"/>
      <c r="DN3855" s="318"/>
      <c r="DO3855" s="318"/>
      <c r="DP3855" s="318"/>
      <c r="DQ3855" s="318"/>
      <c r="DR3855" s="318"/>
      <c r="DS3855" s="318"/>
      <c r="DT3855" s="318"/>
      <c r="DU3855" s="318"/>
      <c r="DV3855" s="318"/>
      <c r="DW3855" s="318"/>
      <c r="DX3855" s="318"/>
      <c r="DY3855" s="318"/>
      <c r="DZ3855" s="318"/>
      <c r="EA3855" s="318"/>
      <c r="EB3855" s="318"/>
      <c r="EC3855" s="318"/>
      <c r="ED3855" s="318"/>
      <c r="EE3855" s="318"/>
      <c r="EF3855" s="318"/>
      <c r="EG3855" s="318"/>
      <c r="EH3855" s="318"/>
      <c r="EI3855" s="318"/>
      <c r="EJ3855" s="318"/>
      <c r="EK3855" s="318"/>
      <c r="EL3855" s="318"/>
      <c r="EM3855" s="318"/>
      <c r="EN3855" s="318"/>
      <c r="EO3855" s="318"/>
      <c r="EP3855" s="318"/>
      <c r="EQ3855" s="318"/>
      <c r="ER3855" s="318"/>
      <c r="ES3855" s="318"/>
      <c r="ET3855" s="318"/>
      <c r="EU3855" s="318"/>
      <c r="EV3855" s="318"/>
      <c r="EW3855" s="318"/>
      <c r="EX3855" s="318"/>
      <c r="EY3855" s="318"/>
      <c r="EZ3855" s="318"/>
      <c r="FA3855" s="318"/>
      <c r="FB3855" s="318"/>
      <c r="FC3855" s="318"/>
      <c r="FD3855" s="318"/>
      <c r="FE3855" s="318"/>
      <c r="FF3855" s="318"/>
      <c r="FG3855" s="318"/>
      <c r="FH3855" s="318"/>
      <c r="FI3855" s="318"/>
      <c r="FJ3855" s="318"/>
      <c r="FK3855" s="318"/>
      <c r="FL3855" s="318"/>
      <c r="FM3855" s="318"/>
      <c r="FN3855" s="318"/>
      <c r="FO3855" s="318"/>
      <c r="FP3855" s="318"/>
      <c r="FQ3855" s="318"/>
      <c r="FR3855" s="318"/>
      <c r="FS3855" s="318"/>
      <c r="FT3855" s="318"/>
      <c r="FU3855" s="318"/>
      <c r="FV3855" s="318"/>
      <c r="FW3855" s="318"/>
      <c r="FX3855" s="318"/>
      <c r="FY3855" s="318"/>
      <c r="FZ3855" s="318"/>
      <c r="GA3855" s="318"/>
      <c r="GB3855" s="318"/>
      <c r="GC3855" s="318"/>
      <c r="GD3855" s="318"/>
      <c r="GE3855" s="318"/>
      <c r="GF3855" s="318"/>
      <c r="GG3855" s="318"/>
      <c r="GH3855" s="318"/>
      <c r="GI3855" s="318"/>
      <c r="GJ3855" s="318"/>
      <c r="GK3855" s="318"/>
      <c r="GL3855" s="318"/>
      <c r="GM3855" s="318"/>
      <c r="GN3855" s="318"/>
      <c r="GO3855" s="318"/>
      <c r="GP3855" s="318"/>
      <c r="GQ3855" s="318"/>
      <c r="GR3855" s="318"/>
      <c r="GS3855" s="318"/>
      <c r="GT3855" s="318"/>
      <c r="GU3855" s="318"/>
      <c r="GV3855" s="318"/>
      <c r="GW3855" s="318"/>
      <c r="GX3855" s="318"/>
      <c r="GY3855" s="318"/>
      <c r="GZ3855" s="318"/>
      <c r="HA3855" s="318"/>
      <c r="HB3855" s="318"/>
      <c r="HC3855" s="318"/>
      <c r="HD3855" s="318"/>
      <c r="HE3855" s="318"/>
      <c r="HF3855" s="318"/>
      <c r="HG3855" s="318"/>
      <c r="HH3855" s="318"/>
      <c r="HI3855" s="318"/>
      <c r="HJ3855" s="318"/>
      <c r="HK3855" s="318"/>
      <c r="HL3855" s="318"/>
      <c r="HM3855" s="318"/>
      <c r="HN3855" s="318"/>
      <c r="HO3855" s="318"/>
      <c r="HP3855" s="318"/>
      <c r="HQ3855" s="318"/>
      <c r="HR3855" s="318"/>
      <c r="HS3855" s="318"/>
      <c r="HT3855" s="318"/>
      <c r="HU3855" s="318"/>
      <c r="HV3855" s="318"/>
      <c r="HW3855" s="318"/>
      <c r="HX3855" s="318"/>
      <c r="HY3855" s="318"/>
      <c r="HZ3855" s="318"/>
      <c r="IA3855" s="318"/>
      <c r="IB3855" s="318"/>
      <c r="IC3855" s="318"/>
      <c r="ID3855" s="318"/>
      <c r="IE3855" s="318"/>
      <c r="IF3855" s="318"/>
      <c r="IG3855" s="318"/>
      <c r="IH3855" s="318"/>
      <c r="II3855" s="318"/>
      <c r="IJ3855" s="318"/>
      <c r="IK3855" s="318"/>
      <c r="IL3855" s="318"/>
      <c r="IM3855" s="318"/>
      <c r="IN3855" s="318"/>
      <c r="IO3855" s="318"/>
      <c r="IP3855" s="318"/>
      <c r="IQ3855" s="318"/>
      <c r="IR3855" s="318"/>
      <c r="IS3855" s="318"/>
      <c r="IT3855" s="318"/>
      <c r="IU3855" s="318"/>
      <c r="IV3855" s="318"/>
    </row>
    <row r="3856" spans="1:256" s="211" customFormat="1" ht="12.75">
      <c r="A3856" s="314"/>
      <c r="B3856" s="182">
        <v>0</v>
      </c>
      <c r="C3856" s="314" t="s">
        <v>1355</v>
      </c>
      <c r="D3856" s="314" t="s">
        <v>1350</v>
      </c>
      <c r="E3856" s="314"/>
      <c r="F3856" s="315"/>
      <c r="G3856" s="315"/>
      <c r="H3856" s="182">
        <f t="shared" si="254"/>
        <v>-1156518.5</v>
      </c>
      <c r="I3856" s="316">
        <f t="shared" si="255"/>
        <v>0</v>
      </c>
      <c r="K3856" s="317"/>
      <c r="L3856" s="318"/>
      <c r="M3856" s="42">
        <v>505</v>
      </c>
      <c r="N3856" s="318"/>
      <c r="O3856" s="318"/>
      <c r="P3856" s="318"/>
      <c r="Q3856" s="318"/>
      <c r="R3856" s="318"/>
      <c r="S3856" s="318"/>
      <c r="T3856" s="318"/>
      <c r="U3856" s="318"/>
      <c r="V3856" s="318"/>
      <c r="W3856" s="318"/>
      <c r="X3856" s="318"/>
      <c r="Y3856" s="318"/>
      <c r="Z3856" s="318"/>
      <c r="AA3856" s="318"/>
      <c r="AB3856" s="318"/>
      <c r="AC3856" s="318"/>
      <c r="AD3856" s="318"/>
      <c r="AE3856" s="318"/>
      <c r="AF3856" s="318"/>
      <c r="AG3856" s="318"/>
      <c r="AH3856" s="318"/>
      <c r="AI3856" s="318"/>
      <c r="AJ3856" s="318"/>
      <c r="AK3856" s="318"/>
      <c r="AL3856" s="318"/>
      <c r="AM3856" s="318"/>
      <c r="AN3856" s="318"/>
      <c r="AO3856" s="318"/>
      <c r="AP3856" s="318"/>
      <c r="AQ3856" s="318"/>
      <c r="AR3856" s="318"/>
      <c r="AS3856" s="318"/>
      <c r="AT3856" s="318"/>
      <c r="AU3856" s="318"/>
      <c r="AV3856" s="318"/>
      <c r="AW3856" s="318"/>
      <c r="AX3856" s="318"/>
      <c r="AY3856" s="318"/>
      <c r="AZ3856" s="318"/>
      <c r="BA3856" s="318"/>
      <c r="BB3856" s="318"/>
      <c r="BC3856" s="318"/>
      <c r="BD3856" s="318"/>
      <c r="BE3856" s="318"/>
      <c r="BF3856" s="318"/>
      <c r="BG3856" s="318"/>
      <c r="BH3856" s="318"/>
      <c r="BI3856" s="318"/>
      <c r="BJ3856" s="318"/>
      <c r="BK3856" s="318"/>
      <c r="BL3856" s="318"/>
      <c r="BM3856" s="318"/>
      <c r="BN3856" s="318"/>
      <c r="BO3856" s="318"/>
      <c r="BP3856" s="318"/>
      <c r="BQ3856" s="318"/>
      <c r="BR3856" s="318"/>
      <c r="BS3856" s="318"/>
      <c r="BT3856" s="318"/>
      <c r="BU3856" s="318"/>
      <c r="BV3856" s="318"/>
      <c r="BW3856" s="318"/>
      <c r="BX3856" s="318"/>
      <c r="BY3856" s="318"/>
      <c r="BZ3856" s="318"/>
      <c r="CA3856" s="318"/>
      <c r="CB3856" s="318"/>
      <c r="CC3856" s="318"/>
      <c r="CD3856" s="318"/>
      <c r="CE3856" s="318"/>
      <c r="CF3856" s="318"/>
      <c r="CG3856" s="318"/>
      <c r="CH3856" s="318"/>
      <c r="CI3856" s="318"/>
      <c r="CJ3856" s="318"/>
      <c r="CK3856" s="318"/>
      <c r="CL3856" s="318"/>
      <c r="CM3856" s="318"/>
      <c r="CN3856" s="318"/>
      <c r="CO3856" s="318"/>
      <c r="CP3856" s="318"/>
      <c r="CQ3856" s="318"/>
      <c r="CR3856" s="318"/>
      <c r="CS3856" s="318"/>
      <c r="CT3856" s="318"/>
      <c r="CU3856" s="318"/>
      <c r="CV3856" s="318"/>
      <c r="CW3856" s="318"/>
      <c r="CX3856" s="318"/>
      <c r="CY3856" s="318"/>
      <c r="CZ3856" s="318"/>
      <c r="DA3856" s="318"/>
      <c r="DB3856" s="318"/>
      <c r="DC3856" s="318"/>
      <c r="DD3856" s="318"/>
      <c r="DE3856" s="318"/>
      <c r="DF3856" s="318"/>
      <c r="DG3856" s="318"/>
      <c r="DH3856" s="318"/>
      <c r="DI3856" s="318"/>
      <c r="DJ3856" s="318"/>
      <c r="DK3856" s="318"/>
      <c r="DL3856" s="318"/>
      <c r="DM3856" s="318"/>
      <c r="DN3856" s="318"/>
      <c r="DO3856" s="318"/>
      <c r="DP3856" s="318"/>
      <c r="DQ3856" s="318"/>
      <c r="DR3856" s="318"/>
      <c r="DS3856" s="318"/>
      <c r="DT3856" s="318"/>
      <c r="DU3856" s="318"/>
      <c r="DV3856" s="318"/>
      <c r="DW3856" s="318"/>
      <c r="DX3856" s="318"/>
      <c r="DY3856" s="318"/>
      <c r="DZ3856" s="318"/>
      <c r="EA3856" s="318"/>
      <c r="EB3856" s="318"/>
      <c r="EC3856" s="318"/>
      <c r="ED3856" s="318"/>
      <c r="EE3856" s="318"/>
      <c r="EF3856" s="318"/>
      <c r="EG3856" s="318"/>
      <c r="EH3856" s="318"/>
      <c r="EI3856" s="318"/>
      <c r="EJ3856" s="318"/>
      <c r="EK3856" s="318"/>
      <c r="EL3856" s="318"/>
      <c r="EM3856" s="318"/>
      <c r="EN3856" s="318"/>
      <c r="EO3856" s="318"/>
      <c r="EP3856" s="318"/>
      <c r="EQ3856" s="318"/>
      <c r="ER3856" s="318"/>
      <c r="ES3856" s="318"/>
      <c r="ET3856" s="318"/>
      <c r="EU3856" s="318"/>
      <c r="EV3856" s="318"/>
      <c r="EW3856" s="318"/>
      <c r="EX3856" s="318"/>
      <c r="EY3856" s="318"/>
      <c r="EZ3856" s="318"/>
      <c r="FA3856" s="318"/>
      <c r="FB3856" s="318"/>
      <c r="FC3856" s="318"/>
      <c r="FD3856" s="318"/>
      <c r="FE3856" s="318"/>
      <c r="FF3856" s="318"/>
      <c r="FG3856" s="318"/>
      <c r="FH3856" s="318"/>
      <c r="FI3856" s="318"/>
      <c r="FJ3856" s="318"/>
      <c r="FK3856" s="318"/>
      <c r="FL3856" s="318"/>
      <c r="FM3856" s="318"/>
      <c r="FN3856" s="318"/>
      <c r="FO3856" s="318"/>
      <c r="FP3856" s="318"/>
      <c r="FQ3856" s="318"/>
      <c r="FR3856" s="318"/>
      <c r="FS3856" s="318"/>
      <c r="FT3856" s="318"/>
      <c r="FU3856" s="318"/>
      <c r="FV3856" s="318"/>
      <c r="FW3856" s="318"/>
      <c r="FX3856" s="318"/>
      <c r="FY3856" s="318"/>
      <c r="FZ3856" s="318"/>
      <c r="GA3856" s="318"/>
      <c r="GB3856" s="318"/>
      <c r="GC3856" s="318"/>
      <c r="GD3856" s="318"/>
      <c r="GE3856" s="318"/>
      <c r="GF3856" s="318"/>
      <c r="GG3856" s="318"/>
      <c r="GH3856" s="318"/>
      <c r="GI3856" s="318"/>
      <c r="GJ3856" s="318"/>
      <c r="GK3856" s="318"/>
      <c r="GL3856" s="318"/>
      <c r="GM3856" s="318"/>
      <c r="GN3856" s="318"/>
      <c r="GO3856" s="318"/>
      <c r="GP3856" s="318"/>
      <c r="GQ3856" s="318"/>
      <c r="GR3856" s="318"/>
      <c r="GS3856" s="318"/>
      <c r="GT3856" s="318"/>
      <c r="GU3856" s="318"/>
      <c r="GV3856" s="318"/>
      <c r="GW3856" s="318"/>
      <c r="GX3856" s="318"/>
      <c r="GY3856" s="318"/>
      <c r="GZ3856" s="318"/>
      <c r="HA3856" s="318"/>
      <c r="HB3856" s="318"/>
      <c r="HC3856" s="318"/>
      <c r="HD3856" s="318"/>
      <c r="HE3856" s="318"/>
      <c r="HF3856" s="318"/>
      <c r="HG3856" s="318"/>
      <c r="HH3856" s="318"/>
      <c r="HI3856" s="318"/>
      <c r="HJ3856" s="318"/>
      <c r="HK3856" s="318"/>
      <c r="HL3856" s="318"/>
      <c r="HM3856" s="318"/>
      <c r="HN3856" s="318"/>
      <c r="HO3856" s="318"/>
      <c r="HP3856" s="318"/>
      <c r="HQ3856" s="318"/>
      <c r="HR3856" s="318"/>
      <c r="HS3856" s="318"/>
      <c r="HT3856" s="318"/>
      <c r="HU3856" s="318"/>
      <c r="HV3856" s="318"/>
      <c r="HW3856" s="318"/>
      <c r="HX3856" s="318"/>
      <c r="HY3856" s="318"/>
      <c r="HZ3856" s="318"/>
      <c r="IA3856" s="318"/>
      <c r="IB3856" s="318"/>
      <c r="IC3856" s="318"/>
      <c r="ID3856" s="318"/>
      <c r="IE3856" s="318"/>
      <c r="IF3856" s="318"/>
      <c r="IG3856" s="318"/>
      <c r="IH3856" s="318"/>
      <c r="II3856" s="318"/>
      <c r="IJ3856" s="318"/>
      <c r="IK3856" s="318"/>
      <c r="IL3856" s="318"/>
      <c r="IM3856" s="318"/>
      <c r="IN3856" s="318"/>
      <c r="IO3856" s="318"/>
      <c r="IP3856" s="318"/>
      <c r="IQ3856" s="318"/>
      <c r="IR3856" s="318"/>
      <c r="IS3856" s="318"/>
      <c r="IT3856" s="318"/>
      <c r="IU3856" s="318"/>
      <c r="IV3856" s="318"/>
    </row>
    <row r="3857" spans="1:256" s="211" customFormat="1" ht="12.75">
      <c r="A3857" s="314"/>
      <c r="B3857" s="182">
        <v>1057754</v>
      </c>
      <c r="C3857" s="314" t="s">
        <v>1355</v>
      </c>
      <c r="D3857" s="314" t="s">
        <v>1352</v>
      </c>
      <c r="E3857" s="314"/>
      <c r="F3857" s="315"/>
      <c r="G3857" s="315"/>
      <c r="H3857" s="182">
        <f>H3855-B3857</f>
        <v>-2214272.5</v>
      </c>
      <c r="I3857" s="316">
        <f t="shared" si="255"/>
        <v>2136.8767676767675</v>
      </c>
      <c r="K3857" s="317"/>
      <c r="L3857" s="318"/>
      <c r="M3857" s="42">
        <v>495</v>
      </c>
      <c r="N3857" s="318"/>
      <c r="O3857" s="318"/>
      <c r="P3857" s="318"/>
      <c r="Q3857" s="318"/>
      <c r="R3857" s="318"/>
      <c r="S3857" s="318"/>
      <c r="T3857" s="318"/>
      <c r="U3857" s="318"/>
      <c r="V3857" s="318"/>
      <c r="W3857" s="318"/>
      <c r="X3857" s="318"/>
      <c r="Y3857" s="318"/>
      <c r="Z3857" s="318"/>
      <c r="AA3857" s="318"/>
      <c r="AB3857" s="318"/>
      <c r="AC3857" s="318"/>
      <c r="AD3857" s="318"/>
      <c r="AE3857" s="318"/>
      <c r="AF3857" s="318"/>
      <c r="AG3857" s="318"/>
      <c r="AH3857" s="318"/>
      <c r="AI3857" s="318"/>
      <c r="AJ3857" s="318"/>
      <c r="AK3857" s="318"/>
      <c r="AL3857" s="318"/>
      <c r="AM3857" s="318"/>
      <c r="AN3857" s="318"/>
      <c r="AO3857" s="318"/>
      <c r="AP3857" s="318"/>
      <c r="AQ3857" s="318"/>
      <c r="AR3857" s="318"/>
      <c r="AS3857" s="318"/>
      <c r="AT3857" s="318"/>
      <c r="AU3857" s="318"/>
      <c r="AV3857" s="318"/>
      <c r="AW3857" s="318"/>
      <c r="AX3857" s="318"/>
      <c r="AY3857" s="318"/>
      <c r="AZ3857" s="318"/>
      <c r="BA3857" s="318"/>
      <c r="BB3857" s="318"/>
      <c r="BC3857" s="318"/>
      <c r="BD3857" s="318"/>
      <c r="BE3857" s="318"/>
      <c r="BF3857" s="318"/>
      <c r="BG3857" s="318"/>
      <c r="BH3857" s="318"/>
      <c r="BI3857" s="318"/>
      <c r="BJ3857" s="318"/>
      <c r="BK3857" s="318"/>
      <c r="BL3857" s="318"/>
      <c r="BM3857" s="318"/>
      <c r="BN3857" s="318"/>
      <c r="BO3857" s="318"/>
      <c r="BP3857" s="318"/>
      <c r="BQ3857" s="318"/>
      <c r="BR3857" s="318"/>
      <c r="BS3857" s="318"/>
      <c r="BT3857" s="318"/>
      <c r="BU3857" s="318"/>
      <c r="BV3857" s="318"/>
      <c r="BW3857" s="318"/>
      <c r="BX3857" s="318"/>
      <c r="BY3857" s="318"/>
      <c r="BZ3857" s="318"/>
      <c r="CA3857" s="318"/>
      <c r="CB3857" s="318"/>
      <c r="CC3857" s="318"/>
      <c r="CD3857" s="318"/>
      <c r="CE3857" s="318"/>
      <c r="CF3857" s="318"/>
      <c r="CG3857" s="318"/>
      <c r="CH3857" s="318"/>
      <c r="CI3857" s="318"/>
      <c r="CJ3857" s="318"/>
      <c r="CK3857" s="318"/>
      <c r="CL3857" s="318"/>
      <c r="CM3857" s="318"/>
      <c r="CN3857" s="318"/>
      <c r="CO3857" s="318"/>
      <c r="CP3857" s="318"/>
      <c r="CQ3857" s="318"/>
      <c r="CR3857" s="318"/>
      <c r="CS3857" s="318"/>
      <c r="CT3857" s="318"/>
      <c r="CU3857" s="318"/>
      <c r="CV3857" s="318"/>
      <c r="CW3857" s="318"/>
      <c r="CX3857" s="318"/>
      <c r="CY3857" s="318"/>
      <c r="CZ3857" s="318"/>
      <c r="DA3857" s="318"/>
      <c r="DB3857" s="318"/>
      <c r="DC3857" s="318"/>
      <c r="DD3857" s="318"/>
      <c r="DE3857" s="318"/>
      <c r="DF3857" s="318"/>
      <c r="DG3857" s="318"/>
      <c r="DH3857" s="318"/>
      <c r="DI3857" s="318"/>
      <c r="DJ3857" s="318"/>
      <c r="DK3857" s="318"/>
      <c r="DL3857" s="318"/>
      <c r="DM3857" s="318"/>
      <c r="DN3857" s="318"/>
      <c r="DO3857" s="318"/>
      <c r="DP3857" s="318"/>
      <c r="DQ3857" s="318"/>
      <c r="DR3857" s="318"/>
      <c r="DS3857" s="318"/>
      <c r="DT3857" s="318"/>
      <c r="DU3857" s="318"/>
      <c r="DV3857" s="318"/>
      <c r="DW3857" s="318"/>
      <c r="DX3857" s="318"/>
      <c r="DY3857" s="318"/>
      <c r="DZ3857" s="318"/>
      <c r="EA3857" s="318"/>
      <c r="EB3857" s="318"/>
      <c r="EC3857" s="318"/>
      <c r="ED3857" s="318"/>
      <c r="EE3857" s="318"/>
      <c r="EF3857" s="318"/>
      <c r="EG3857" s="318"/>
      <c r="EH3857" s="318"/>
      <c r="EI3857" s="318"/>
      <c r="EJ3857" s="318"/>
      <c r="EK3857" s="318"/>
      <c r="EL3857" s="318"/>
      <c r="EM3857" s="318"/>
      <c r="EN3857" s="318"/>
      <c r="EO3857" s="318"/>
      <c r="EP3857" s="318"/>
      <c r="EQ3857" s="318"/>
      <c r="ER3857" s="318"/>
      <c r="ES3857" s="318"/>
      <c r="ET3857" s="318"/>
      <c r="EU3857" s="318"/>
      <c r="EV3857" s="318"/>
      <c r="EW3857" s="318"/>
      <c r="EX3857" s="318"/>
      <c r="EY3857" s="318"/>
      <c r="EZ3857" s="318"/>
      <c r="FA3857" s="318"/>
      <c r="FB3857" s="318"/>
      <c r="FC3857" s="318"/>
      <c r="FD3857" s="318"/>
      <c r="FE3857" s="318"/>
      <c r="FF3857" s="318"/>
      <c r="FG3857" s="318"/>
      <c r="FH3857" s="318"/>
      <c r="FI3857" s="318"/>
      <c r="FJ3857" s="318"/>
      <c r="FK3857" s="318"/>
      <c r="FL3857" s="318"/>
      <c r="FM3857" s="318"/>
      <c r="FN3857" s="318"/>
      <c r="FO3857" s="318"/>
      <c r="FP3857" s="318"/>
      <c r="FQ3857" s="318"/>
      <c r="FR3857" s="318"/>
      <c r="FS3857" s="318"/>
      <c r="FT3857" s="318"/>
      <c r="FU3857" s="318"/>
      <c r="FV3857" s="318"/>
      <c r="FW3857" s="318"/>
      <c r="FX3857" s="318"/>
      <c r="FY3857" s="318"/>
      <c r="FZ3857" s="318"/>
      <c r="GA3857" s="318"/>
      <c r="GB3857" s="318"/>
      <c r="GC3857" s="318"/>
      <c r="GD3857" s="318"/>
      <c r="GE3857" s="318"/>
      <c r="GF3857" s="318"/>
      <c r="GG3857" s="318"/>
      <c r="GH3857" s="318"/>
      <c r="GI3857" s="318"/>
      <c r="GJ3857" s="318"/>
      <c r="GK3857" s="318"/>
      <c r="GL3857" s="318"/>
      <c r="GM3857" s="318"/>
      <c r="GN3857" s="318"/>
      <c r="GO3857" s="318"/>
      <c r="GP3857" s="318"/>
      <c r="GQ3857" s="318"/>
      <c r="GR3857" s="318"/>
      <c r="GS3857" s="318"/>
      <c r="GT3857" s="318"/>
      <c r="GU3857" s="318"/>
      <c r="GV3857" s="318"/>
      <c r="GW3857" s="318"/>
      <c r="GX3857" s="318"/>
      <c r="GY3857" s="318"/>
      <c r="GZ3857" s="318"/>
      <c r="HA3857" s="318"/>
      <c r="HB3857" s="318"/>
      <c r="HC3857" s="318"/>
      <c r="HD3857" s="318"/>
      <c r="HE3857" s="318"/>
      <c r="HF3857" s="318"/>
      <c r="HG3857" s="318"/>
      <c r="HH3857" s="318"/>
      <c r="HI3857" s="318"/>
      <c r="HJ3857" s="318"/>
      <c r="HK3857" s="318"/>
      <c r="HL3857" s="318"/>
      <c r="HM3857" s="318"/>
      <c r="HN3857" s="318"/>
      <c r="HO3857" s="318"/>
      <c r="HP3857" s="318"/>
      <c r="HQ3857" s="318"/>
      <c r="HR3857" s="318"/>
      <c r="HS3857" s="318"/>
      <c r="HT3857" s="318"/>
      <c r="HU3857" s="318"/>
      <c r="HV3857" s="318"/>
      <c r="HW3857" s="318"/>
      <c r="HX3857" s="318"/>
      <c r="HY3857" s="318"/>
      <c r="HZ3857" s="318"/>
      <c r="IA3857" s="318"/>
      <c r="IB3857" s="318"/>
      <c r="IC3857" s="318"/>
      <c r="ID3857" s="318"/>
      <c r="IE3857" s="318"/>
      <c r="IF3857" s="318"/>
      <c r="IG3857" s="318"/>
      <c r="IH3857" s="318"/>
      <c r="II3857" s="318"/>
      <c r="IJ3857" s="318"/>
      <c r="IK3857" s="318"/>
      <c r="IL3857" s="318"/>
      <c r="IM3857" s="318"/>
      <c r="IN3857" s="318"/>
      <c r="IO3857" s="318"/>
      <c r="IP3857" s="318"/>
      <c r="IQ3857" s="318"/>
      <c r="IR3857" s="318"/>
      <c r="IS3857" s="318"/>
      <c r="IT3857" s="318"/>
      <c r="IU3857" s="318"/>
      <c r="IV3857" s="318"/>
    </row>
    <row r="3858" spans="1:256" s="211" customFormat="1" ht="12.75">
      <c r="A3858" s="314"/>
      <c r="B3858" s="182">
        <f>+B3300</f>
        <v>0</v>
      </c>
      <c r="C3858" s="314" t="s">
        <v>1355</v>
      </c>
      <c r="D3858" s="314" t="s">
        <v>1353</v>
      </c>
      <c r="E3858" s="314"/>
      <c r="F3858" s="315"/>
      <c r="G3858" s="315"/>
      <c r="H3858" s="182">
        <f>H3856-B3858</f>
        <v>-1156518.5</v>
      </c>
      <c r="I3858" s="316">
        <f t="shared" si="255"/>
        <v>0</v>
      </c>
      <c r="K3858" s="317"/>
      <c r="L3858" s="318"/>
      <c r="M3858" s="42">
        <v>490</v>
      </c>
      <c r="N3858" s="318"/>
      <c r="O3858" s="318"/>
      <c r="P3858" s="318"/>
      <c r="Q3858" s="318"/>
      <c r="R3858" s="318"/>
      <c r="S3858" s="318"/>
      <c r="T3858" s="318"/>
      <c r="U3858" s="318"/>
      <c r="V3858" s="318"/>
      <c r="W3858" s="318"/>
      <c r="X3858" s="318"/>
      <c r="Y3858" s="318"/>
      <c r="Z3858" s="318"/>
      <c r="AA3858" s="318"/>
      <c r="AB3858" s="318"/>
      <c r="AC3858" s="318"/>
      <c r="AD3858" s="318"/>
      <c r="AE3858" s="318"/>
      <c r="AF3858" s="318"/>
      <c r="AG3858" s="318"/>
      <c r="AH3858" s="318"/>
      <c r="AI3858" s="318"/>
      <c r="AJ3858" s="318"/>
      <c r="AK3858" s="318"/>
      <c r="AL3858" s="318"/>
      <c r="AM3858" s="318"/>
      <c r="AN3858" s="318"/>
      <c r="AO3858" s="318"/>
      <c r="AP3858" s="318"/>
      <c r="AQ3858" s="318"/>
      <c r="AR3858" s="318"/>
      <c r="AS3858" s="318"/>
      <c r="AT3858" s="318"/>
      <c r="AU3858" s="318"/>
      <c r="AV3858" s="318"/>
      <c r="AW3858" s="318"/>
      <c r="AX3858" s="318"/>
      <c r="AY3858" s="318"/>
      <c r="AZ3858" s="318"/>
      <c r="BA3858" s="318"/>
      <c r="BB3858" s="318"/>
      <c r="BC3858" s="318"/>
      <c r="BD3858" s="318"/>
      <c r="BE3858" s="318"/>
      <c r="BF3858" s="318"/>
      <c r="BG3858" s="318"/>
      <c r="BH3858" s="318"/>
      <c r="BI3858" s="318"/>
      <c r="BJ3858" s="318"/>
      <c r="BK3858" s="318"/>
      <c r="BL3858" s="318"/>
      <c r="BM3858" s="318"/>
      <c r="BN3858" s="318"/>
      <c r="BO3858" s="318"/>
      <c r="BP3858" s="318"/>
      <c r="BQ3858" s="318"/>
      <c r="BR3858" s="318"/>
      <c r="BS3858" s="318"/>
      <c r="BT3858" s="318"/>
      <c r="BU3858" s="318"/>
      <c r="BV3858" s="318"/>
      <c r="BW3858" s="318"/>
      <c r="BX3858" s="318"/>
      <c r="BY3858" s="318"/>
      <c r="BZ3858" s="318"/>
      <c r="CA3858" s="318"/>
      <c r="CB3858" s="318"/>
      <c r="CC3858" s="318"/>
      <c r="CD3858" s="318"/>
      <c r="CE3858" s="318"/>
      <c r="CF3858" s="318"/>
      <c r="CG3858" s="318"/>
      <c r="CH3858" s="318"/>
      <c r="CI3858" s="318"/>
      <c r="CJ3858" s="318"/>
      <c r="CK3858" s="318"/>
      <c r="CL3858" s="318"/>
      <c r="CM3858" s="318"/>
      <c r="CN3858" s="318"/>
      <c r="CO3858" s="318"/>
      <c r="CP3858" s="318"/>
      <c r="CQ3858" s="318"/>
      <c r="CR3858" s="318"/>
      <c r="CS3858" s="318"/>
      <c r="CT3858" s="318"/>
      <c r="CU3858" s="318"/>
      <c r="CV3858" s="318"/>
      <c r="CW3858" s="318"/>
      <c r="CX3858" s="318"/>
      <c r="CY3858" s="318"/>
      <c r="CZ3858" s="318"/>
      <c r="DA3858" s="318"/>
      <c r="DB3858" s="318"/>
      <c r="DC3858" s="318"/>
      <c r="DD3858" s="318"/>
      <c r="DE3858" s="318"/>
      <c r="DF3858" s="318"/>
      <c r="DG3858" s="318"/>
      <c r="DH3858" s="318"/>
      <c r="DI3858" s="318"/>
      <c r="DJ3858" s="318"/>
      <c r="DK3858" s="318"/>
      <c r="DL3858" s="318"/>
      <c r="DM3858" s="318"/>
      <c r="DN3858" s="318"/>
      <c r="DO3858" s="318"/>
      <c r="DP3858" s="318"/>
      <c r="DQ3858" s="318"/>
      <c r="DR3858" s="318"/>
      <c r="DS3858" s="318"/>
      <c r="DT3858" s="318"/>
      <c r="DU3858" s="318"/>
      <c r="DV3858" s="318"/>
      <c r="DW3858" s="318"/>
      <c r="DX3858" s="318"/>
      <c r="DY3858" s="318"/>
      <c r="DZ3858" s="318"/>
      <c r="EA3858" s="318"/>
      <c r="EB3858" s="318"/>
      <c r="EC3858" s="318"/>
      <c r="ED3858" s="318"/>
      <c r="EE3858" s="318"/>
      <c r="EF3858" s="318"/>
      <c r="EG3858" s="318"/>
      <c r="EH3858" s="318"/>
      <c r="EI3858" s="318"/>
      <c r="EJ3858" s="318"/>
      <c r="EK3858" s="318"/>
      <c r="EL3858" s="318"/>
      <c r="EM3858" s="318"/>
      <c r="EN3858" s="318"/>
      <c r="EO3858" s="318"/>
      <c r="EP3858" s="318"/>
      <c r="EQ3858" s="318"/>
      <c r="ER3858" s="318"/>
      <c r="ES3858" s="318"/>
      <c r="ET3858" s="318"/>
      <c r="EU3858" s="318"/>
      <c r="EV3858" s="318"/>
      <c r="EW3858" s="318"/>
      <c r="EX3858" s="318"/>
      <c r="EY3858" s="318"/>
      <c r="EZ3858" s="318"/>
      <c r="FA3858" s="318"/>
      <c r="FB3858" s="318"/>
      <c r="FC3858" s="318"/>
      <c r="FD3858" s="318"/>
      <c r="FE3858" s="318"/>
      <c r="FF3858" s="318"/>
      <c r="FG3858" s="318"/>
      <c r="FH3858" s="318"/>
      <c r="FI3858" s="318"/>
      <c r="FJ3858" s="318"/>
      <c r="FK3858" s="318"/>
      <c r="FL3858" s="318"/>
      <c r="FM3858" s="318"/>
      <c r="FN3858" s="318"/>
      <c r="FO3858" s="318"/>
      <c r="FP3858" s="318"/>
      <c r="FQ3858" s="318"/>
      <c r="FR3858" s="318"/>
      <c r="FS3858" s="318"/>
      <c r="FT3858" s="318"/>
      <c r="FU3858" s="318"/>
      <c r="FV3858" s="318"/>
      <c r="FW3858" s="318"/>
      <c r="FX3858" s="318"/>
      <c r="FY3858" s="318"/>
      <c r="FZ3858" s="318"/>
      <c r="GA3858" s="318"/>
      <c r="GB3858" s="318"/>
      <c r="GC3858" s="318"/>
      <c r="GD3858" s="318"/>
      <c r="GE3858" s="318"/>
      <c r="GF3858" s="318"/>
      <c r="GG3858" s="318"/>
      <c r="GH3858" s="318"/>
      <c r="GI3858" s="318"/>
      <c r="GJ3858" s="318"/>
      <c r="GK3858" s="318"/>
      <c r="GL3858" s="318"/>
      <c r="GM3858" s="318"/>
      <c r="GN3858" s="318"/>
      <c r="GO3858" s="318"/>
      <c r="GP3858" s="318"/>
      <c r="GQ3858" s="318"/>
      <c r="GR3858" s="318"/>
      <c r="GS3858" s="318"/>
      <c r="GT3858" s="318"/>
      <c r="GU3858" s="318"/>
      <c r="GV3858" s="318"/>
      <c r="GW3858" s="318"/>
      <c r="GX3858" s="318"/>
      <c r="GY3858" s="318"/>
      <c r="GZ3858" s="318"/>
      <c r="HA3858" s="318"/>
      <c r="HB3858" s="318"/>
      <c r="HC3858" s="318"/>
      <c r="HD3858" s="318"/>
      <c r="HE3858" s="318"/>
      <c r="HF3858" s="318"/>
      <c r="HG3858" s="318"/>
      <c r="HH3858" s="318"/>
      <c r="HI3858" s="318"/>
      <c r="HJ3858" s="318"/>
      <c r="HK3858" s="318"/>
      <c r="HL3858" s="318"/>
      <c r="HM3858" s="318"/>
      <c r="HN3858" s="318"/>
      <c r="HO3858" s="318"/>
      <c r="HP3858" s="318"/>
      <c r="HQ3858" s="318"/>
      <c r="HR3858" s="318"/>
      <c r="HS3858" s="318"/>
      <c r="HT3858" s="318"/>
      <c r="HU3858" s="318"/>
      <c r="HV3858" s="318"/>
      <c r="HW3858" s="318"/>
      <c r="HX3858" s="318"/>
      <c r="HY3858" s="318"/>
      <c r="HZ3858" s="318"/>
      <c r="IA3858" s="318"/>
      <c r="IB3858" s="318"/>
      <c r="IC3858" s="318"/>
      <c r="ID3858" s="318"/>
      <c r="IE3858" s="318"/>
      <c r="IF3858" s="318"/>
      <c r="IG3858" s="318"/>
      <c r="IH3858" s="318"/>
      <c r="II3858" s="318"/>
      <c r="IJ3858" s="318"/>
      <c r="IK3858" s="318"/>
      <c r="IL3858" s="318"/>
      <c r="IM3858" s="318"/>
      <c r="IN3858" s="318"/>
      <c r="IO3858" s="318"/>
      <c r="IP3858" s="318"/>
      <c r="IQ3858" s="318"/>
      <c r="IR3858" s="318"/>
      <c r="IS3858" s="318"/>
      <c r="IT3858" s="318"/>
      <c r="IU3858" s="318"/>
      <c r="IV3858" s="318"/>
    </row>
    <row r="3859" spans="1:256" s="211" customFormat="1" ht="12.75">
      <c r="A3859" s="314"/>
      <c r="B3859" s="182">
        <f>+B3301</f>
        <v>0</v>
      </c>
      <c r="C3859" s="314" t="s">
        <v>1355</v>
      </c>
      <c r="D3859" s="314" t="s">
        <v>1366</v>
      </c>
      <c r="E3859" s="314"/>
      <c r="F3859" s="315"/>
      <c r="G3859" s="315"/>
      <c r="H3859" s="182">
        <f>H3857-B3859</f>
        <v>-2214272.5</v>
      </c>
      <c r="I3859" s="316">
        <f t="shared" si="255"/>
        <v>0</v>
      </c>
      <c r="K3859" s="317"/>
      <c r="L3859" s="318"/>
      <c r="M3859" s="42">
        <v>490</v>
      </c>
      <c r="N3859" s="318"/>
      <c r="O3859" s="318"/>
      <c r="P3859" s="318"/>
      <c r="Q3859" s="318"/>
      <c r="R3859" s="318"/>
      <c r="S3859" s="318"/>
      <c r="T3859" s="318"/>
      <c r="U3859" s="318"/>
      <c r="V3859" s="318"/>
      <c r="W3859" s="318"/>
      <c r="X3859" s="318"/>
      <c r="Y3859" s="318"/>
      <c r="Z3859" s="318"/>
      <c r="AA3859" s="318"/>
      <c r="AB3859" s="318"/>
      <c r="AC3859" s="318"/>
      <c r="AD3859" s="318"/>
      <c r="AE3859" s="318"/>
      <c r="AF3859" s="318"/>
      <c r="AG3859" s="318"/>
      <c r="AH3859" s="318"/>
      <c r="AI3859" s="318"/>
      <c r="AJ3859" s="318"/>
      <c r="AK3859" s="318"/>
      <c r="AL3859" s="318"/>
      <c r="AM3859" s="318"/>
      <c r="AN3859" s="318"/>
      <c r="AO3859" s="318"/>
      <c r="AP3859" s="318"/>
      <c r="AQ3859" s="318"/>
      <c r="AR3859" s="318"/>
      <c r="AS3859" s="318"/>
      <c r="AT3859" s="318"/>
      <c r="AU3859" s="318"/>
      <c r="AV3859" s="318"/>
      <c r="AW3859" s="318"/>
      <c r="AX3859" s="318"/>
      <c r="AY3859" s="318"/>
      <c r="AZ3859" s="318"/>
      <c r="BA3859" s="318"/>
      <c r="BB3859" s="318"/>
      <c r="BC3859" s="318"/>
      <c r="BD3859" s="318"/>
      <c r="BE3859" s="318"/>
      <c r="BF3859" s="318"/>
      <c r="BG3859" s="318"/>
      <c r="BH3859" s="318"/>
      <c r="BI3859" s="318"/>
      <c r="BJ3859" s="318"/>
      <c r="BK3859" s="318"/>
      <c r="BL3859" s="318"/>
      <c r="BM3859" s="318"/>
      <c r="BN3859" s="318"/>
      <c r="BO3859" s="318"/>
      <c r="BP3859" s="318"/>
      <c r="BQ3859" s="318"/>
      <c r="BR3859" s="318"/>
      <c r="BS3859" s="318"/>
      <c r="BT3859" s="318"/>
      <c r="BU3859" s="318"/>
      <c r="BV3859" s="318"/>
      <c r="BW3859" s="318"/>
      <c r="BX3859" s="318"/>
      <c r="BY3859" s="318"/>
      <c r="BZ3859" s="318"/>
      <c r="CA3859" s="318"/>
      <c r="CB3859" s="318"/>
      <c r="CC3859" s="318"/>
      <c r="CD3859" s="318"/>
      <c r="CE3859" s="318"/>
      <c r="CF3859" s="318"/>
      <c r="CG3859" s="318"/>
      <c r="CH3859" s="318"/>
      <c r="CI3859" s="318"/>
      <c r="CJ3859" s="318"/>
      <c r="CK3859" s="318"/>
      <c r="CL3859" s="318"/>
      <c r="CM3859" s="318"/>
      <c r="CN3859" s="318"/>
      <c r="CO3859" s="318"/>
      <c r="CP3859" s="318"/>
      <c r="CQ3859" s="318"/>
      <c r="CR3859" s="318"/>
      <c r="CS3859" s="318"/>
      <c r="CT3859" s="318"/>
      <c r="CU3859" s="318"/>
      <c r="CV3859" s="318"/>
      <c r="CW3859" s="318"/>
      <c r="CX3859" s="318"/>
      <c r="CY3859" s="318"/>
      <c r="CZ3859" s="318"/>
      <c r="DA3859" s="318"/>
      <c r="DB3859" s="318"/>
      <c r="DC3859" s="318"/>
      <c r="DD3859" s="318"/>
      <c r="DE3859" s="318"/>
      <c r="DF3859" s="318"/>
      <c r="DG3859" s="318"/>
      <c r="DH3859" s="318"/>
      <c r="DI3859" s="318"/>
      <c r="DJ3859" s="318"/>
      <c r="DK3859" s="318"/>
      <c r="DL3859" s="318"/>
      <c r="DM3859" s="318"/>
      <c r="DN3859" s="318"/>
      <c r="DO3859" s="318"/>
      <c r="DP3859" s="318"/>
      <c r="DQ3859" s="318"/>
      <c r="DR3859" s="318"/>
      <c r="DS3859" s="318"/>
      <c r="DT3859" s="318"/>
      <c r="DU3859" s="318"/>
      <c r="DV3859" s="318"/>
      <c r="DW3859" s="318"/>
      <c r="DX3859" s="318"/>
      <c r="DY3859" s="318"/>
      <c r="DZ3859" s="318"/>
      <c r="EA3859" s="318"/>
      <c r="EB3859" s="318"/>
      <c r="EC3859" s="318"/>
      <c r="ED3859" s="318"/>
      <c r="EE3859" s="318"/>
      <c r="EF3859" s="318"/>
      <c r="EG3859" s="318"/>
      <c r="EH3859" s="318"/>
      <c r="EI3859" s="318"/>
      <c r="EJ3859" s="318"/>
      <c r="EK3859" s="318"/>
      <c r="EL3859" s="318"/>
      <c r="EM3859" s="318"/>
      <c r="EN3859" s="318"/>
      <c r="EO3859" s="318"/>
      <c r="EP3859" s="318"/>
      <c r="EQ3859" s="318"/>
      <c r="ER3859" s="318"/>
      <c r="ES3859" s="318"/>
      <c r="ET3859" s="318"/>
      <c r="EU3859" s="318"/>
      <c r="EV3859" s="318"/>
      <c r="EW3859" s="318"/>
      <c r="EX3859" s="318"/>
      <c r="EY3859" s="318"/>
      <c r="EZ3859" s="318"/>
      <c r="FA3859" s="318"/>
      <c r="FB3859" s="318"/>
      <c r="FC3859" s="318"/>
      <c r="FD3859" s="318"/>
      <c r="FE3859" s="318"/>
      <c r="FF3859" s="318"/>
      <c r="FG3859" s="318"/>
      <c r="FH3859" s="318"/>
      <c r="FI3859" s="318"/>
      <c r="FJ3859" s="318"/>
      <c r="FK3859" s="318"/>
      <c r="FL3859" s="318"/>
      <c r="FM3859" s="318"/>
      <c r="FN3859" s="318"/>
      <c r="FO3859" s="318"/>
      <c r="FP3859" s="318"/>
      <c r="FQ3859" s="318"/>
      <c r="FR3859" s="318"/>
      <c r="FS3859" s="318"/>
      <c r="FT3859" s="318"/>
      <c r="FU3859" s="318"/>
      <c r="FV3859" s="318"/>
      <c r="FW3859" s="318"/>
      <c r="FX3859" s="318"/>
      <c r="FY3859" s="318"/>
      <c r="FZ3859" s="318"/>
      <c r="GA3859" s="318"/>
      <c r="GB3859" s="318"/>
      <c r="GC3859" s="318"/>
      <c r="GD3859" s="318"/>
      <c r="GE3859" s="318"/>
      <c r="GF3859" s="318"/>
      <c r="GG3859" s="318"/>
      <c r="GH3859" s="318"/>
      <c r="GI3859" s="318"/>
      <c r="GJ3859" s="318"/>
      <c r="GK3859" s="318"/>
      <c r="GL3859" s="318"/>
      <c r="GM3859" s="318"/>
      <c r="GN3859" s="318"/>
      <c r="GO3859" s="318"/>
      <c r="GP3859" s="318"/>
      <c r="GQ3859" s="318"/>
      <c r="GR3859" s="318"/>
      <c r="GS3859" s="318"/>
      <c r="GT3859" s="318"/>
      <c r="GU3859" s="318"/>
      <c r="GV3859" s="318"/>
      <c r="GW3859" s="318"/>
      <c r="GX3859" s="318"/>
      <c r="GY3859" s="318"/>
      <c r="GZ3859" s="318"/>
      <c r="HA3859" s="318"/>
      <c r="HB3859" s="318"/>
      <c r="HC3859" s="318"/>
      <c r="HD3859" s="318"/>
      <c r="HE3859" s="318"/>
      <c r="HF3859" s="318"/>
      <c r="HG3859" s="318"/>
      <c r="HH3859" s="318"/>
      <c r="HI3859" s="318"/>
      <c r="HJ3859" s="318"/>
      <c r="HK3859" s="318"/>
      <c r="HL3859" s="318"/>
      <c r="HM3859" s="318"/>
      <c r="HN3859" s="318"/>
      <c r="HO3859" s="318"/>
      <c r="HP3859" s="318"/>
      <c r="HQ3859" s="318"/>
      <c r="HR3859" s="318"/>
      <c r="HS3859" s="318"/>
      <c r="HT3859" s="318"/>
      <c r="HU3859" s="318"/>
      <c r="HV3859" s="318"/>
      <c r="HW3859" s="318"/>
      <c r="HX3859" s="318"/>
      <c r="HY3859" s="318"/>
      <c r="HZ3859" s="318"/>
      <c r="IA3859" s="318"/>
      <c r="IB3859" s="318"/>
      <c r="IC3859" s="318"/>
      <c r="ID3859" s="318"/>
      <c r="IE3859" s="318"/>
      <c r="IF3859" s="318"/>
      <c r="IG3859" s="318"/>
      <c r="IH3859" s="318"/>
      <c r="II3859" s="318"/>
      <c r="IJ3859" s="318"/>
      <c r="IK3859" s="318"/>
      <c r="IL3859" s="318"/>
      <c r="IM3859" s="318"/>
      <c r="IN3859" s="318"/>
      <c r="IO3859" s="318"/>
      <c r="IP3859" s="318"/>
      <c r="IQ3859" s="318"/>
      <c r="IR3859" s="318"/>
      <c r="IS3859" s="318"/>
      <c r="IT3859" s="318"/>
      <c r="IU3859" s="318"/>
      <c r="IV3859" s="318"/>
    </row>
    <row r="3860" spans="1:13" s="304" customFormat="1" ht="12.75">
      <c r="A3860" s="319"/>
      <c r="B3860" s="181">
        <f>SUM(B3848:B3859)</f>
        <v>2214272.5</v>
      </c>
      <c r="C3860" s="319" t="s">
        <v>1355</v>
      </c>
      <c r="D3860" s="319" t="s">
        <v>1367</v>
      </c>
      <c r="E3860" s="319"/>
      <c r="F3860" s="320"/>
      <c r="G3860" s="321"/>
      <c r="H3860" s="181">
        <f>H3853-B3860</f>
        <v>-2343538.5</v>
      </c>
      <c r="I3860" s="322">
        <f t="shared" si="255"/>
        <v>4518.923469387755</v>
      </c>
      <c r="M3860" s="42">
        <v>490</v>
      </c>
    </row>
    <row r="3861" spans="6:13" ht="12.75">
      <c r="F3861" s="323"/>
      <c r="M3861" s="42"/>
    </row>
    <row r="3862" spans="6:13" ht="12.75">
      <c r="F3862" s="323"/>
      <c r="M3862" s="42"/>
    </row>
    <row r="3863" spans="6:13" ht="12.75">
      <c r="F3863" s="323"/>
      <c r="M3863" s="42"/>
    </row>
    <row r="3864" spans="1:13" s="265" customFormat="1" ht="12.75">
      <c r="A3864" s="324"/>
      <c r="B3864" s="258">
        <v>-73994745.86</v>
      </c>
      <c r="C3864" s="324" t="s">
        <v>1338</v>
      </c>
      <c r="D3864" s="324" t="s">
        <v>1356</v>
      </c>
      <c r="E3864" s="324"/>
      <c r="F3864" s="325"/>
      <c r="G3864" s="326"/>
      <c r="H3864" s="10">
        <f aca="true" t="shared" si="256" ref="H3864:H3870">H3863-B3864</f>
        <v>73994745.86</v>
      </c>
      <c r="I3864" s="327">
        <f aca="true" t="shared" si="257" ref="I3864:I3870">+B3864/M3864</f>
        <v>-147989.49172</v>
      </c>
      <c r="M3864" s="42">
        <v>500</v>
      </c>
    </row>
    <row r="3865" spans="2:13" ht="12.75">
      <c r="B3865" s="258">
        <v>3332212.5</v>
      </c>
      <c r="C3865" s="324" t="s">
        <v>1338</v>
      </c>
      <c r="D3865" s="324" t="s">
        <v>1358</v>
      </c>
      <c r="F3865" s="323"/>
      <c r="H3865" s="10">
        <f t="shared" si="256"/>
        <v>70662533.36</v>
      </c>
      <c r="I3865" s="327">
        <f t="shared" si="257"/>
        <v>6800.433673469388</v>
      </c>
      <c r="M3865" s="42">
        <v>490</v>
      </c>
    </row>
    <row r="3866" spans="2:13" ht="12.75">
      <c r="B3866" s="258">
        <v>8918578</v>
      </c>
      <c r="C3866" s="324" t="s">
        <v>1338</v>
      </c>
      <c r="D3866" s="324" t="s">
        <v>1359</v>
      </c>
      <c r="F3866" s="323"/>
      <c r="H3866" s="10">
        <f t="shared" si="256"/>
        <v>61743955.36</v>
      </c>
      <c r="I3866" s="327">
        <f t="shared" si="257"/>
        <v>18127.191056910568</v>
      </c>
      <c r="M3866" s="42">
        <v>492</v>
      </c>
    </row>
    <row r="3867" spans="2:13" ht="12.75">
      <c r="B3867" s="258">
        <v>6610340</v>
      </c>
      <c r="C3867" s="324" t="s">
        <v>1338</v>
      </c>
      <c r="D3867" s="324" t="s">
        <v>1346</v>
      </c>
      <c r="F3867" s="323"/>
      <c r="H3867" s="10">
        <f t="shared" si="256"/>
        <v>55133615.36</v>
      </c>
      <c r="I3867" s="327">
        <f t="shared" si="257"/>
        <v>13115.753968253968</v>
      </c>
      <c r="M3867" s="42">
        <v>504</v>
      </c>
    </row>
    <row r="3868" spans="2:13" ht="12.75">
      <c r="B3868" s="258">
        <v>3874282.5</v>
      </c>
      <c r="C3868" s="324" t="s">
        <v>1338</v>
      </c>
      <c r="D3868" s="324" t="s">
        <v>1347</v>
      </c>
      <c r="F3868" s="323"/>
      <c r="H3868" s="10">
        <f t="shared" si="256"/>
        <v>51259332.86</v>
      </c>
      <c r="I3868" s="327">
        <f t="shared" si="257"/>
        <v>7687.068452380952</v>
      </c>
      <c r="M3868" s="42">
        <v>504</v>
      </c>
    </row>
    <row r="3869" spans="2:13" ht="12.75">
      <c r="B3869" s="258">
        <v>4588542.5</v>
      </c>
      <c r="C3869" s="324" t="s">
        <v>1338</v>
      </c>
      <c r="D3869" s="324" t="s">
        <v>1348</v>
      </c>
      <c r="F3869" s="323"/>
      <c r="H3869" s="10">
        <f t="shared" si="256"/>
        <v>46670790.36</v>
      </c>
      <c r="I3869" s="327">
        <f t="shared" si="257"/>
        <v>8997.142156862745</v>
      </c>
      <c r="M3869" s="42">
        <v>510</v>
      </c>
    </row>
    <row r="3870" spans="2:13" ht="12.75">
      <c r="B3870" s="258">
        <v>4335622.5</v>
      </c>
      <c r="C3870" s="324" t="s">
        <v>1338</v>
      </c>
      <c r="D3870" s="324" t="s">
        <v>1349</v>
      </c>
      <c r="F3870" s="323"/>
      <c r="H3870" s="10">
        <f t="shared" si="256"/>
        <v>42335167.86</v>
      </c>
      <c r="I3870" s="327">
        <f t="shared" si="257"/>
        <v>8501.220588235294</v>
      </c>
      <c r="M3870" s="42">
        <v>510</v>
      </c>
    </row>
    <row r="3871" spans="2:13" ht="12.75">
      <c r="B3871" s="258">
        <v>5402087.5</v>
      </c>
      <c r="C3871" s="324" t="s">
        <v>1338</v>
      </c>
      <c r="D3871" s="324" t="s">
        <v>1350</v>
      </c>
      <c r="F3871" s="323"/>
      <c r="H3871" s="10">
        <v>36933080.36</v>
      </c>
      <c r="I3871" s="327">
        <v>10697.20297029703</v>
      </c>
      <c r="M3871" s="42">
        <v>505</v>
      </c>
    </row>
    <row r="3872" spans="2:13" ht="12.75">
      <c r="B3872" s="258">
        <v>4804837</v>
      </c>
      <c r="C3872" s="324" t="s">
        <v>1338</v>
      </c>
      <c r="D3872" s="324" t="s">
        <v>1352</v>
      </c>
      <c r="F3872" s="323"/>
      <c r="H3872" s="10">
        <v>36933080.36</v>
      </c>
      <c r="I3872" s="327">
        <v>10697.20297029703</v>
      </c>
      <c r="M3872" s="42">
        <v>495</v>
      </c>
    </row>
    <row r="3873" spans="2:13" ht="12.75">
      <c r="B3873" s="258">
        <v>5170645</v>
      </c>
      <c r="C3873" s="324" t="s">
        <v>1338</v>
      </c>
      <c r="D3873" s="324" t="s">
        <v>1353</v>
      </c>
      <c r="F3873" s="323"/>
      <c r="H3873" s="10">
        <v>36933080.36</v>
      </c>
      <c r="I3873" s="327">
        <v>10697.20297029703</v>
      </c>
      <c r="M3873" s="42">
        <v>490</v>
      </c>
    </row>
    <row r="3874" spans="2:13" ht="12.75">
      <c r="B3874" s="258">
        <v>22000000</v>
      </c>
      <c r="C3874" s="324" t="s">
        <v>1338</v>
      </c>
      <c r="D3874" s="324" t="s">
        <v>1369</v>
      </c>
      <c r="F3874" s="323"/>
      <c r="H3874" s="10">
        <v>36933080.36</v>
      </c>
      <c r="I3874" s="327">
        <v>10697.20297029703</v>
      </c>
      <c r="M3874" s="42">
        <v>490</v>
      </c>
    </row>
    <row r="3875" spans="2:13" ht="12.75">
      <c r="B3875" s="258">
        <v>2500000</v>
      </c>
      <c r="C3875" s="324" t="s">
        <v>1338</v>
      </c>
      <c r="D3875" s="324" t="s">
        <v>1370</v>
      </c>
      <c r="F3875" s="323"/>
      <c r="H3875" s="10">
        <v>36933080.36</v>
      </c>
      <c r="I3875" s="327">
        <v>10697.20297029703</v>
      </c>
      <c r="M3875" s="42">
        <v>490</v>
      </c>
    </row>
    <row r="3876" spans="2:13" ht="12.75">
      <c r="B3876" s="258">
        <f>+B3306</f>
        <v>2453319</v>
      </c>
      <c r="C3876" s="324" t="s">
        <v>1338</v>
      </c>
      <c r="D3876" s="324" t="s">
        <v>1366</v>
      </c>
      <c r="F3876" s="323"/>
      <c r="H3876" s="10">
        <v>36933080.36</v>
      </c>
      <c r="I3876" s="327">
        <v>10697.20297029703</v>
      </c>
      <c r="M3876" s="42">
        <v>480</v>
      </c>
    </row>
    <row r="3877" spans="1:13" s="331" customFormat="1" ht="12.75">
      <c r="A3877" s="299"/>
      <c r="B3877" s="328">
        <f>SUM(B3864:B3876)</f>
        <v>-4279.359999999404</v>
      </c>
      <c r="C3877" s="299" t="s">
        <v>1338</v>
      </c>
      <c r="D3877" s="299" t="s">
        <v>1367</v>
      </c>
      <c r="E3877" s="299"/>
      <c r="F3877" s="300"/>
      <c r="G3877" s="329"/>
      <c r="H3877" s="328">
        <v>0</v>
      </c>
      <c r="I3877" s="330">
        <f>+B3877/M3877</f>
        <v>-8.915333333332091</v>
      </c>
      <c r="M3877" s="42">
        <v>480</v>
      </c>
    </row>
    <row r="3878" ht="12.75">
      <c r="M3878" s="42"/>
    </row>
    <row r="3879" spans="6:13" ht="12.75" hidden="1">
      <c r="F3879" s="30"/>
      <c r="M3879" s="42"/>
    </row>
    <row r="3880" spans="6:13" ht="12.75" hidden="1">
      <c r="F3880" s="30"/>
      <c r="M3880" s="42"/>
    </row>
    <row r="3881" spans="6:13" ht="12.75" hidden="1">
      <c r="F3881" s="30"/>
      <c r="M3881" s="42"/>
    </row>
    <row r="3882" spans="6:13" ht="12.75" hidden="1">
      <c r="F3882" s="30"/>
      <c r="M3882" s="42"/>
    </row>
    <row r="3883" spans="6:13" ht="12.75" hidden="1">
      <c r="F3883" s="30"/>
      <c r="M3883" s="42"/>
    </row>
    <row r="3884" spans="6:13" ht="12.75" hidden="1">
      <c r="F3884" s="30"/>
      <c r="M3884" s="42"/>
    </row>
    <row r="3885" spans="6:13" ht="12.75" hidden="1">
      <c r="F3885" s="30"/>
      <c r="M3885" s="42"/>
    </row>
    <row r="3886" spans="6:13" ht="12.75" hidden="1">
      <c r="F3886" s="30"/>
      <c r="M3886" s="42"/>
    </row>
    <row r="3887" spans="6:13" ht="12.75" hidden="1">
      <c r="F3887" s="30"/>
      <c r="M3887" s="42"/>
    </row>
    <row r="3888" spans="6:13" ht="12.75" hidden="1">
      <c r="F3888" s="30"/>
      <c r="M3888" s="42"/>
    </row>
    <row r="3889" spans="6:13" ht="12.75" hidden="1">
      <c r="F3889" s="30"/>
      <c r="M3889" s="42"/>
    </row>
    <row r="3890" spans="6:13" ht="12.75" hidden="1">
      <c r="F3890" s="30"/>
      <c r="M3890" s="42"/>
    </row>
    <row r="3891" spans="6:13" ht="12.75" hidden="1">
      <c r="F3891" s="30"/>
      <c r="M3891" s="42"/>
    </row>
    <row r="3892" spans="6:13" ht="12.75" hidden="1">
      <c r="F3892" s="30"/>
      <c r="M3892" s="42"/>
    </row>
    <row r="3893" spans="6:13" ht="12.75" hidden="1">
      <c r="F3893" s="30"/>
      <c r="M3893" s="42"/>
    </row>
    <row r="3894" spans="6:13" ht="12.75" hidden="1">
      <c r="F3894" s="30"/>
      <c r="M3894" s="42"/>
    </row>
    <row r="3895" spans="6:13" ht="12.75" hidden="1">
      <c r="F3895" s="30"/>
      <c r="M3895" s="42"/>
    </row>
    <row r="3896" spans="6:13" ht="12.75">
      <c r="F3896" s="30"/>
      <c r="M3896" s="42"/>
    </row>
    <row r="3897" spans="1:13" s="338" customFormat="1" ht="12.75">
      <c r="A3897" s="332"/>
      <c r="B3897" s="333"/>
      <c r="C3897" s="334"/>
      <c r="D3897" s="332"/>
      <c r="E3897" s="332"/>
      <c r="F3897" s="335"/>
      <c r="G3897" s="335"/>
      <c r="H3897" s="336"/>
      <c r="I3897" s="337"/>
      <c r="K3897" s="339"/>
      <c r="M3897" s="42"/>
    </row>
    <row r="3898" spans="1:13" s="91" customFormat="1" ht="12.75">
      <c r="A3898" s="340"/>
      <c r="B3898" s="341">
        <v>-4092741</v>
      </c>
      <c r="C3898" s="340" t="s">
        <v>1335</v>
      </c>
      <c r="D3898" s="340" t="s">
        <v>1356</v>
      </c>
      <c r="E3898" s="340"/>
      <c r="F3898" s="342"/>
      <c r="G3898" s="342"/>
      <c r="H3898" s="341">
        <f>H3895-B3898</f>
        <v>4092741</v>
      </c>
      <c r="I3898" s="343">
        <f aca="true" t="shared" si="258" ref="I3898:I3909">+B3898/M3898</f>
        <v>-8185.482</v>
      </c>
      <c r="M3898" s="42">
        <v>500</v>
      </c>
    </row>
    <row r="3899" spans="1:13" s="91" customFormat="1" ht="12.75">
      <c r="A3899" s="340"/>
      <c r="B3899" s="341">
        <v>0</v>
      </c>
      <c r="C3899" s="340" t="s">
        <v>1335</v>
      </c>
      <c r="D3899" s="340" t="s">
        <v>1358</v>
      </c>
      <c r="E3899" s="340"/>
      <c r="F3899" s="342"/>
      <c r="G3899" s="342"/>
      <c r="H3899" s="341">
        <f>H3896-B3899</f>
        <v>0</v>
      </c>
      <c r="I3899" s="343">
        <f t="shared" si="258"/>
        <v>0</v>
      </c>
      <c r="M3899" s="42">
        <v>490</v>
      </c>
    </row>
    <row r="3900" spans="1:13" s="91" customFormat="1" ht="12.75">
      <c r="A3900" s="340"/>
      <c r="B3900" s="341">
        <v>0</v>
      </c>
      <c r="C3900" s="340" t="s">
        <v>1335</v>
      </c>
      <c r="D3900" s="340" t="s">
        <v>1345</v>
      </c>
      <c r="E3900" s="340"/>
      <c r="F3900" s="342"/>
      <c r="G3900" s="342"/>
      <c r="H3900" s="341">
        <f>H3897-B3900</f>
        <v>0</v>
      </c>
      <c r="I3900" s="343">
        <f t="shared" si="258"/>
        <v>0</v>
      </c>
      <c r="M3900" s="42">
        <v>492</v>
      </c>
    </row>
    <row r="3901" spans="1:13" s="91" customFormat="1" ht="12.75">
      <c r="A3901" s="340"/>
      <c r="B3901" s="341">
        <v>0</v>
      </c>
      <c r="C3901" s="340" t="s">
        <v>1335</v>
      </c>
      <c r="D3901" s="340" t="s">
        <v>1346</v>
      </c>
      <c r="E3901" s="340"/>
      <c r="F3901" s="342"/>
      <c r="G3901" s="342"/>
      <c r="H3901" s="341">
        <v>0</v>
      </c>
      <c r="I3901" s="343">
        <f t="shared" si="258"/>
        <v>0</v>
      </c>
      <c r="M3901" s="42">
        <v>504</v>
      </c>
    </row>
    <row r="3902" spans="1:13" s="91" customFormat="1" ht="12.75">
      <c r="A3902" s="340"/>
      <c r="B3902" s="341">
        <v>0</v>
      </c>
      <c r="C3902" s="340" t="s">
        <v>1335</v>
      </c>
      <c r="D3902" s="340" t="s">
        <v>1347</v>
      </c>
      <c r="E3902" s="340"/>
      <c r="F3902" s="342"/>
      <c r="G3902" s="342"/>
      <c r="H3902" s="341">
        <f>H3899-B3902</f>
        <v>0</v>
      </c>
      <c r="I3902" s="343">
        <f t="shared" si="258"/>
        <v>0</v>
      </c>
      <c r="M3902" s="42">
        <v>504</v>
      </c>
    </row>
    <row r="3903" spans="1:13" s="91" customFormat="1" ht="12.75">
      <c r="A3903" s="340"/>
      <c r="B3903" s="341">
        <v>61000</v>
      </c>
      <c r="C3903" s="340" t="s">
        <v>1335</v>
      </c>
      <c r="D3903" s="340" t="s">
        <v>1348</v>
      </c>
      <c r="E3903" s="340"/>
      <c r="F3903" s="342"/>
      <c r="G3903" s="342"/>
      <c r="H3903" s="341">
        <f>H3900-B3903</f>
        <v>-61000</v>
      </c>
      <c r="I3903" s="343">
        <f t="shared" si="258"/>
        <v>119.6078431372549</v>
      </c>
      <c r="M3903" s="42">
        <v>510</v>
      </c>
    </row>
    <row r="3904" spans="1:13" s="91" customFormat="1" ht="12.75">
      <c r="A3904" s="340"/>
      <c r="B3904" s="341">
        <f>+B3303</f>
        <v>0</v>
      </c>
      <c r="C3904" s="340" t="s">
        <v>1335</v>
      </c>
      <c r="D3904" s="340" t="s">
        <v>1349</v>
      </c>
      <c r="E3904" s="340"/>
      <c r="F3904" s="342"/>
      <c r="G3904" s="342"/>
      <c r="H3904" s="341">
        <f>H3901-B3904</f>
        <v>0</v>
      </c>
      <c r="I3904" s="343">
        <f t="shared" si="258"/>
        <v>0</v>
      </c>
      <c r="M3904" s="42">
        <v>510</v>
      </c>
    </row>
    <row r="3905" spans="1:13" s="91" customFormat="1" ht="12.75">
      <c r="A3905" s="340"/>
      <c r="B3905" s="341">
        <f>+B3305</f>
        <v>4393800</v>
      </c>
      <c r="C3905" s="340" t="s">
        <v>1335</v>
      </c>
      <c r="D3905" s="340" t="s">
        <v>1350</v>
      </c>
      <c r="E3905" s="340"/>
      <c r="F3905" s="342"/>
      <c r="G3905" s="342"/>
      <c r="H3905" s="341">
        <f>H3902-B3905</f>
        <v>-4393800</v>
      </c>
      <c r="I3905" s="343">
        <f t="shared" si="258"/>
        <v>8615.29411764706</v>
      </c>
      <c r="M3905" s="42">
        <v>510</v>
      </c>
    </row>
    <row r="3906" spans="1:13" s="91" customFormat="1" ht="12.75">
      <c r="A3906" s="340"/>
      <c r="B3906" s="341"/>
      <c r="C3906" s="340" t="s">
        <v>1335</v>
      </c>
      <c r="D3906" s="340" t="s">
        <v>1352</v>
      </c>
      <c r="E3906" s="340"/>
      <c r="F3906" s="342"/>
      <c r="G3906" s="342"/>
      <c r="H3906" s="341">
        <f>H3902-B3906</f>
        <v>0</v>
      </c>
      <c r="I3906" s="343">
        <f t="shared" si="258"/>
        <v>0</v>
      </c>
      <c r="M3906" s="42">
        <v>495</v>
      </c>
    </row>
    <row r="3907" spans="1:13" s="91" customFormat="1" ht="12.75">
      <c r="A3907" s="340"/>
      <c r="B3907" s="341"/>
      <c r="C3907" s="340" t="s">
        <v>1335</v>
      </c>
      <c r="D3907" s="340" t="s">
        <v>1353</v>
      </c>
      <c r="E3907" s="340"/>
      <c r="F3907" s="342"/>
      <c r="G3907" s="342"/>
      <c r="H3907" s="341">
        <f>H3903-B3907</f>
        <v>-61000</v>
      </c>
      <c r="I3907" s="343">
        <f t="shared" si="258"/>
        <v>0</v>
      </c>
      <c r="M3907" s="42">
        <v>490</v>
      </c>
    </row>
    <row r="3908" spans="1:13" s="91" customFormat="1" ht="12.75">
      <c r="A3908" s="340"/>
      <c r="B3908" s="341"/>
      <c r="C3908" s="340" t="s">
        <v>1335</v>
      </c>
      <c r="D3908" s="340" t="s">
        <v>1366</v>
      </c>
      <c r="E3908" s="340"/>
      <c r="F3908" s="342"/>
      <c r="G3908" s="342"/>
      <c r="H3908" s="341">
        <f>H3904-B3908</f>
        <v>0</v>
      </c>
      <c r="I3908" s="343">
        <f t="shared" si="258"/>
        <v>0</v>
      </c>
      <c r="M3908" s="42">
        <v>480</v>
      </c>
    </row>
    <row r="3909" spans="1:13" s="349" customFormat="1" ht="12.75">
      <c r="A3909" s="344"/>
      <c r="B3909" s="345">
        <f>SUM(B3898:B3908)</f>
        <v>362059</v>
      </c>
      <c r="C3909" s="344" t="s">
        <v>1335</v>
      </c>
      <c r="D3909" s="344" t="s">
        <v>1371</v>
      </c>
      <c r="E3909" s="344"/>
      <c r="F3909" s="346"/>
      <c r="G3909" s="347"/>
      <c r="H3909" s="345">
        <f>H3900-B3909</f>
        <v>-362059</v>
      </c>
      <c r="I3909" s="348">
        <f t="shared" si="258"/>
        <v>754.2895833333333</v>
      </c>
      <c r="M3909" s="42">
        <v>480</v>
      </c>
    </row>
    <row r="3910" ht="12.75">
      <c r="M3910" s="42"/>
    </row>
    <row r="3911" spans="6:13" ht="12.75" hidden="1">
      <c r="F3911" s="30"/>
      <c r="M3911" s="42"/>
    </row>
    <row r="3912" spans="6:13" ht="12.75" hidden="1">
      <c r="F3912" s="30"/>
      <c r="M3912" s="42"/>
    </row>
    <row r="3913" spans="6:13" ht="12.75" hidden="1">
      <c r="F3913" s="30"/>
      <c r="M3913" s="42"/>
    </row>
    <row r="3914" spans="6:13" ht="12.75" hidden="1">
      <c r="F3914" s="30"/>
      <c r="M3914" s="42"/>
    </row>
    <row r="3915" spans="6:13" ht="12.75" hidden="1">
      <c r="F3915" s="30"/>
      <c r="M3915" s="42"/>
    </row>
    <row r="3916" spans="6:13" ht="12.75" hidden="1">
      <c r="F3916" s="30"/>
      <c r="M3916" s="42"/>
    </row>
    <row r="3917" spans="6:13" ht="12.75" hidden="1">
      <c r="F3917" s="30"/>
      <c r="M3917" s="42"/>
    </row>
    <row r="3918" spans="6:13" ht="12.75" hidden="1">
      <c r="F3918" s="30"/>
      <c r="M3918" s="42"/>
    </row>
    <row r="3919" spans="6:13" ht="12.75" hidden="1">
      <c r="F3919" s="30"/>
      <c r="M3919" s="42"/>
    </row>
    <row r="3920" spans="6:13" ht="12.75" hidden="1">
      <c r="F3920" s="30"/>
      <c r="M3920" s="42"/>
    </row>
    <row r="3921" spans="6:13" ht="12.75" hidden="1">
      <c r="F3921" s="30"/>
      <c r="M3921" s="42"/>
    </row>
    <row r="3922" spans="6:13" ht="12.75" hidden="1">
      <c r="F3922" s="30"/>
      <c r="M3922" s="42"/>
    </row>
    <row r="3923" spans="6:13" ht="12.75" hidden="1">
      <c r="F3923" s="30"/>
      <c r="M3923" s="42"/>
    </row>
    <row r="3924" spans="6:13" ht="12.75" hidden="1">
      <c r="F3924" s="30"/>
      <c r="M3924" s="42"/>
    </row>
    <row r="3925" spans="6:13" ht="12.75" hidden="1">
      <c r="F3925" s="30"/>
      <c r="M3925" s="42"/>
    </row>
    <row r="3926" spans="6:13" ht="12.75" hidden="1">
      <c r="F3926" s="30"/>
      <c r="M3926" s="42"/>
    </row>
    <row r="3927" spans="6:13" ht="12.75" hidden="1">
      <c r="F3927" s="30"/>
      <c r="M3927" s="42"/>
    </row>
    <row r="3928" spans="6:13" ht="12.75">
      <c r="F3928" s="30"/>
      <c r="M3928" s="42"/>
    </row>
    <row r="3929" spans="1:13" s="338" customFormat="1" ht="12.75">
      <c r="A3929" s="332"/>
      <c r="B3929" s="333"/>
      <c r="C3929" s="334"/>
      <c r="D3929" s="332"/>
      <c r="E3929" s="332"/>
      <c r="F3929" s="335"/>
      <c r="G3929" s="335"/>
      <c r="H3929" s="336"/>
      <c r="I3929" s="337"/>
      <c r="K3929" s="339"/>
      <c r="M3929" s="42"/>
    </row>
    <row r="3930" spans="1:13" s="151" customFormat="1" ht="12.75">
      <c r="A3930" s="350"/>
      <c r="B3930" s="351">
        <v>-2620171.5</v>
      </c>
      <c r="C3930" s="350" t="s">
        <v>1334</v>
      </c>
      <c r="D3930" s="350" t="s">
        <v>1356</v>
      </c>
      <c r="E3930" s="350"/>
      <c r="F3930" s="352"/>
      <c r="G3930" s="352"/>
      <c r="H3930" s="351">
        <f>H3929-B3930</f>
        <v>2620171.5</v>
      </c>
      <c r="I3930" s="353">
        <f aca="true" t="shared" si="259" ref="I3930:I3942">+B3930/M3930</f>
        <v>-5240.343</v>
      </c>
      <c r="M3930" s="42">
        <v>500</v>
      </c>
    </row>
    <row r="3931" spans="1:13" s="151" customFormat="1" ht="12.75">
      <c r="A3931" s="350"/>
      <c r="B3931" s="351">
        <v>1797912.5</v>
      </c>
      <c r="C3931" s="350" t="s">
        <v>1334</v>
      </c>
      <c r="D3931" s="350" t="s">
        <v>1358</v>
      </c>
      <c r="E3931" s="350"/>
      <c r="F3931" s="352"/>
      <c r="G3931" s="352"/>
      <c r="H3931" s="351">
        <f>H3930-B3931</f>
        <v>822259</v>
      </c>
      <c r="I3931" s="353">
        <f t="shared" si="259"/>
        <v>3669.2091836734694</v>
      </c>
      <c r="M3931" s="42">
        <v>490</v>
      </c>
    </row>
    <row r="3932" spans="1:13" s="151" customFormat="1" ht="12.75">
      <c r="A3932" s="350"/>
      <c r="B3932" s="351">
        <v>331500</v>
      </c>
      <c r="C3932" s="350" t="s">
        <v>1334</v>
      </c>
      <c r="D3932" s="350" t="s">
        <v>1359</v>
      </c>
      <c r="E3932" s="350"/>
      <c r="F3932" s="352"/>
      <c r="G3932" s="352"/>
      <c r="H3932" s="351">
        <f>H3931-B3932</f>
        <v>490759</v>
      </c>
      <c r="I3932" s="353">
        <f t="shared" si="259"/>
        <v>673.780487804878</v>
      </c>
      <c r="M3932" s="42">
        <v>492</v>
      </c>
    </row>
    <row r="3933" spans="1:13" s="151" customFormat="1" ht="12.75">
      <c r="A3933" s="350"/>
      <c r="B3933" s="351">
        <v>286300</v>
      </c>
      <c r="C3933" s="350" t="s">
        <v>1334</v>
      </c>
      <c r="D3933" s="350" t="s">
        <v>1346</v>
      </c>
      <c r="E3933" s="350"/>
      <c r="F3933" s="352"/>
      <c r="G3933" s="352"/>
      <c r="H3933" s="351">
        <f>H3932-B3933</f>
        <v>204459</v>
      </c>
      <c r="I3933" s="353">
        <f t="shared" si="259"/>
        <v>568.0555555555555</v>
      </c>
      <c r="M3933" s="42">
        <v>504</v>
      </c>
    </row>
    <row r="3934" spans="1:13" s="151" customFormat="1" ht="12.75">
      <c r="A3934" s="350"/>
      <c r="B3934" s="351">
        <v>46700</v>
      </c>
      <c r="C3934" s="350" t="s">
        <v>1334</v>
      </c>
      <c r="D3934" s="350" t="s">
        <v>1347</v>
      </c>
      <c r="E3934" s="350"/>
      <c r="F3934" s="352"/>
      <c r="G3934" s="352"/>
      <c r="H3934" s="351">
        <f>H3933-B3934</f>
        <v>157759</v>
      </c>
      <c r="I3934" s="353">
        <f t="shared" si="259"/>
        <v>92.65873015873017</v>
      </c>
      <c r="M3934" s="42">
        <v>504</v>
      </c>
    </row>
    <row r="3935" spans="1:13" s="151" customFormat="1" ht="12.75">
      <c r="A3935" s="350"/>
      <c r="B3935" s="351">
        <v>-11456100</v>
      </c>
      <c r="C3935" s="350" t="s">
        <v>1334</v>
      </c>
      <c r="D3935" s="350" t="s">
        <v>1348</v>
      </c>
      <c r="E3935" s="350"/>
      <c r="F3935" s="352"/>
      <c r="G3935" s="352"/>
      <c r="H3935" s="351">
        <f>H3933-B3935</f>
        <v>11660559</v>
      </c>
      <c r="I3935" s="353">
        <f t="shared" si="259"/>
        <v>-22462.941176470587</v>
      </c>
      <c r="M3935" s="42">
        <v>510</v>
      </c>
    </row>
    <row r="3936" spans="1:13" s="151" customFormat="1" ht="12.75">
      <c r="A3936" s="350"/>
      <c r="B3936" s="351">
        <v>3409482.2</v>
      </c>
      <c r="C3936" s="350" t="s">
        <v>1334</v>
      </c>
      <c r="D3936" s="350" t="s">
        <v>1348</v>
      </c>
      <c r="E3936" s="350"/>
      <c r="F3936" s="352"/>
      <c r="G3936" s="352"/>
      <c r="H3936" s="351">
        <f>H3934-B3936</f>
        <v>-3251723.2</v>
      </c>
      <c r="I3936" s="353">
        <f t="shared" si="259"/>
        <v>6685.259215686275</v>
      </c>
      <c r="M3936" s="42">
        <v>510</v>
      </c>
    </row>
    <row r="3937" spans="1:13" s="151" customFormat="1" ht="12.75">
      <c r="A3937" s="350"/>
      <c r="B3937" s="351">
        <v>1875415</v>
      </c>
      <c r="C3937" s="350" t="s">
        <v>1334</v>
      </c>
      <c r="D3937" s="350" t="s">
        <v>1349</v>
      </c>
      <c r="E3937" s="350"/>
      <c r="F3937" s="352"/>
      <c r="G3937" s="352"/>
      <c r="H3937" s="351">
        <f>H3935-B3937</f>
        <v>9785144</v>
      </c>
      <c r="I3937" s="353">
        <f t="shared" si="259"/>
        <v>3677.2843137254904</v>
      </c>
      <c r="M3937" s="42">
        <v>510</v>
      </c>
    </row>
    <row r="3938" spans="1:13" s="151" customFormat="1" ht="12.75">
      <c r="A3938" s="350"/>
      <c r="B3938" s="351">
        <v>1987303</v>
      </c>
      <c r="C3938" s="350" t="s">
        <v>1334</v>
      </c>
      <c r="D3938" s="350" t="s">
        <v>1350</v>
      </c>
      <c r="E3938" s="350"/>
      <c r="F3938" s="352"/>
      <c r="G3938" s="352"/>
      <c r="H3938" s="351">
        <f>H3936-B3938</f>
        <v>-5239026.2</v>
      </c>
      <c r="I3938" s="353">
        <f t="shared" si="259"/>
        <v>3896.6725490196077</v>
      </c>
      <c r="M3938" s="42">
        <v>510</v>
      </c>
    </row>
    <row r="3939" spans="1:13" s="151" customFormat="1" ht="12.75">
      <c r="A3939" s="350"/>
      <c r="B3939" s="351">
        <v>1210282.5</v>
      </c>
      <c r="C3939" s="350" t="s">
        <v>1334</v>
      </c>
      <c r="D3939" s="350" t="s">
        <v>1352</v>
      </c>
      <c r="E3939" s="350"/>
      <c r="F3939" s="352"/>
      <c r="G3939" s="352"/>
      <c r="H3939" s="351">
        <f>H3936-B3939</f>
        <v>-4462005.7</v>
      </c>
      <c r="I3939" s="353">
        <f t="shared" si="259"/>
        <v>2445.0151515151515</v>
      </c>
      <c r="M3939" s="42">
        <v>495</v>
      </c>
    </row>
    <row r="3940" spans="1:13" s="151" customFormat="1" ht="12.75">
      <c r="A3940" s="350"/>
      <c r="B3940" s="351">
        <f>+B3301</f>
        <v>0</v>
      </c>
      <c r="C3940" s="350" t="s">
        <v>1334</v>
      </c>
      <c r="D3940" s="350" t="s">
        <v>1353</v>
      </c>
      <c r="E3940" s="350"/>
      <c r="F3940" s="352"/>
      <c r="G3940" s="352"/>
      <c r="H3940" s="351">
        <f>H3937-B3940</f>
        <v>9785144</v>
      </c>
      <c r="I3940" s="353">
        <f t="shared" si="259"/>
        <v>0</v>
      </c>
      <c r="M3940" s="42">
        <v>490</v>
      </c>
    </row>
    <row r="3941" spans="1:13" s="151" customFormat="1" ht="12.75">
      <c r="A3941" s="350"/>
      <c r="B3941" s="351">
        <f>+B3302</f>
        <v>0</v>
      </c>
      <c r="C3941" s="350" t="s">
        <v>1334</v>
      </c>
      <c r="D3941" s="350" t="s">
        <v>1366</v>
      </c>
      <c r="E3941" s="350"/>
      <c r="F3941" s="352"/>
      <c r="G3941" s="352"/>
      <c r="H3941" s="351">
        <f>H3938-B3941</f>
        <v>-5239026.2</v>
      </c>
      <c r="I3941" s="353">
        <f t="shared" si="259"/>
        <v>0</v>
      </c>
      <c r="M3941" s="42">
        <v>480</v>
      </c>
    </row>
    <row r="3942" spans="1:13" s="359" customFormat="1" ht="12.75">
      <c r="A3942" s="354"/>
      <c r="B3942" s="355">
        <f>SUM(B3930:B3941)</f>
        <v>-3131376.3</v>
      </c>
      <c r="C3942" s="354" t="s">
        <v>1334</v>
      </c>
      <c r="D3942" s="354" t="s">
        <v>1371</v>
      </c>
      <c r="E3942" s="354"/>
      <c r="F3942" s="356"/>
      <c r="G3942" s="357"/>
      <c r="H3942" s="355">
        <v>0</v>
      </c>
      <c r="I3942" s="358">
        <f t="shared" si="259"/>
        <v>-6523.7006249999995</v>
      </c>
      <c r="M3942" s="42">
        <v>480</v>
      </c>
    </row>
    <row r="3943" ht="12.75">
      <c r="M3943" s="42"/>
    </row>
    <row r="3944" ht="12.75">
      <c r="M3944" s="42"/>
    </row>
    <row r="3945" spans="6:13" ht="12.75">
      <c r="F3945" s="30"/>
      <c r="I3945" s="25"/>
      <c r="M3945" s="42"/>
    </row>
    <row r="3946" spans="1:13" s="257" customFormat="1" ht="12.75">
      <c r="A3946" s="360"/>
      <c r="B3946" s="361">
        <v>-920785</v>
      </c>
      <c r="C3946" s="360" t="s">
        <v>1337</v>
      </c>
      <c r="D3946" s="360" t="s">
        <v>1356</v>
      </c>
      <c r="E3946" s="360"/>
      <c r="F3946" s="362"/>
      <c r="G3946" s="362"/>
      <c r="H3946" s="351">
        <f aca="true" t="shared" si="260" ref="H3946:H3954">H3945-B3946</f>
        <v>920785</v>
      </c>
      <c r="I3946" s="353">
        <f aca="true" t="shared" si="261" ref="I3946:I3958">+B3946/M3946</f>
        <v>-1841.57</v>
      </c>
      <c r="M3946" s="42">
        <v>500</v>
      </c>
    </row>
    <row r="3947" spans="1:13" s="257" customFormat="1" ht="12.75">
      <c r="A3947" s="360"/>
      <c r="B3947" s="361">
        <v>-8199463</v>
      </c>
      <c r="C3947" s="360" t="s">
        <v>1337</v>
      </c>
      <c r="D3947" s="360" t="s">
        <v>1357</v>
      </c>
      <c r="E3947" s="360"/>
      <c r="F3947" s="362"/>
      <c r="G3947" s="362"/>
      <c r="H3947" s="351">
        <f t="shared" si="260"/>
        <v>9120248</v>
      </c>
      <c r="I3947" s="353">
        <f t="shared" si="261"/>
        <v>-16733.597959183673</v>
      </c>
      <c r="M3947" s="42">
        <v>490</v>
      </c>
    </row>
    <row r="3948" spans="1:13" s="257" customFormat="1" ht="12.75">
      <c r="A3948" s="360"/>
      <c r="B3948" s="361">
        <v>0</v>
      </c>
      <c r="C3948" s="360" t="s">
        <v>1337</v>
      </c>
      <c r="D3948" s="360" t="s">
        <v>1358</v>
      </c>
      <c r="E3948" s="360"/>
      <c r="F3948" s="362"/>
      <c r="G3948" s="362"/>
      <c r="H3948" s="351">
        <f t="shared" si="260"/>
        <v>9120248</v>
      </c>
      <c r="I3948" s="353">
        <f t="shared" si="261"/>
        <v>0</v>
      </c>
      <c r="M3948" s="42">
        <v>490</v>
      </c>
    </row>
    <row r="3949" spans="1:13" s="257" customFormat="1" ht="12.75">
      <c r="A3949" s="360"/>
      <c r="B3949" s="361">
        <v>1202013</v>
      </c>
      <c r="C3949" s="360" t="s">
        <v>1337</v>
      </c>
      <c r="D3949" s="360" t="s">
        <v>1345</v>
      </c>
      <c r="E3949" s="360"/>
      <c r="F3949" s="362"/>
      <c r="G3949" s="362"/>
      <c r="H3949" s="351">
        <f t="shared" si="260"/>
        <v>7918235</v>
      </c>
      <c r="I3949" s="353">
        <f t="shared" si="261"/>
        <v>2443.1158536585367</v>
      </c>
      <c r="M3949" s="42">
        <v>492</v>
      </c>
    </row>
    <row r="3950" spans="1:13" s="257" customFormat="1" ht="12.75">
      <c r="A3950" s="360"/>
      <c r="B3950" s="361">
        <v>200000</v>
      </c>
      <c r="C3950" s="360" t="s">
        <v>1337</v>
      </c>
      <c r="D3950" s="360" t="s">
        <v>1360</v>
      </c>
      <c r="E3950" s="360"/>
      <c r="F3950" s="362"/>
      <c r="G3950" s="362"/>
      <c r="H3950" s="351">
        <f t="shared" si="260"/>
        <v>7718235</v>
      </c>
      <c r="I3950" s="353">
        <f t="shared" si="261"/>
        <v>396.8253968253968</v>
      </c>
      <c r="M3950" s="42">
        <v>504</v>
      </c>
    </row>
    <row r="3951" spans="1:13" s="257" customFormat="1" ht="12.75">
      <c r="A3951" s="360"/>
      <c r="B3951" s="361">
        <v>80000</v>
      </c>
      <c r="C3951" s="360" t="s">
        <v>1337</v>
      </c>
      <c r="D3951" s="360" t="s">
        <v>1347</v>
      </c>
      <c r="E3951" s="360"/>
      <c r="F3951" s="362"/>
      <c r="G3951" s="362"/>
      <c r="H3951" s="351">
        <f t="shared" si="260"/>
        <v>7638235</v>
      </c>
      <c r="I3951" s="353">
        <f t="shared" si="261"/>
        <v>158.73015873015873</v>
      </c>
      <c r="M3951" s="42">
        <v>504</v>
      </c>
    </row>
    <row r="3952" spans="1:13" s="257" customFormat="1" ht="12.75">
      <c r="A3952" s="360"/>
      <c r="B3952" s="361">
        <v>0</v>
      </c>
      <c r="C3952" s="360" t="s">
        <v>1337</v>
      </c>
      <c r="D3952" s="360" t="s">
        <v>1348</v>
      </c>
      <c r="E3952" s="360"/>
      <c r="F3952" s="362"/>
      <c r="G3952" s="362"/>
      <c r="H3952" s="351">
        <f t="shared" si="260"/>
        <v>7638235</v>
      </c>
      <c r="I3952" s="353">
        <f t="shared" si="261"/>
        <v>0</v>
      </c>
      <c r="M3952" s="42">
        <v>510</v>
      </c>
    </row>
    <row r="3953" spans="1:13" s="257" customFormat="1" ht="12.75">
      <c r="A3953" s="360"/>
      <c r="B3953" s="361">
        <v>667500</v>
      </c>
      <c r="C3953" s="360" t="s">
        <v>1337</v>
      </c>
      <c r="D3953" s="360" t="s">
        <v>1349</v>
      </c>
      <c r="E3953" s="360"/>
      <c r="F3953" s="362"/>
      <c r="G3953" s="362"/>
      <c r="H3953" s="351">
        <f t="shared" si="260"/>
        <v>6970735</v>
      </c>
      <c r="I3953" s="353">
        <f t="shared" si="261"/>
        <v>1308.8235294117646</v>
      </c>
      <c r="M3953" s="42">
        <v>510</v>
      </c>
    </row>
    <row r="3954" spans="1:13" s="257" customFormat="1" ht="12.75">
      <c r="A3954" s="360"/>
      <c r="B3954" s="361"/>
      <c r="C3954" s="360" t="s">
        <v>1337</v>
      </c>
      <c r="D3954" s="360" t="s">
        <v>1350</v>
      </c>
      <c r="E3954" s="360"/>
      <c r="F3954" s="362"/>
      <c r="G3954" s="362"/>
      <c r="H3954" s="351">
        <f t="shared" si="260"/>
        <v>6970735</v>
      </c>
      <c r="I3954" s="353">
        <f t="shared" si="261"/>
        <v>0</v>
      </c>
      <c r="M3954" s="42">
        <v>505</v>
      </c>
    </row>
    <row r="3955" spans="1:13" s="257" customFormat="1" ht="12.75">
      <c r="A3955" s="360"/>
      <c r="B3955" s="361"/>
      <c r="C3955" s="360" t="s">
        <v>1337</v>
      </c>
      <c r="D3955" s="360" t="s">
        <v>1352</v>
      </c>
      <c r="E3955" s="360"/>
      <c r="F3955" s="362"/>
      <c r="G3955" s="362"/>
      <c r="H3955" s="351">
        <f>H3953-B3955</f>
        <v>6970735</v>
      </c>
      <c r="I3955" s="353">
        <f t="shared" si="261"/>
        <v>0</v>
      </c>
      <c r="M3955" s="42">
        <v>495</v>
      </c>
    </row>
    <row r="3956" spans="1:13" s="257" customFormat="1" ht="12.75">
      <c r="A3956" s="360"/>
      <c r="B3956" s="361"/>
      <c r="C3956" s="360" t="s">
        <v>1337</v>
      </c>
      <c r="D3956" s="360" t="s">
        <v>1353</v>
      </c>
      <c r="E3956" s="360"/>
      <c r="F3956" s="362"/>
      <c r="G3956" s="362"/>
      <c r="H3956" s="351">
        <f>H3954-B3956</f>
        <v>6970735</v>
      </c>
      <c r="I3956" s="353">
        <f t="shared" si="261"/>
        <v>0</v>
      </c>
      <c r="M3956" s="42">
        <v>490</v>
      </c>
    </row>
    <row r="3957" spans="1:13" s="257" customFormat="1" ht="12.75">
      <c r="A3957" s="360"/>
      <c r="B3957" s="361">
        <f>+B3305</f>
        <v>4393800</v>
      </c>
      <c r="C3957" s="360" t="s">
        <v>1337</v>
      </c>
      <c r="D3957" s="360" t="s">
        <v>1366</v>
      </c>
      <c r="E3957" s="360"/>
      <c r="F3957" s="362"/>
      <c r="G3957" s="362"/>
      <c r="H3957" s="351">
        <f>H3955-B3957</f>
        <v>2576935</v>
      </c>
      <c r="I3957" s="353">
        <f t="shared" si="261"/>
        <v>9153.75</v>
      </c>
      <c r="M3957" s="42">
        <v>480</v>
      </c>
    </row>
    <row r="3958" spans="1:13" s="368" customFormat="1" ht="12.75">
      <c r="A3958" s="363"/>
      <c r="B3958" s="364">
        <f>SUM(B3946:B3957)</f>
        <v>-2576935</v>
      </c>
      <c r="C3958" s="363" t="s">
        <v>1337</v>
      </c>
      <c r="D3958" s="363" t="s">
        <v>1367</v>
      </c>
      <c r="E3958" s="363"/>
      <c r="F3958" s="365"/>
      <c r="G3958" s="366"/>
      <c r="H3958" s="364"/>
      <c r="I3958" s="367">
        <f t="shared" si="261"/>
        <v>-5368.614583333333</v>
      </c>
      <c r="M3958" s="42">
        <v>480</v>
      </c>
    </row>
    <row r="3959" spans="1:13" s="374" customFormat="1" ht="12.75">
      <c r="A3959" s="369"/>
      <c r="B3959" s="370"/>
      <c r="C3959" s="369"/>
      <c r="D3959" s="369"/>
      <c r="E3959" s="369"/>
      <c r="F3959" s="371"/>
      <c r="G3959" s="372"/>
      <c r="H3959" s="370"/>
      <c r="I3959" s="373"/>
      <c r="M3959" s="42"/>
    </row>
    <row r="3960" spans="1:13" s="374" customFormat="1" ht="12.75">
      <c r="A3960" s="369"/>
      <c r="B3960" s="370"/>
      <c r="C3960" s="369"/>
      <c r="D3960" s="369"/>
      <c r="E3960" s="369"/>
      <c r="F3960" s="371"/>
      <c r="G3960" s="372"/>
      <c r="H3960" s="370"/>
      <c r="I3960" s="373"/>
      <c r="M3960" s="42"/>
    </row>
    <row r="3961" spans="6:13" ht="12.75">
      <c r="F3961" s="30"/>
      <c r="M3961" s="42"/>
    </row>
    <row r="3962" spans="1:13" s="151" customFormat="1" ht="12.75">
      <c r="A3962" s="350"/>
      <c r="B3962" s="375">
        <v>-9643995</v>
      </c>
      <c r="C3962" s="376" t="s">
        <v>1361</v>
      </c>
      <c r="D3962" s="376" t="s">
        <v>1357</v>
      </c>
      <c r="E3962" s="376"/>
      <c r="F3962" s="377"/>
      <c r="G3962" s="377"/>
      <c r="H3962" s="375">
        <f aca="true" t="shared" si="262" ref="H3962:H3969">H3961-B3962</f>
        <v>9643995</v>
      </c>
      <c r="I3962" s="378">
        <f aca="true" t="shared" si="263" ref="I3962:I3974">+B3962/M3962</f>
        <v>-19287.99</v>
      </c>
      <c r="M3962" s="42">
        <v>500</v>
      </c>
    </row>
    <row r="3963" spans="1:13" s="151" customFormat="1" ht="12.75">
      <c r="A3963" s="350"/>
      <c r="B3963" s="375">
        <v>0</v>
      </c>
      <c r="C3963" s="376" t="s">
        <v>1361</v>
      </c>
      <c r="D3963" s="376" t="s">
        <v>1358</v>
      </c>
      <c r="E3963" s="376"/>
      <c r="F3963" s="377"/>
      <c r="G3963" s="377"/>
      <c r="H3963" s="375">
        <f t="shared" si="262"/>
        <v>9643995</v>
      </c>
      <c r="I3963" s="378">
        <f t="shared" si="263"/>
        <v>0</v>
      </c>
      <c r="M3963" s="42">
        <v>490</v>
      </c>
    </row>
    <row r="3964" spans="1:13" s="151" customFormat="1" ht="12.75">
      <c r="A3964" s="350"/>
      <c r="B3964" s="375">
        <v>0</v>
      </c>
      <c r="C3964" s="376" t="s">
        <v>1361</v>
      </c>
      <c r="D3964" s="376" t="s">
        <v>1359</v>
      </c>
      <c r="E3964" s="376"/>
      <c r="F3964" s="377"/>
      <c r="G3964" s="377"/>
      <c r="H3964" s="375">
        <f t="shared" si="262"/>
        <v>9643995</v>
      </c>
      <c r="I3964" s="378">
        <f t="shared" si="263"/>
        <v>0</v>
      </c>
      <c r="M3964" s="42">
        <v>492</v>
      </c>
    </row>
    <row r="3965" spans="1:13" s="151" customFormat="1" ht="12.75">
      <c r="A3965" s="350"/>
      <c r="B3965" s="375">
        <v>0</v>
      </c>
      <c r="C3965" s="376" t="s">
        <v>1361</v>
      </c>
      <c r="D3965" s="376" t="s">
        <v>1346</v>
      </c>
      <c r="E3965" s="376"/>
      <c r="F3965" s="377"/>
      <c r="G3965" s="377"/>
      <c r="H3965" s="375">
        <f t="shared" si="262"/>
        <v>9643995</v>
      </c>
      <c r="I3965" s="378">
        <f t="shared" si="263"/>
        <v>0</v>
      </c>
      <c r="M3965" s="42">
        <v>504</v>
      </c>
    </row>
    <row r="3966" spans="1:13" s="151" customFormat="1" ht="12.75">
      <c r="A3966" s="350"/>
      <c r="B3966" s="375"/>
      <c r="C3966" s="376" t="s">
        <v>1361</v>
      </c>
      <c r="D3966" s="376" t="s">
        <v>1347</v>
      </c>
      <c r="E3966" s="376"/>
      <c r="F3966" s="377"/>
      <c r="G3966" s="377"/>
      <c r="H3966" s="375">
        <f t="shared" si="262"/>
        <v>9643995</v>
      </c>
      <c r="I3966" s="378">
        <f t="shared" si="263"/>
        <v>0</v>
      </c>
      <c r="M3966" s="42">
        <v>504</v>
      </c>
    </row>
    <row r="3967" spans="1:13" s="151" customFormat="1" ht="12.75">
      <c r="A3967" s="350"/>
      <c r="B3967" s="375">
        <v>0</v>
      </c>
      <c r="C3967" s="376" t="s">
        <v>1361</v>
      </c>
      <c r="D3967" s="376" t="s">
        <v>1348</v>
      </c>
      <c r="E3967" s="376"/>
      <c r="F3967" s="377"/>
      <c r="G3967" s="377"/>
      <c r="H3967" s="375">
        <f t="shared" si="262"/>
        <v>9643995</v>
      </c>
      <c r="I3967" s="378">
        <f t="shared" si="263"/>
        <v>0</v>
      </c>
      <c r="M3967" s="42">
        <v>510</v>
      </c>
    </row>
    <row r="3968" spans="1:13" s="151" customFormat="1" ht="12.75">
      <c r="A3968" s="350"/>
      <c r="B3968" s="375">
        <v>244000</v>
      </c>
      <c r="C3968" s="376" t="s">
        <v>1361</v>
      </c>
      <c r="D3968" s="376" t="s">
        <v>1349</v>
      </c>
      <c r="E3968" s="376"/>
      <c r="F3968" s="377"/>
      <c r="G3968" s="377"/>
      <c r="H3968" s="375">
        <f t="shared" si="262"/>
        <v>9399995</v>
      </c>
      <c r="I3968" s="378">
        <f t="shared" si="263"/>
        <v>478.4313725490196</v>
      </c>
      <c r="M3968" s="42">
        <v>510</v>
      </c>
    </row>
    <row r="3969" spans="1:13" s="151" customFormat="1" ht="12.75">
      <c r="A3969" s="350"/>
      <c r="B3969" s="375">
        <v>4880550</v>
      </c>
      <c r="C3969" s="376" t="s">
        <v>1361</v>
      </c>
      <c r="D3969" s="376" t="s">
        <v>1362</v>
      </c>
      <c r="E3969" s="376"/>
      <c r="F3969" s="377"/>
      <c r="G3969" s="377"/>
      <c r="H3969" s="375">
        <f t="shared" si="262"/>
        <v>4519445</v>
      </c>
      <c r="I3969" s="378">
        <f t="shared" si="263"/>
        <v>9683.630952380952</v>
      </c>
      <c r="M3969" s="42">
        <v>504</v>
      </c>
    </row>
    <row r="3970" spans="1:13" s="151" customFormat="1" ht="12.75">
      <c r="A3970" s="350"/>
      <c r="B3970" s="375">
        <f>+B3308</f>
        <v>2008772</v>
      </c>
      <c r="C3970" s="376" t="s">
        <v>1361</v>
      </c>
      <c r="D3970" s="376" t="s">
        <v>1350</v>
      </c>
      <c r="E3970" s="376"/>
      <c r="F3970" s="377"/>
      <c r="G3970" s="377"/>
      <c r="H3970" s="375">
        <f>H3968-B3970</f>
        <v>7391223</v>
      </c>
      <c r="I3970" s="378">
        <f t="shared" si="263"/>
        <v>3977.7663366336633</v>
      </c>
      <c r="M3970" s="42">
        <v>505</v>
      </c>
    </row>
    <row r="3971" spans="1:13" s="151" customFormat="1" ht="12.75">
      <c r="A3971" s="350"/>
      <c r="B3971" s="375">
        <v>131500</v>
      </c>
      <c r="C3971" s="376" t="s">
        <v>1361</v>
      </c>
      <c r="D3971" s="376" t="s">
        <v>1352</v>
      </c>
      <c r="E3971" s="376"/>
      <c r="F3971" s="377"/>
      <c r="G3971" s="377"/>
      <c r="H3971" s="375">
        <f>H3968-B3971</f>
        <v>9268495</v>
      </c>
      <c r="I3971" s="378">
        <f t="shared" si="263"/>
        <v>265.65656565656565</v>
      </c>
      <c r="M3971" s="42">
        <v>495</v>
      </c>
    </row>
    <row r="3972" spans="1:13" s="151" customFormat="1" ht="12.75">
      <c r="A3972" s="350"/>
      <c r="B3972" s="375">
        <f>+B3307</f>
        <v>0</v>
      </c>
      <c r="C3972" s="376" t="s">
        <v>1361</v>
      </c>
      <c r="D3972" s="376" t="s">
        <v>1353</v>
      </c>
      <c r="E3972" s="376"/>
      <c r="F3972" s="377"/>
      <c r="G3972" s="377"/>
      <c r="H3972" s="375">
        <f>H3969-B3972</f>
        <v>4519445</v>
      </c>
      <c r="I3972" s="378">
        <f t="shared" si="263"/>
        <v>0</v>
      </c>
      <c r="M3972" s="42">
        <v>490</v>
      </c>
    </row>
    <row r="3973" spans="1:13" s="151" customFormat="1" ht="12.75">
      <c r="A3973" s="350"/>
      <c r="B3973" s="375">
        <f>+B3308</f>
        <v>2008772</v>
      </c>
      <c r="C3973" s="376" t="s">
        <v>1361</v>
      </c>
      <c r="D3973" s="376" t="s">
        <v>1366</v>
      </c>
      <c r="E3973" s="376"/>
      <c r="F3973" s="377"/>
      <c r="G3973" s="377"/>
      <c r="H3973" s="375">
        <f>H3970-B3973</f>
        <v>5382451</v>
      </c>
      <c r="I3973" s="378">
        <f t="shared" si="263"/>
        <v>4184.941666666667</v>
      </c>
      <c r="M3973" s="42">
        <v>480</v>
      </c>
    </row>
    <row r="3974" spans="1:13" s="359" customFormat="1" ht="12.75">
      <c r="A3974" s="354"/>
      <c r="B3974" s="379">
        <f>SUM(B3962:B3973)</f>
        <v>-370401</v>
      </c>
      <c r="C3974" s="380" t="s">
        <v>1361</v>
      </c>
      <c r="D3974" s="380" t="s">
        <v>1371</v>
      </c>
      <c r="E3974" s="380"/>
      <c r="F3974" s="381"/>
      <c r="G3974" s="382"/>
      <c r="H3974" s="379">
        <v>0</v>
      </c>
      <c r="I3974" s="383">
        <f t="shared" si="263"/>
        <v>-771.66875</v>
      </c>
      <c r="M3974" s="42">
        <v>480</v>
      </c>
    </row>
    <row r="3975" spans="1:13" s="386" customFormat="1" ht="12.75">
      <c r="A3975" s="305"/>
      <c r="B3975" s="144"/>
      <c r="C3975" s="305"/>
      <c r="D3975" s="305"/>
      <c r="E3975" s="305"/>
      <c r="F3975" s="306"/>
      <c r="G3975" s="384"/>
      <c r="H3975" s="144"/>
      <c r="I3975" s="385"/>
      <c r="M3975" s="42"/>
    </row>
    <row r="3976" spans="1:13" s="374" customFormat="1" ht="12.75">
      <c r="A3976" s="369"/>
      <c r="B3976" s="370"/>
      <c r="C3976" s="369"/>
      <c r="D3976" s="369"/>
      <c r="E3976" s="369"/>
      <c r="F3976" s="371"/>
      <c r="G3976" s="372"/>
      <c r="H3976" s="370"/>
      <c r="I3976" s="373"/>
      <c r="M3976" s="42"/>
    </row>
    <row r="3977" spans="1:13" s="374" customFormat="1" ht="12.75">
      <c r="A3977" s="369"/>
      <c r="B3977" s="370"/>
      <c r="C3977" s="369"/>
      <c r="D3977" s="369"/>
      <c r="E3977" s="369"/>
      <c r="F3977" s="371"/>
      <c r="G3977" s="372"/>
      <c r="H3977" s="370"/>
      <c r="I3977" s="373"/>
      <c r="M3977" s="42"/>
    </row>
    <row r="3978" spans="6:13" ht="12.75">
      <c r="F3978" s="30"/>
      <c r="M3978" s="42"/>
    </row>
    <row r="3979" spans="1:13" s="276" customFormat="1" ht="12.75">
      <c r="A3979" s="387"/>
      <c r="B3979" s="388">
        <v>-37202750</v>
      </c>
      <c r="C3979" s="387" t="s">
        <v>1340</v>
      </c>
      <c r="D3979" s="387" t="s">
        <v>1363</v>
      </c>
      <c r="E3979" s="387"/>
      <c r="F3979" s="389"/>
      <c r="G3979" s="389"/>
      <c r="H3979" s="388">
        <f>H3978-B3979</f>
        <v>37202750</v>
      </c>
      <c r="I3979" s="390">
        <f aca="true" t="shared" si="264" ref="I3979:I3985">+B3979/M3979</f>
        <v>-74405.5</v>
      </c>
      <c r="M3979" s="392">
        <v>500</v>
      </c>
    </row>
    <row r="3980" spans="1:13" s="276" customFormat="1" ht="12.75">
      <c r="A3980" s="387"/>
      <c r="B3980" s="388">
        <v>3070755</v>
      </c>
      <c r="C3980" s="387" t="s">
        <v>1340</v>
      </c>
      <c r="D3980" s="387" t="s">
        <v>1349</v>
      </c>
      <c r="E3980" s="387"/>
      <c r="F3980" s="389"/>
      <c r="G3980" s="389"/>
      <c r="H3980" s="388">
        <f>H3979-B3980</f>
        <v>34131995</v>
      </c>
      <c r="I3980" s="390">
        <f t="shared" si="264"/>
        <v>6021.088235294118</v>
      </c>
      <c r="M3980" s="392">
        <v>510</v>
      </c>
    </row>
    <row r="3981" spans="1:13" s="276" customFormat="1" ht="12.75">
      <c r="A3981" s="387"/>
      <c r="B3981" s="388">
        <v>0</v>
      </c>
      <c r="C3981" s="387" t="s">
        <v>1340</v>
      </c>
      <c r="D3981" s="387" t="s">
        <v>1350</v>
      </c>
      <c r="E3981" s="387"/>
      <c r="F3981" s="389"/>
      <c r="G3981" s="389"/>
      <c r="H3981" s="388">
        <f>H3980-B3981</f>
        <v>34131995</v>
      </c>
      <c r="I3981" s="390">
        <f t="shared" si="264"/>
        <v>0</v>
      </c>
      <c r="M3981" s="392">
        <v>505</v>
      </c>
    </row>
    <row r="3982" spans="1:13" s="276" customFormat="1" ht="12.75">
      <c r="A3982" s="387"/>
      <c r="B3982" s="388">
        <v>0</v>
      </c>
      <c r="C3982" s="387" t="s">
        <v>1340</v>
      </c>
      <c r="D3982" s="387" t="s">
        <v>1352</v>
      </c>
      <c r="E3982" s="387"/>
      <c r="F3982" s="389"/>
      <c r="G3982" s="389"/>
      <c r="H3982" s="388">
        <f>H3980-B3982</f>
        <v>34131995</v>
      </c>
      <c r="I3982" s="390">
        <f t="shared" si="264"/>
        <v>0</v>
      </c>
      <c r="M3982" s="392">
        <v>495</v>
      </c>
    </row>
    <row r="3983" spans="1:13" s="276" customFormat="1" ht="12.75">
      <c r="A3983" s="387"/>
      <c r="B3983" s="388">
        <v>2405851.5</v>
      </c>
      <c r="C3983" s="387" t="s">
        <v>1340</v>
      </c>
      <c r="D3983" s="387" t="s">
        <v>1353</v>
      </c>
      <c r="E3983" s="387"/>
      <c r="F3983" s="389"/>
      <c r="G3983" s="389"/>
      <c r="H3983" s="388">
        <f>H3981-B3983</f>
        <v>31726143.5</v>
      </c>
      <c r="I3983" s="390">
        <f t="shared" si="264"/>
        <v>4909.901020408163</v>
      </c>
      <c r="M3983" s="392">
        <v>490</v>
      </c>
    </row>
    <row r="3984" spans="1:13" s="276" customFormat="1" ht="12.75">
      <c r="A3984" s="387"/>
      <c r="B3984" s="388">
        <v>0</v>
      </c>
      <c r="C3984" s="387" t="s">
        <v>1340</v>
      </c>
      <c r="D3984" s="387" t="s">
        <v>1366</v>
      </c>
      <c r="E3984" s="387"/>
      <c r="F3984" s="389"/>
      <c r="G3984" s="389"/>
      <c r="H3984" s="388">
        <f>H3982-B3984</f>
        <v>34131995</v>
      </c>
      <c r="I3984" s="390">
        <f t="shared" si="264"/>
        <v>0</v>
      </c>
      <c r="M3984" s="392">
        <v>490</v>
      </c>
    </row>
    <row r="3985" spans="1:13" s="398" customFormat="1" ht="12.75">
      <c r="A3985" s="393"/>
      <c r="B3985" s="394">
        <f>SUM(B3979:B3984)</f>
        <v>-31726143.5</v>
      </c>
      <c r="C3985" s="393" t="s">
        <v>1340</v>
      </c>
      <c r="D3985" s="393" t="s">
        <v>1367</v>
      </c>
      <c r="E3985" s="393"/>
      <c r="F3985" s="395"/>
      <c r="G3985" s="396"/>
      <c r="H3985" s="394">
        <v>0</v>
      </c>
      <c r="I3985" s="397">
        <f t="shared" si="264"/>
        <v>-64747.23163265306</v>
      </c>
      <c r="M3985" s="392">
        <v>490</v>
      </c>
    </row>
    <row r="3986" spans="1:13" s="403" customFormat="1" ht="12.75">
      <c r="A3986" s="270"/>
      <c r="B3986" s="268"/>
      <c r="C3986" s="270"/>
      <c r="D3986" s="270"/>
      <c r="E3986" s="270"/>
      <c r="F3986" s="400"/>
      <c r="G3986" s="401"/>
      <c r="H3986" s="268"/>
      <c r="I3986" s="402"/>
      <c r="M3986" s="392"/>
    </row>
    <row r="3987" spans="1:13" s="403" customFormat="1" ht="12.75">
      <c r="A3987" s="270"/>
      <c r="B3987" s="268"/>
      <c r="C3987" s="270"/>
      <c r="D3987" s="270"/>
      <c r="E3987" s="270"/>
      <c r="F3987" s="400"/>
      <c r="G3987" s="401"/>
      <c r="H3987" s="268"/>
      <c r="I3987" s="402"/>
      <c r="M3987" s="392"/>
    </row>
    <row r="3988" spans="1:13" s="249" customFormat="1" ht="12.75">
      <c r="A3988" s="404"/>
      <c r="B3988" s="405"/>
      <c r="C3988" s="404"/>
      <c r="D3988" s="404"/>
      <c r="E3988" s="404"/>
      <c r="F3988" s="406"/>
      <c r="G3988" s="406"/>
      <c r="H3988" s="407"/>
      <c r="I3988" s="408"/>
      <c r="M3988" s="412"/>
    </row>
    <row r="3989" spans="1:13" s="249" customFormat="1" ht="12.75">
      <c r="A3989" s="404"/>
      <c r="B3989" s="405"/>
      <c r="C3989" s="404"/>
      <c r="D3989" s="404"/>
      <c r="E3989" s="404"/>
      <c r="F3989" s="406"/>
      <c r="G3989" s="406"/>
      <c r="H3989" s="407"/>
      <c r="I3989" s="408"/>
      <c r="M3989" s="412"/>
    </row>
    <row r="3990" spans="1:13" s="249" customFormat="1" ht="12.75">
      <c r="A3990" s="404"/>
      <c r="B3990" s="405">
        <v>-3314616</v>
      </c>
      <c r="C3990" s="243" t="s">
        <v>1336</v>
      </c>
      <c r="D3990" s="404" t="s">
        <v>1343</v>
      </c>
      <c r="E3990" s="404"/>
      <c r="F3990" s="410"/>
      <c r="G3990" s="410"/>
      <c r="H3990" s="405">
        <f>H3989-B3990</f>
        <v>3314616</v>
      </c>
      <c r="I3990" s="411">
        <f>+B3990/M3990</f>
        <v>-6629.232</v>
      </c>
      <c r="M3990" s="412">
        <v>500</v>
      </c>
    </row>
    <row r="3991" spans="1:13" s="249" customFormat="1" ht="12.75">
      <c r="A3991" s="404"/>
      <c r="B3991" s="405">
        <v>0</v>
      </c>
      <c r="C3991" s="243" t="s">
        <v>1336</v>
      </c>
      <c r="D3991" s="404" t="s">
        <v>1352</v>
      </c>
      <c r="E3991" s="404"/>
      <c r="F3991" s="410"/>
      <c r="G3991" s="410"/>
      <c r="H3991" s="405">
        <f>H3989-B3991</f>
        <v>0</v>
      </c>
      <c r="I3991" s="411">
        <f>+B3991/M3991</f>
        <v>0</v>
      </c>
      <c r="M3991" s="412">
        <v>495</v>
      </c>
    </row>
    <row r="3992" spans="1:13" s="249" customFormat="1" ht="12.75">
      <c r="A3992" s="404"/>
      <c r="B3992" s="405">
        <v>588500</v>
      </c>
      <c r="C3992" s="243" t="s">
        <v>1336</v>
      </c>
      <c r="D3992" s="404" t="s">
        <v>1353</v>
      </c>
      <c r="E3992" s="404"/>
      <c r="F3992" s="410"/>
      <c r="G3992" s="410"/>
      <c r="H3992" s="405">
        <f>H3990-B3992</f>
        <v>2726116</v>
      </c>
      <c r="I3992" s="411">
        <f>+B3992/M3992</f>
        <v>1201.0204081632653</v>
      </c>
      <c r="M3992" s="412">
        <v>490</v>
      </c>
    </row>
    <row r="3993" spans="1:13" s="249" customFormat="1" ht="12.75">
      <c r="A3993" s="404"/>
      <c r="B3993" s="405"/>
      <c r="C3993" s="243" t="s">
        <v>1336</v>
      </c>
      <c r="D3993" s="404" t="s">
        <v>1366</v>
      </c>
      <c r="E3993" s="404"/>
      <c r="F3993" s="410"/>
      <c r="G3993" s="410"/>
      <c r="H3993" s="405">
        <f>H3991-B3993</f>
        <v>0</v>
      </c>
      <c r="I3993" s="411">
        <f>+B3993/M3993</f>
        <v>0</v>
      </c>
      <c r="M3993" s="412">
        <v>490</v>
      </c>
    </row>
    <row r="3994" spans="1:13" s="418" customFormat="1" ht="12.75">
      <c r="A3994" s="413"/>
      <c r="B3994" s="414">
        <f>SUM(B3990:B3993)</f>
        <v>-2726116</v>
      </c>
      <c r="C3994" s="413" t="s">
        <v>1336</v>
      </c>
      <c r="D3994" s="413" t="s">
        <v>1371</v>
      </c>
      <c r="E3994" s="413"/>
      <c r="F3994" s="415"/>
      <c r="G3994" s="416"/>
      <c r="H3994" s="414">
        <v>0</v>
      </c>
      <c r="I3994" s="417">
        <f>+B3994/M3994</f>
        <v>-5563.502040816326</v>
      </c>
      <c r="M3994" s="412">
        <v>490</v>
      </c>
    </row>
    <row r="3995" spans="1:13" s="249" customFormat="1" ht="12.75">
      <c r="A3995" s="404"/>
      <c r="B3995" s="405"/>
      <c r="C3995" s="404"/>
      <c r="D3995" s="404"/>
      <c r="E3995" s="404"/>
      <c r="F3995" s="406"/>
      <c r="G3995" s="406"/>
      <c r="H3995" s="405"/>
      <c r="I3995" s="408"/>
      <c r="M3995" s="412"/>
    </row>
    <row r="3996" spans="6:13" ht="12.75">
      <c r="F3996" s="30"/>
      <c r="I3996" s="25"/>
      <c r="M3996" s="42"/>
    </row>
    <row r="3997" spans="2:13" ht="12.75">
      <c r="B3997" s="43">
        <v>-6000000</v>
      </c>
      <c r="C3997" s="1" t="s">
        <v>1372</v>
      </c>
      <c r="D3997" s="15" t="s">
        <v>1373</v>
      </c>
      <c r="F3997" s="30"/>
      <c r="I3997" s="25">
        <f aca="true" t="shared" si="265" ref="I3997:I4060">+B3997/M3997</f>
        <v>-12000</v>
      </c>
      <c r="M3997" s="42">
        <v>500</v>
      </c>
    </row>
    <row r="3998" spans="1:13" s="45" customFormat="1" ht="12.75">
      <c r="A3998" s="44"/>
      <c r="B3998" s="167">
        <f>+B3304</f>
        <v>3307622.5</v>
      </c>
      <c r="C3998" s="47"/>
      <c r="D3998" s="37" t="s">
        <v>1366</v>
      </c>
      <c r="E3998" s="44"/>
      <c r="F3998" s="38"/>
      <c r="G3998" s="38"/>
      <c r="H3998" s="6"/>
      <c r="I3998" s="25">
        <f t="shared" si="265"/>
        <v>6615.245</v>
      </c>
      <c r="M3998" s="42">
        <v>500</v>
      </c>
    </row>
    <row r="3999" spans="1:13" s="62" customFormat="1" ht="12.75">
      <c r="A3999" s="14"/>
      <c r="B3999" s="59">
        <f>SUM(B3997:B3998)</f>
        <v>-2692377.5</v>
      </c>
      <c r="C3999" s="14"/>
      <c r="D3999" s="14" t="s">
        <v>1374</v>
      </c>
      <c r="E3999" s="14"/>
      <c r="F3999" s="174"/>
      <c r="G3999" s="21"/>
      <c r="H3999" s="59">
        <f aca="true" t="shared" si="266" ref="H3999:H4062">H3998-B3999</f>
        <v>2692377.5</v>
      </c>
      <c r="I3999" s="61">
        <f t="shared" si="265"/>
        <v>-5384.755</v>
      </c>
      <c r="M3999" s="42">
        <v>500</v>
      </c>
    </row>
    <row r="4000" spans="8:13" ht="12.75">
      <c r="H4000" s="6">
        <f t="shared" si="266"/>
        <v>2692377.5</v>
      </c>
      <c r="I4000" s="25">
        <f t="shared" si="265"/>
        <v>0</v>
      </c>
      <c r="M4000" s="42">
        <v>500</v>
      </c>
    </row>
    <row r="4001" spans="8:13" ht="12.75">
      <c r="H4001" s="6">
        <f t="shared" si="266"/>
        <v>2692377.5</v>
      </c>
      <c r="I4001" s="25">
        <f t="shared" si="265"/>
        <v>0</v>
      </c>
      <c r="M4001" s="42">
        <v>500</v>
      </c>
    </row>
    <row r="4002" spans="8:13" ht="12.75">
      <c r="H4002" s="6">
        <f t="shared" si="266"/>
        <v>2692377.5</v>
      </c>
      <c r="I4002" s="25">
        <f t="shared" si="265"/>
        <v>0</v>
      </c>
      <c r="M4002" s="42">
        <v>500</v>
      </c>
    </row>
    <row r="4003" spans="8:13" ht="12.75">
      <c r="H4003" s="6">
        <f t="shared" si="266"/>
        <v>2692377.5</v>
      </c>
      <c r="I4003" s="25">
        <f t="shared" si="265"/>
        <v>0</v>
      </c>
      <c r="M4003" s="42">
        <v>500</v>
      </c>
    </row>
    <row r="4004" spans="8:13" ht="12.75" hidden="1">
      <c r="H4004" s="6">
        <f t="shared" si="266"/>
        <v>2692377.5</v>
      </c>
      <c r="I4004" s="25">
        <f t="shared" si="265"/>
        <v>0</v>
      </c>
      <c r="M4004" s="42">
        <v>500</v>
      </c>
    </row>
    <row r="4005" spans="8:13" ht="12.75" hidden="1">
      <c r="H4005" s="6">
        <f t="shared" si="266"/>
        <v>2692377.5</v>
      </c>
      <c r="I4005" s="25">
        <f t="shared" si="265"/>
        <v>0</v>
      </c>
      <c r="M4005" s="42">
        <v>500</v>
      </c>
    </row>
    <row r="4006" spans="8:13" ht="12.75" hidden="1">
      <c r="H4006" s="6">
        <f t="shared" si="266"/>
        <v>2692377.5</v>
      </c>
      <c r="I4006" s="25">
        <f t="shared" si="265"/>
        <v>0</v>
      </c>
      <c r="M4006" s="42">
        <v>500</v>
      </c>
    </row>
    <row r="4007" spans="8:13" ht="12.75" hidden="1">
      <c r="H4007" s="6">
        <f t="shared" si="266"/>
        <v>2692377.5</v>
      </c>
      <c r="I4007" s="25">
        <f t="shared" si="265"/>
        <v>0</v>
      </c>
      <c r="M4007" s="42">
        <v>500</v>
      </c>
    </row>
    <row r="4008" spans="8:13" ht="12.75" hidden="1">
      <c r="H4008" s="6">
        <f t="shared" si="266"/>
        <v>2692377.5</v>
      </c>
      <c r="I4008" s="25">
        <f t="shared" si="265"/>
        <v>0</v>
      </c>
      <c r="M4008" s="42">
        <v>500</v>
      </c>
    </row>
    <row r="4009" spans="8:13" ht="12.75" hidden="1">
      <c r="H4009" s="6">
        <f t="shared" si="266"/>
        <v>2692377.5</v>
      </c>
      <c r="I4009" s="25">
        <f t="shared" si="265"/>
        <v>0</v>
      </c>
      <c r="M4009" s="42">
        <v>500</v>
      </c>
    </row>
    <row r="4010" spans="8:13" ht="12.75" hidden="1">
      <c r="H4010" s="6">
        <f t="shared" si="266"/>
        <v>2692377.5</v>
      </c>
      <c r="I4010" s="25">
        <f t="shared" si="265"/>
        <v>0</v>
      </c>
      <c r="M4010" s="42">
        <v>500</v>
      </c>
    </row>
    <row r="4011" spans="8:13" ht="12.75" hidden="1">
      <c r="H4011" s="6">
        <f t="shared" si="266"/>
        <v>2692377.5</v>
      </c>
      <c r="I4011" s="25">
        <f t="shared" si="265"/>
        <v>0</v>
      </c>
      <c r="M4011" s="42">
        <v>500</v>
      </c>
    </row>
    <row r="4012" spans="8:13" ht="12.75" hidden="1">
      <c r="H4012" s="6">
        <f t="shared" si="266"/>
        <v>2692377.5</v>
      </c>
      <c r="I4012" s="25">
        <f t="shared" si="265"/>
        <v>0</v>
      </c>
      <c r="M4012" s="42">
        <v>500</v>
      </c>
    </row>
    <row r="4013" spans="8:13" ht="12.75" hidden="1">
      <c r="H4013" s="6">
        <f t="shared" si="266"/>
        <v>2692377.5</v>
      </c>
      <c r="I4013" s="25">
        <f t="shared" si="265"/>
        <v>0</v>
      </c>
      <c r="M4013" s="42">
        <v>500</v>
      </c>
    </row>
    <row r="4014" spans="8:13" ht="12.75" hidden="1">
      <c r="H4014" s="6">
        <f t="shared" si="266"/>
        <v>2692377.5</v>
      </c>
      <c r="I4014" s="25">
        <f t="shared" si="265"/>
        <v>0</v>
      </c>
      <c r="M4014" s="42">
        <v>500</v>
      </c>
    </row>
    <row r="4015" spans="8:13" ht="12.75" hidden="1">
      <c r="H4015" s="6">
        <f t="shared" si="266"/>
        <v>2692377.5</v>
      </c>
      <c r="I4015" s="25">
        <f t="shared" si="265"/>
        <v>0</v>
      </c>
      <c r="M4015" s="42">
        <v>500</v>
      </c>
    </row>
    <row r="4016" spans="8:13" ht="12.75" hidden="1">
      <c r="H4016" s="6">
        <f t="shared" si="266"/>
        <v>2692377.5</v>
      </c>
      <c r="I4016" s="25">
        <f t="shared" si="265"/>
        <v>0</v>
      </c>
      <c r="M4016" s="42">
        <v>500</v>
      </c>
    </row>
    <row r="4017" spans="8:13" ht="12.75" hidden="1">
      <c r="H4017" s="6">
        <f t="shared" si="266"/>
        <v>2692377.5</v>
      </c>
      <c r="I4017" s="25">
        <f t="shared" si="265"/>
        <v>0</v>
      </c>
      <c r="M4017" s="42">
        <v>500</v>
      </c>
    </row>
    <row r="4018" spans="8:13" ht="12.75" hidden="1">
      <c r="H4018" s="6">
        <f t="shared" si="266"/>
        <v>2692377.5</v>
      </c>
      <c r="I4018" s="25">
        <f t="shared" si="265"/>
        <v>0</v>
      </c>
      <c r="M4018" s="42">
        <v>500</v>
      </c>
    </row>
    <row r="4019" spans="2:13" ht="12.75" hidden="1">
      <c r="B4019" s="7"/>
      <c r="H4019" s="6">
        <f t="shared" si="266"/>
        <v>2692377.5</v>
      </c>
      <c r="I4019" s="25">
        <f t="shared" si="265"/>
        <v>0</v>
      </c>
      <c r="M4019" s="42">
        <v>500</v>
      </c>
    </row>
    <row r="4020" spans="8:13" ht="12.75" hidden="1">
      <c r="H4020" s="6">
        <f t="shared" si="266"/>
        <v>2692377.5</v>
      </c>
      <c r="I4020" s="25">
        <f t="shared" si="265"/>
        <v>0</v>
      </c>
      <c r="M4020" s="42">
        <v>500</v>
      </c>
    </row>
    <row r="4021" spans="8:13" ht="12.75" hidden="1">
      <c r="H4021" s="6">
        <f t="shared" si="266"/>
        <v>2692377.5</v>
      </c>
      <c r="I4021" s="25">
        <f t="shared" si="265"/>
        <v>0</v>
      </c>
      <c r="M4021" s="42">
        <v>500</v>
      </c>
    </row>
    <row r="4022" spans="8:13" ht="12.75" hidden="1">
      <c r="H4022" s="6">
        <f t="shared" si="266"/>
        <v>2692377.5</v>
      </c>
      <c r="I4022" s="25">
        <f t="shared" si="265"/>
        <v>0</v>
      </c>
      <c r="M4022" s="42">
        <v>500</v>
      </c>
    </row>
    <row r="4023" spans="8:13" ht="12.75" hidden="1">
      <c r="H4023" s="6">
        <f t="shared" si="266"/>
        <v>2692377.5</v>
      </c>
      <c r="I4023" s="25">
        <f t="shared" si="265"/>
        <v>0</v>
      </c>
      <c r="M4023" s="42">
        <v>500</v>
      </c>
    </row>
    <row r="4024" spans="2:13" ht="12.75" hidden="1">
      <c r="B4024" s="8"/>
      <c r="H4024" s="6">
        <f t="shared" si="266"/>
        <v>2692377.5</v>
      </c>
      <c r="I4024" s="25">
        <f t="shared" si="265"/>
        <v>0</v>
      </c>
      <c r="M4024" s="42">
        <v>500</v>
      </c>
    </row>
    <row r="4025" spans="3:13" ht="12.75" hidden="1">
      <c r="C4025" s="3"/>
      <c r="H4025" s="6">
        <f t="shared" si="266"/>
        <v>2692377.5</v>
      </c>
      <c r="I4025" s="25">
        <f t="shared" si="265"/>
        <v>0</v>
      </c>
      <c r="M4025" s="42">
        <v>500</v>
      </c>
    </row>
    <row r="4026" spans="8:13" ht="12.75" hidden="1">
      <c r="H4026" s="6">
        <f t="shared" si="266"/>
        <v>2692377.5</v>
      </c>
      <c r="I4026" s="25">
        <f t="shared" si="265"/>
        <v>0</v>
      </c>
      <c r="M4026" s="42">
        <v>500</v>
      </c>
    </row>
    <row r="4027" spans="2:13" ht="12.75" hidden="1">
      <c r="B4027" s="9"/>
      <c r="H4027" s="6">
        <f t="shared" si="266"/>
        <v>2692377.5</v>
      </c>
      <c r="I4027" s="25">
        <f t="shared" si="265"/>
        <v>0</v>
      </c>
      <c r="M4027" s="42">
        <v>500</v>
      </c>
    </row>
    <row r="4028" spans="8:13" ht="12.75" hidden="1">
      <c r="H4028" s="6">
        <f t="shared" si="266"/>
        <v>2692377.5</v>
      </c>
      <c r="I4028" s="25">
        <f t="shared" si="265"/>
        <v>0</v>
      </c>
      <c r="M4028" s="42">
        <v>500</v>
      </c>
    </row>
    <row r="4029" spans="8:13" ht="12.75" hidden="1">
      <c r="H4029" s="6">
        <f t="shared" si="266"/>
        <v>2692377.5</v>
      </c>
      <c r="I4029" s="25">
        <f t="shared" si="265"/>
        <v>0</v>
      </c>
      <c r="M4029" s="42">
        <v>500</v>
      </c>
    </row>
    <row r="4030" spans="4:13" ht="12.75" hidden="1">
      <c r="D4030" s="15"/>
      <c r="H4030" s="6">
        <f t="shared" si="266"/>
        <v>2692377.5</v>
      </c>
      <c r="I4030" s="25">
        <f t="shared" si="265"/>
        <v>0</v>
      </c>
      <c r="M4030" s="42">
        <v>500</v>
      </c>
    </row>
    <row r="4031" spans="4:13" ht="12.75" hidden="1">
      <c r="D4031" s="15"/>
      <c r="H4031" s="6">
        <f t="shared" si="266"/>
        <v>2692377.5</v>
      </c>
      <c r="I4031" s="25">
        <f t="shared" si="265"/>
        <v>0</v>
      </c>
      <c r="M4031" s="42">
        <v>500</v>
      </c>
    </row>
    <row r="4032" spans="4:13" ht="12.75" hidden="1">
      <c r="D4032" s="15"/>
      <c r="H4032" s="6">
        <f t="shared" si="266"/>
        <v>2692377.5</v>
      </c>
      <c r="I4032" s="25">
        <f t="shared" si="265"/>
        <v>0</v>
      </c>
      <c r="M4032" s="42">
        <v>500</v>
      </c>
    </row>
    <row r="4033" spans="4:13" ht="12.75" hidden="1">
      <c r="D4033" s="15"/>
      <c r="H4033" s="6">
        <f t="shared" si="266"/>
        <v>2692377.5</v>
      </c>
      <c r="I4033" s="25">
        <f t="shared" si="265"/>
        <v>0</v>
      </c>
      <c r="M4033" s="42">
        <v>500</v>
      </c>
    </row>
    <row r="4034" spans="4:13" ht="12.75" hidden="1">
      <c r="D4034" s="15"/>
      <c r="H4034" s="6">
        <f t="shared" si="266"/>
        <v>2692377.5</v>
      </c>
      <c r="I4034" s="25">
        <f t="shared" si="265"/>
        <v>0</v>
      </c>
      <c r="M4034" s="42">
        <v>500</v>
      </c>
    </row>
    <row r="4035" spans="4:13" ht="12.75" hidden="1">
      <c r="D4035" s="15"/>
      <c r="H4035" s="6">
        <f t="shared" si="266"/>
        <v>2692377.5</v>
      </c>
      <c r="I4035" s="25">
        <f t="shared" si="265"/>
        <v>0</v>
      </c>
      <c r="M4035" s="42">
        <v>500</v>
      </c>
    </row>
    <row r="4036" spans="4:13" ht="12.75" hidden="1">
      <c r="D4036" s="15"/>
      <c r="H4036" s="6">
        <f t="shared" si="266"/>
        <v>2692377.5</v>
      </c>
      <c r="I4036" s="25">
        <f t="shared" si="265"/>
        <v>0</v>
      </c>
      <c r="M4036" s="42">
        <v>500</v>
      </c>
    </row>
    <row r="4037" spans="4:13" ht="12.75" hidden="1">
      <c r="D4037" s="15"/>
      <c r="H4037" s="6">
        <f t="shared" si="266"/>
        <v>2692377.5</v>
      </c>
      <c r="I4037" s="25">
        <f t="shared" si="265"/>
        <v>0</v>
      </c>
      <c r="M4037" s="42">
        <v>500</v>
      </c>
    </row>
    <row r="4038" spans="4:13" ht="12.75" hidden="1">
      <c r="D4038" s="15"/>
      <c r="H4038" s="6">
        <f t="shared" si="266"/>
        <v>2692377.5</v>
      </c>
      <c r="I4038" s="25">
        <f t="shared" si="265"/>
        <v>0</v>
      </c>
      <c r="M4038" s="42">
        <v>500</v>
      </c>
    </row>
    <row r="4039" spans="4:13" ht="12.75" hidden="1">
      <c r="D4039" s="15"/>
      <c r="H4039" s="6">
        <f t="shared" si="266"/>
        <v>2692377.5</v>
      </c>
      <c r="I4039" s="25">
        <f t="shared" si="265"/>
        <v>0</v>
      </c>
      <c r="M4039" s="42">
        <v>500</v>
      </c>
    </row>
    <row r="4040" spans="1:13" s="45" customFormat="1" ht="12.75" hidden="1">
      <c r="A4040" s="1"/>
      <c r="B4040" s="6"/>
      <c r="C4040" s="1"/>
      <c r="D4040" s="15"/>
      <c r="E4040" s="1"/>
      <c r="F4040" s="183"/>
      <c r="G4040" s="30"/>
      <c r="H4040" s="6">
        <f t="shared" si="266"/>
        <v>2692377.5</v>
      </c>
      <c r="I4040" s="25">
        <f t="shared" si="265"/>
        <v>0</v>
      </c>
      <c r="J4040"/>
      <c r="K4040"/>
      <c r="L4040"/>
      <c r="M4040" s="42">
        <v>500</v>
      </c>
    </row>
    <row r="4041" spans="4:13" ht="12.75" hidden="1">
      <c r="D4041" s="15"/>
      <c r="H4041" s="6">
        <f t="shared" si="266"/>
        <v>2692377.5</v>
      </c>
      <c r="I4041" s="25">
        <f t="shared" si="265"/>
        <v>0</v>
      </c>
      <c r="M4041" s="42">
        <v>500</v>
      </c>
    </row>
    <row r="4042" spans="4:13" ht="12.75" hidden="1">
      <c r="D4042" s="15"/>
      <c r="H4042" s="6">
        <f t="shared" si="266"/>
        <v>2692377.5</v>
      </c>
      <c r="I4042" s="25">
        <f t="shared" si="265"/>
        <v>0</v>
      </c>
      <c r="M4042" s="42">
        <v>500</v>
      </c>
    </row>
    <row r="4043" spans="1:13" ht="12.75" hidden="1">
      <c r="A4043" s="44"/>
      <c r="B4043" s="46"/>
      <c r="C4043" s="47"/>
      <c r="D4043" s="37"/>
      <c r="E4043" s="44"/>
      <c r="F4043" s="191"/>
      <c r="G4043" s="38"/>
      <c r="H4043" s="6">
        <f t="shared" si="266"/>
        <v>2692377.5</v>
      </c>
      <c r="I4043" s="25">
        <f t="shared" si="265"/>
        <v>0</v>
      </c>
      <c r="J4043" s="45"/>
      <c r="K4043" s="45"/>
      <c r="L4043" s="45"/>
      <c r="M4043" s="42">
        <v>500</v>
      </c>
    </row>
    <row r="4044" spans="4:13" ht="12.75" hidden="1">
      <c r="D4044" s="15"/>
      <c r="H4044" s="6">
        <f t="shared" si="266"/>
        <v>2692377.5</v>
      </c>
      <c r="I4044" s="25">
        <f t="shared" si="265"/>
        <v>0</v>
      </c>
      <c r="M4044" s="42">
        <v>500</v>
      </c>
    </row>
    <row r="4045" spans="4:13" ht="12.75" hidden="1">
      <c r="D4045" s="15"/>
      <c r="H4045" s="6">
        <f t="shared" si="266"/>
        <v>2692377.5</v>
      </c>
      <c r="I4045" s="25">
        <f t="shared" si="265"/>
        <v>0</v>
      </c>
      <c r="M4045" s="42">
        <v>500</v>
      </c>
    </row>
    <row r="4046" spans="4:13" ht="12.75" hidden="1">
      <c r="D4046" s="15"/>
      <c r="H4046" s="6">
        <f t="shared" si="266"/>
        <v>2692377.5</v>
      </c>
      <c r="I4046" s="25">
        <f t="shared" si="265"/>
        <v>0</v>
      </c>
      <c r="M4046" s="42">
        <v>500</v>
      </c>
    </row>
    <row r="4047" spans="4:13" ht="12.75" hidden="1">
      <c r="D4047" s="15"/>
      <c r="H4047" s="6">
        <f t="shared" si="266"/>
        <v>2692377.5</v>
      </c>
      <c r="I4047" s="25">
        <f t="shared" si="265"/>
        <v>0</v>
      </c>
      <c r="M4047" s="42">
        <v>500</v>
      </c>
    </row>
    <row r="4048" spans="4:13" ht="12.75" hidden="1">
      <c r="D4048" s="15"/>
      <c r="H4048" s="6">
        <f t="shared" si="266"/>
        <v>2692377.5</v>
      </c>
      <c r="I4048" s="25">
        <f t="shared" si="265"/>
        <v>0</v>
      </c>
      <c r="M4048" s="42">
        <v>500</v>
      </c>
    </row>
    <row r="4049" spans="4:13" ht="12.75" hidden="1">
      <c r="D4049" s="15"/>
      <c r="H4049" s="6">
        <f t="shared" si="266"/>
        <v>2692377.5</v>
      </c>
      <c r="I4049" s="25">
        <f t="shared" si="265"/>
        <v>0</v>
      </c>
      <c r="M4049" s="42">
        <v>500</v>
      </c>
    </row>
    <row r="4050" spans="4:13" ht="12.75" hidden="1">
      <c r="D4050" s="15"/>
      <c r="H4050" s="6">
        <f t="shared" si="266"/>
        <v>2692377.5</v>
      </c>
      <c r="I4050" s="25">
        <f t="shared" si="265"/>
        <v>0</v>
      </c>
      <c r="M4050" s="42">
        <v>500</v>
      </c>
    </row>
    <row r="4051" spans="4:13" ht="12.75" hidden="1">
      <c r="D4051" s="15"/>
      <c r="H4051" s="6">
        <f t="shared" si="266"/>
        <v>2692377.5</v>
      </c>
      <c r="I4051" s="25">
        <f t="shared" si="265"/>
        <v>0</v>
      </c>
      <c r="M4051" s="42">
        <v>500</v>
      </c>
    </row>
    <row r="4052" spans="4:13" ht="12.75" hidden="1">
      <c r="D4052" s="15"/>
      <c r="H4052" s="6">
        <f t="shared" si="266"/>
        <v>2692377.5</v>
      </c>
      <c r="I4052" s="25">
        <f t="shared" si="265"/>
        <v>0</v>
      </c>
      <c r="M4052" s="42">
        <v>500</v>
      </c>
    </row>
    <row r="4053" spans="4:13" ht="12.75" hidden="1">
      <c r="D4053" s="15"/>
      <c r="H4053" s="6">
        <f t="shared" si="266"/>
        <v>2692377.5</v>
      </c>
      <c r="I4053" s="25">
        <f t="shared" si="265"/>
        <v>0</v>
      </c>
      <c r="M4053" s="42">
        <v>500</v>
      </c>
    </row>
    <row r="4054" spans="4:13" ht="12.75" hidden="1">
      <c r="D4054" s="15"/>
      <c r="H4054" s="6">
        <f t="shared" si="266"/>
        <v>2692377.5</v>
      </c>
      <c r="I4054" s="25">
        <f t="shared" si="265"/>
        <v>0</v>
      </c>
      <c r="M4054" s="42">
        <v>500</v>
      </c>
    </row>
    <row r="4055" spans="8:13" ht="12.75" hidden="1">
      <c r="H4055" s="6">
        <f t="shared" si="266"/>
        <v>2692377.5</v>
      </c>
      <c r="I4055" s="25">
        <f t="shared" si="265"/>
        <v>0</v>
      </c>
      <c r="M4055" s="42">
        <v>500</v>
      </c>
    </row>
    <row r="4056" spans="8:13" ht="12.75" hidden="1">
      <c r="H4056" s="6">
        <f t="shared" si="266"/>
        <v>2692377.5</v>
      </c>
      <c r="I4056" s="25">
        <f t="shared" si="265"/>
        <v>0</v>
      </c>
      <c r="M4056" s="42">
        <v>500</v>
      </c>
    </row>
    <row r="4057" spans="8:13" ht="12.75" hidden="1">
      <c r="H4057" s="6">
        <f t="shared" si="266"/>
        <v>2692377.5</v>
      </c>
      <c r="I4057" s="25">
        <f t="shared" si="265"/>
        <v>0</v>
      </c>
      <c r="M4057" s="42">
        <v>500</v>
      </c>
    </row>
    <row r="4058" spans="8:13" ht="12.75" hidden="1">
      <c r="H4058" s="6">
        <f t="shared" si="266"/>
        <v>2692377.5</v>
      </c>
      <c r="I4058" s="25">
        <f t="shared" si="265"/>
        <v>0</v>
      </c>
      <c r="M4058" s="42">
        <v>500</v>
      </c>
    </row>
    <row r="4059" spans="8:13" ht="12.75" hidden="1">
      <c r="H4059" s="6">
        <f t="shared" si="266"/>
        <v>2692377.5</v>
      </c>
      <c r="I4059" s="25">
        <f t="shared" si="265"/>
        <v>0</v>
      </c>
      <c r="M4059" s="42">
        <v>500</v>
      </c>
    </row>
    <row r="4060" spans="8:13" ht="12.75" hidden="1">
      <c r="H4060" s="6">
        <f t="shared" si="266"/>
        <v>2692377.5</v>
      </c>
      <c r="I4060" s="25">
        <f t="shared" si="265"/>
        <v>0</v>
      </c>
      <c r="M4060" s="42">
        <v>500</v>
      </c>
    </row>
    <row r="4061" spans="8:13" ht="12.75" hidden="1">
      <c r="H4061" s="6">
        <f t="shared" si="266"/>
        <v>2692377.5</v>
      </c>
      <c r="I4061" s="25">
        <f aca="true" t="shared" si="267" ref="I4061:I4124">+B4061/M4061</f>
        <v>0</v>
      </c>
      <c r="M4061" s="42">
        <v>500</v>
      </c>
    </row>
    <row r="4062" spans="8:13" ht="12.75" hidden="1">
      <c r="H4062" s="6">
        <f t="shared" si="266"/>
        <v>2692377.5</v>
      </c>
      <c r="I4062" s="25">
        <f t="shared" si="267"/>
        <v>0</v>
      </c>
      <c r="M4062" s="42">
        <v>500</v>
      </c>
    </row>
    <row r="4063" spans="8:13" ht="12.75" hidden="1">
      <c r="H4063" s="6">
        <f aca="true" t="shared" si="268" ref="H4063:H4126">H4062-B4063</f>
        <v>2692377.5</v>
      </c>
      <c r="I4063" s="25">
        <f t="shared" si="267"/>
        <v>0</v>
      </c>
      <c r="M4063" s="42">
        <v>500</v>
      </c>
    </row>
    <row r="4064" spans="8:13" ht="12.75" hidden="1">
      <c r="H4064" s="6">
        <f t="shared" si="268"/>
        <v>2692377.5</v>
      </c>
      <c r="I4064" s="25">
        <f t="shared" si="267"/>
        <v>0</v>
      </c>
      <c r="M4064" s="42">
        <v>500</v>
      </c>
    </row>
    <row r="4065" spans="8:13" ht="12.75" hidden="1">
      <c r="H4065" s="6">
        <f t="shared" si="268"/>
        <v>2692377.5</v>
      </c>
      <c r="I4065" s="25">
        <f t="shared" si="267"/>
        <v>0</v>
      </c>
      <c r="M4065" s="42">
        <v>500</v>
      </c>
    </row>
    <row r="4066" spans="8:13" ht="12.75" hidden="1">
      <c r="H4066" s="6">
        <f t="shared" si="268"/>
        <v>2692377.5</v>
      </c>
      <c r="I4066" s="25">
        <f t="shared" si="267"/>
        <v>0</v>
      </c>
      <c r="M4066" s="42">
        <v>500</v>
      </c>
    </row>
    <row r="4067" spans="8:13" ht="12.75" hidden="1">
      <c r="H4067" s="6">
        <f t="shared" si="268"/>
        <v>2692377.5</v>
      </c>
      <c r="I4067" s="25">
        <f t="shared" si="267"/>
        <v>0</v>
      </c>
      <c r="M4067" s="42">
        <v>500</v>
      </c>
    </row>
    <row r="4068" spans="8:13" ht="12.75" hidden="1">
      <c r="H4068" s="6">
        <f t="shared" si="268"/>
        <v>2692377.5</v>
      </c>
      <c r="I4068" s="25">
        <f t="shared" si="267"/>
        <v>0</v>
      </c>
      <c r="M4068" s="42">
        <v>500</v>
      </c>
    </row>
    <row r="4069" spans="8:13" ht="12.75" hidden="1">
      <c r="H4069" s="6">
        <f t="shared" si="268"/>
        <v>2692377.5</v>
      </c>
      <c r="I4069" s="25">
        <f t="shared" si="267"/>
        <v>0</v>
      </c>
      <c r="M4069" s="42">
        <v>500</v>
      </c>
    </row>
    <row r="4070" spans="8:13" ht="12.75" hidden="1">
      <c r="H4070" s="6">
        <f t="shared" si="268"/>
        <v>2692377.5</v>
      </c>
      <c r="I4070" s="25">
        <f t="shared" si="267"/>
        <v>0</v>
      </c>
      <c r="M4070" s="42">
        <v>500</v>
      </c>
    </row>
    <row r="4071" spans="8:13" ht="12.75" hidden="1">
      <c r="H4071" s="6">
        <f t="shared" si="268"/>
        <v>2692377.5</v>
      </c>
      <c r="I4071" s="25">
        <f t="shared" si="267"/>
        <v>0</v>
      </c>
      <c r="M4071" s="42">
        <v>500</v>
      </c>
    </row>
    <row r="4072" spans="8:13" ht="12.75" hidden="1">
      <c r="H4072" s="6">
        <f t="shared" si="268"/>
        <v>2692377.5</v>
      </c>
      <c r="I4072" s="25">
        <f t="shared" si="267"/>
        <v>0</v>
      </c>
      <c r="M4072" s="42">
        <v>500</v>
      </c>
    </row>
    <row r="4073" spans="8:13" ht="12.75" hidden="1">
      <c r="H4073" s="6">
        <f t="shared" si="268"/>
        <v>2692377.5</v>
      </c>
      <c r="I4073" s="25">
        <f t="shared" si="267"/>
        <v>0</v>
      </c>
      <c r="M4073" s="42">
        <v>500</v>
      </c>
    </row>
    <row r="4074" spans="8:13" ht="12.75" hidden="1">
      <c r="H4074" s="6">
        <f t="shared" si="268"/>
        <v>2692377.5</v>
      </c>
      <c r="I4074" s="25">
        <f t="shared" si="267"/>
        <v>0</v>
      </c>
      <c r="M4074" s="42">
        <v>500</v>
      </c>
    </row>
    <row r="4075" spans="8:13" ht="12.75" hidden="1">
      <c r="H4075" s="6">
        <f t="shared" si="268"/>
        <v>2692377.5</v>
      </c>
      <c r="I4075" s="25">
        <f t="shared" si="267"/>
        <v>0</v>
      </c>
      <c r="M4075" s="42">
        <v>500</v>
      </c>
    </row>
    <row r="4076" spans="8:13" ht="12.75" hidden="1">
      <c r="H4076" s="6">
        <f t="shared" si="268"/>
        <v>2692377.5</v>
      </c>
      <c r="I4076" s="25">
        <f t="shared" si="267"/>
        <v>0</v>
      </c>
      <c r="M4076" s="42">
        <v>500</v>
      </c>
    </row>
    <row r="4077" spans="8:13" ht="12.75" hidden="1">
      <c r="H4077" s="6">
        <f t="shared" si="268"/>
        <v>2692377.5</v>
      </c>
      <c r="I4077" s="25">
        <f t="shared" si="267"/>
        <v>0</v>
      </c>
      <c r="M4077" s="42">
        <v>500</v>
      </c>
    </row>
    <row r="4078" spans="8:13" ht="12.75" hidden="1">
      <c r="H4078" s="6">
        <f t="shared" si="268"/>
        <v>2692377.5</v>
      </c>
      <c r="I4078" s="25">
        <f t="shared" si="267"/>
        <v>0</v>
      </c>
      <c r="M4078" s="42">
        <v>500</v>
      </c>
    </row>
    <row r="4079" spans="2:13" ht="12.75" hidden="1">
      <c r="B4079" s="7"/>
      <c r="H4079" s="6">
        <f t="shared" si="268"/>
        <v>2692377.5</v>
      </c>
      <c r="I4079" s="25">
        <f t="shared" si="267"/>
        <v>0</v>
      </c>
      <c r="M4079" s="42">
        <v>500</v>
      </c>
    </row>
    <row r="4080" spans="8:13" ht="12.75" hidden="1">
      <c r="H4080" s="6">
        <f t="shared" si="268"/>
        <v>2692377.5</v>
      </c>
      <c r="I4080" s="25">
        <f t="shared" si="267"/>
        <v>0</v>
      </c>
      <c r="M4080" s="42">
        <v>500</v>
      </c>
    </row>
    <row r="4081" spans="8:13" ht="12.75" hidden="1">
      <c r="H4081" s="6">
        <f t="shared" si="268"/>
        <v>2692377.5</v>
      </c>
      <c r="I4081" s="25">
        <f t="shared" si="267"/>
        <v>0</v>
      </c>
      <c r="M4081" s="42">
        <v>500</v>
      </c>
    </row>
    <row r="4082" spans="8:13" ht="12.75" hidden="1">
      <c r="H4082" s="6">
        <f t="shared" si="268"/>
        <v>2692377.5</v>
      </c>
      <c r="I4082" s="25">
        <f t="shared" si="267"/>
        <v>0</v>
      </c>
      <c r="M4082" s="42">
        <v>500</v>
      </c>
    </row>
    <row r="4083" spans="8:13" ht="12.75" hidden="1">
      <c r="H4083" s="6">
        <f t="shared" si="268"/>
        <v>2692377.5</v>
      </c>
      <c r="I4083" s="25">
        <f t="shared" si="267"/>
        <v>0</v>
      </c>
      <c r="M4083" s="42">
        <v>500</v>
      </c>
    </row>
    <row r="4084" spans="2:13" ht="12.75" hidden="1">
      <c r="B4084" s="8"/>
      <c r="H4084" s="6">
        <f t="shared" si="268"/>
        <v>2692377.5</v>
      </c>
      <c r="I4084" s="25">
        <f t="shared" si="267"/>
        <v>0</v>
      </c>
      <c r="M4084" s="42">
        <v>500</v>
      </c>
    </row>
    <row r="4085" spans="3:13" ht="12.75" hidden="1">
      <c r="C4085" s="3"/>
      <c r="H4085" s="6">
        <f t="shared" si="268"/>
        <v>2692377.5</v>
      </c>
      <c r="I4085" s="25">
        <f t="shared" si="267"/>
        <v>0</v>
      </c>
      <c r="M4085" s="42">
        <v>500</v>
      </c>
    </row>
    <row r="4086" spans="8:13" ht="12.75" hidden="1">
      <c r="H4086" s="6">
        <f t="shared" si="268"/>
        <v>2692377.5</v>
      </c>
      <c r="I4086" s="25">
        <f t="shared" si="267"/>
        <v>0</v>
      </c>
      <c r="M4086" s="42">
        <v>500</v>
      </c>
    </row>
    <row r="4087" spans="2:13" ht="12.75" hidden="1">
      <c r="B4087" s="9"/>
      <c r="H4087" s="6">
        <f t="shared" si="268"/>
        <v>2692377.5</v>
      </c>
      <c r="I4087" s="25">
        <f t="shared" si="267"/>
        <v>0</v>
      </c>
      <c r="M4087" s="42">
        <v>500</v>
      </c>
    </row>
    <row r="4088" spans="8:13" ht="12.75" hidden="1">
      <c r="H4088" s="6">
        <f t="shared" si="268"/>
        <v>2692377.5</v>
      </c>
      <c r="I4088" s="25">
        <f t="shared" si="267"/>
        <v>0</v>
      </c>
      <c r="M4088" s="42">
        <v>500</v>
      </c>
    </row>
    <row r="4089" spans="8:13" ht="12.75" hidden="1">
      <c r="H4089" s="6">
        <f t="shared" si="268"/>
        <v>2692377.5</v>
      </c>
      <c r="I4089" s="25">
        <f t="shared" si="267"/>
        <v>0</v>
      </c>
      <c r="M4089" s="42">
        <v>500</v>
      </c>
    </row>
    <row r="4090" spans="8:13" ht="12.75" hidden="1">
      <c r="H4090" s="6">
        <f t="shared" si="268"/>
        <v>2692377.5</v>
      </c>
      <c r="I4090" s="25">
        <f t="shared" si="267"/>
        <v>0</v>
      </c>
      <c r="M4090" s="42">
        <v>500</v>
      </c>
    </row>
    <row r="4091" spans="8:13" ht="12.75" hidden="1">
      <c r="H4091" s="6">
        <f t="shared" si="268"/>
        <v>2692377.5</v>
      </c>
      <c r="I4091" s="25">
        <f t="shared" si="267"/>
        <v>0</v>
      </c>
      <c r="M4091" s="42">
        <v>500</v>
      </c>
    </row>
    <row r="4092" spans="8:13" ht="12.75" hidden="1">
      <c r="H4092" s="6">
        <f t="shared" si="268"/>
        <v>2692377.5</v>
      </c>
      <c r="I4092" s="25">
        <f t="shared" si="267"/>
        <v>0</v>
      </c>
      <c r="M4092" s="42">
        <v>500</v>
      </c>
    </row>
    <row r="4093" spans="8:13" ht="12.75" hidden="1">
      <c r="H4093" s="6">
        <f t="shared" si="268"/>
        <v>2692377.5</v>
      </c>
      <c r="I4093" s="25">
        <f t="shared" si="267"/>
        <v>0</v>
      </c>
      <c r="M4093" s="42">
        <v>500</v>
      </c>
    </row>
    <row r="4094" spans="8:13" ht="12.75" hidden="1">
      <c r="H4094" s="6">
        <f t="shared" si="268"/>
        <v>2692377.5</v>
      </c>
      <c r="I4094" s="25">
        <f t="shared" si="267"/>
        <v>0</v>
      </c>
      <c r="M4094" s="42">
        <v>500</v>
      </c>
    </row>
    <row r="4095" spans="8:13" ht="12.75" hidden="1">
      <c r="H4095" s="6">
        <f t="shared" si="268"/>
        <v>2692377.5</v>
      </c>
      <c r="I4095" s="25">
        <f t="shared" si="267"/>
        <v>0</v>
      </c>
      <c r="M4095" s="42">
        <v>500</v>
      </c>
    </row>
    <row r="4096" spans="8:13" ht="12.75" hidden="1">
      <c r="H4096" s="6">
        <f t="shared" si="268"/>
        <v>2692377.5</v>
      </c>
      <c r="I4096" s="25">
        <f t="shared" si="267"/>
        <v>0</v>
      </c>
      <c r="M4096" s="42">
        <v>500</v>
      </c>
    </row>
    <row r="4097" spans="2:13" ht="12.75" hidden="1">
      <c r="B4097" s="31"/>
      <c r="C4097" s="15"/>
      <c r="D4097" s="15"/>
      <c r="E4097" s="15"/>
      <c r="F4097" s="173"/>
      <c r="H4097" s="6">
        <f t="shared" si="268"/>
        <v>2692377.5</v>
      </c>
      <c r="I4097" s="25">
        <f t="shared" si="267"/>
        <v>0</v>
      </c>
      <c r="M4097" s="42">
        <v>500</v>
      </c>
    </row>
    <row r="4098" spans="4:13" ht="12.75" hidden="1">
      <c r="D4098" s="15"/>
      <c r="H4098" s="6">
        <f t="shared" si="268"/>
        <v>2692377.5</v>
      </c>
      <c r="I4098" s="25">
        <f t="shared" si="267"/>
        <v>0</v>
      </c>
      <c r="M4098" s="42">
        <v>500</v>
      </c>
    </row>
    <row r="4099" spans="2:13" ht="12.75" hidden="1">
      <c r="B4099" s="31"/>
      <c r="D4099" s="15"/>
      <c r="G4099" s="33"/>
      <c r="H4099" s="6">
        <f t="shared" si="268"/>
        <v>2692377.5</v>
      </c>
      <c r="I4099" s="25">
        <f t="shared" si="267"/>
        <v>0</v>
      </c>
      <c r="M4099" s="42">
        <v>500</v>
      </c>
    </row>
    <row r="4100" spans="1:13" s="18" customFormat="1" ht="12.75" hidden="1">
      <c r="A4100" s="1"/>
      <c r="B4100" s="34"/>
      <c r="C4100" s="35"/>
      <c r="D4100" s="15"/>
      <c r="E4100" s="35"/>
      <c r="F4100" s="183"/>
      <c r="G4100" s="33"/>
      <c r="H4100" s="6">
        <f t="shared" si="268"/>
        <v>2692377.5</v>
      </c>
      <c r="I4100" s="25">
        <f t="shared" si="267"/>
        <v>0</v>
      </c>
      <c r="J4100"/>
      <c r="K4100"/>
      <c r="L4100"/>
      <c r="M4100" s="42">
        <v>500</v>
      </c>
    </row>
    <row r="4101" spans="2:13" ht="12.75" hidden="1">
      <c r="B4101" s="36"/>
      <c r="C4101" s="35"/>
      <c r="D4101" s="15"/>
      <c r="E4101" s="37"/>
      <c r="G4101" s="38"/>
      <c r="H4101" s="6">
        <f t="shared" si="268"/>
        <v>2692377.5</v>
      </c>
      <c r="I4101" s="25">
        <f t="shared" si="267"/>
        <v>0</v>
      </c>
      <c r="M4101" s="42">
        <v>500</v>
      </c>
    </row>
    <row r="4102" spans="2:13" ht="12.75" hidden="1">
      <c r="B4102" s="31"/>
      <c r="C4102" s="35"/>
      <c r="D4102" s="15"/>
      <c r="E4102" s="15"/>
      <c r="G4102" s="32"/>
      <c r="H4102" s="6">
        <f t="shared" si="268"/>
        <v>2692377.5</v>
      </c>
      <c r="I4102" s="25">
        <f t="shared" si="267"/>
        <v>0</v>
      </c>
      <c r="M4102" s="42">
        <v>500</v>
      </c>
    </row>
    <row r="4103" spans="1:13" ht="12.75" hidden="1">
      <c r="A4103" s="15"/>
      <c r="B4103" s="31"/>
      <c r="C4103" s="35"/>
      <c r="D4103" s="15"/>
      <c r="E4103" s="15"/>
      <c r="G4103" s="32"/>
      <c r="H4103" s="6">
        <f t="shared" si="268"/>
        <v>2692377.5</v>
      </c>
      <c r="I4103" s="25">
        <f t="shared" si="267"/>
        <v>0</v>
      </c>
      <c r="J4103" s="18"/>
      <c r="L4103" s="18"/>
      <c r="M4103" s="42">
        <v>500</v>
      </c>
    </row>
    <row r="4104" spans="3:14" ht="12.75" hidden="1">
      <c r="C4104" s="35"/>
      <c r="D4104" s="15"/>
      <c r="H4104" s="6">
        <f t="shared" si="268"/>
        <v>2692377.5</v>
      </c>
      <c r="I4104" s="25">
        <f t="shared" si="267"/>
        <v>0</v>
      </c>
      <c r="M4104" s="42">
        <v>500</v>
      </c>
      <c r="N4104" s="41"/>
    </row>
    <row r="4105" spans="3:13" ht="12.75" hidden="1">
      <c r="C4105" s="35"/>
      <c r="D4105" s="15"/>
      <c r="H4105" s="6">
        <f t="shared" si="268"/>
        <v>2692377.5</v>
      </c>
      <c r="I4105" s="25">
        <f t="shared" si="267"/>
        <v>0</v>
      </c>
      <c r="M4105" s="42">
        <v>500</v>
      </c>
    </row>
    <row r="4106" spans="3:13" ht="12.75" hidden="1">
      <c r="C4106" s="35"/>
      <c r="D4106" s="15"/>
      <c r="H4106" s="6">
        <f t="shared" si="268"/>
        <v>2692377.5</v>
      </c>
      <c r="I4106" s="25">
        <f t="shared" si="267"/>
        <v>0</v>
      </c>
      <c r="M4106" s="42">
        <v>500</v>
      </c>
    </row>
    <row r="4107" spans="2:13" ht="12.75" hidden="1">
      <c r="B4107" s="39"/>
      <c r="C4107" s="35"/>
      <c r="D4107" s="15"/>
      <c r="E4107" s="40"/>
      <c r="H4107" s="6">
        <f t="shared" si="268"/>
        <v>2692377.5</v>
      </c>
      <c r="I4107" s="25">
        <f t="shared" si="267"/>
        <v>0</v>
      </c>
      <c r="J4107" s="39"/>
      <c r="L4107" s="39"/>
      <c r="M4107" s="42">
        <v>500</v>
      </c>
    </row>
    <row r="4108" spans="3:13" ht="12.75" hidden="1">
      <c r="C4108" s="35"/>
      <c r="D4108" s="15"/>
      <c r="H4108" s="6">
        <f t="shared" si="268"/>
        <v>2692377.5</v>
      </c>
      <c r="I4108" s="25">
        <f t="shared" si="267"/>
        <v>0</v>
      </c>
      <c r="M4108" s="42">
        <v>500</v>
      </c>
    </row>
    <row r="4109" spans="3:13" ht="12.75" hidden="1">
      <c r="C4109" s="35"/>
      <c r="D4109" s="15"/>
      <c r="H4109" s="6">
        <f t="shared" si="268"/>
        <v>2692377.5</v>
      </c>
      <c r="I4109" s="25">
        <f t="shared" si="267"/>
        <v>0</v>
      </c>
      <c r="M4109" s="42">
        <v>500</v>
      </c>
    </row>
    <row r="4110" spans="3:13" ht="12.75" hidden="1">
      <c r="C4110" s="35"/>
      <c r="D4110" s="15"/>
      <c r="H4110" s="6">
        <f t="shared" si="268"/>
        <v>2692377.5</v>
      </c>
      <c r="I4110" s="25">
        <f t="shared" si="267"/>
        <v>0</v>
      </c>
      <c r="M4110" s="42">
        <v>500</v>
      </c>
    </row>
    <row r="4111" spans="3:13" ht="12.75" hidden="1">
      <c r="C4111" s="35"/>
      <c r="D4111" s="15"/>
      <c r="H4111" s="6">
        <f t="shared" si="268"/>
        <v>2692377.5</v>
      </c>
      <c r="I4111" s="25">
        <f t="shared" si="267"/>
        <v>0</v>
      </c>
      <c r="M4111" s="42">
        <v>500</v>
      </c>
    </row>
    <row r="4112" spans="3:13" ht="12.75" hidden="1">
      <c r="C4112" s="35"/>
      <c r="D4112" s="15"/>
      <c r="H4112" s="6">
        <f t="shared" si="268"/>
        <v>2692377.5</v>
      </c>
      <c r="I4112" s="25">
        <f t="shared" si="267"/>
        <v>0</v>
      </c>
      <c r="M4112" s="42">
        <v>500</v>
      </c>
    </row>
    <row r="4113" spans="3:13" ht="12.75" hidden="1">
      <c r="C4113" s="35"/>
      <c r="D4113" s="15"/>
      <c r="H4113" s="6">
        <f t="shared" si="268"/>
        <v>2692377.5</v>
      </c>
      <c r="I4113" s="25">
        <f t="shared" si="267"/>
        <v>0</v>
      </c>
      <c r="M4113" s="42">
        <v>500</v>
      </c>
    </row>
    <row r="4114" spans="4:13" ht="12.75" hidden="1">
      <c r="D4114" s="15"/>
      <c r="H4114" s="6">
        <f t="shared" si="268"/>
        <v>2692377.5</v>
      </c>
      <c r="I4114" s="25">
        <f t="shared" si="267"/>
        <v>0</v>
      </c>
      <c r="M4114" s="42">
        <v>500</v>
      </c>
    </row>
    <row r="4115" spans="4:13" ht="12.75" hidden="1">
      <c r="D4115" s="15"/>
      <c r="H4115" s="6">
        <f t="shared" si="268"/>
        <v>2692377.5</v>
      </c>
      <c r="I4115" s="25">
        <f t="shared" si="267"/>
        <v>0</v>
      </c>
      <c r="M4115" s="42">
        <v>500</v>
      </c>
    </row>
    <row r="4116" spans="4:13" ht="12.75" hidden="1">
      <c r="D4116" s="15"/>
      <c r="H4116" s="6">
        <f t="shared" si="268"/>
        <v>2692377.5</v>
      </c>
      <c r="I4116" s="25">
        <f t="shared" si="267"/>
        <v>0</v>
      </c>
      <c r="M4116" s="42">
        <v>500</v>
      </c>
    </row>
    <row r="4117" spans="4:13" ht="12.75" hidden="1">
      <c r="D4117" s="15"/>
      <c r="H4117" s="6">
        <f t="shared" si="268"/>
        <v>2692377.5</v>
      </c>
      <c r="I4117" s="25">
        <f t="shared" si="267"/>
        <v>0</v>
      </c>
      <c r="M4117" s="42">
        <v>500</v>
      </c>
    </row>
    <row r="4118" spans="4:13" ht="12.75" hidden="1">
      <c r="D4118" s="15"/>
      <c r="H4118" s="6">
        <f t="shared" si="268"/>
        <v>2692377.5</v>
      </c>
      <c r="I4118" s="25">
        <f t="shared" si="267"/>
        <v>0</v>
      </c>
      <c r="M4118" s="42">
        <v>500</v>
      </c>
    </row>
    <row r="4119" spans="4:13" ht="12.75" hidden="1">
      <c r="D4119" s="15"/>
      <c r="H4119" s="6">
        <f t="shared" si="268"/>
        <v>2692377.5</v>
      </c>
      <c r="I4119" s="25">
        <f t="shared" si="267"/>
        <v>0</v>
      </c>
      <c r="M4119" s="42">
        <v>500</v>
      </c>
    </row>
    <row r="4120" spans="4:13" ht="12.75" hidden="1">
      <c r="D4120" s="15"/>
      <c r="H4120" s="6">
        <f t="shared" si="268"/>
        <v>2692377.5</v>
      </c>
      <c r="I4120" s="25">
        <f t="shared" si="267"/>
        <v>0</v>
      </c>
      <c r="M4120" s="42">
        <v>500</v>
      </c>
    </row>
    <row r="4121" spans="2:13" ht="12.75" hidden="1">
      <c r="B4121" s="43"/>
      <c r="D4121" s="15"/>
      <c r="H4121" s="6">
        <f t="shared" si="268"/>
        <v>2692377.5</v>
      </c>
      <c r="I4121" s="25">
        <f t="shared" si="267"/>
        <v>0</v>
      </c>
      <c r="M4121" s="42">
        <v>500</v>
      </c>
    </row>
    <row r="4122" spans="4:13" ht="12.75" hidden="1">
      <c r="D4122" s="15"/>
      <c r="H4122" s="6">
        <f t="shared" si="268"/>
        <v>2692377.5</v>
      </c>
      <c r="I4122" s="25">
        <f t="shared" si="267"/>
        <v>0</v>
      </c>
      <c r="M4122" s="42">
        <v>500</v>
      </c>
    </row>
    <row r="4123" spans="4:13" ht="12.75" hidden="1">
      <c r="D4123" s="15"/>
      <c r="H4123" s="6">
        <f t="shared" si="268"/>
        <v>2692377.5</v>
      </c>
      <c r="I4123" s="25">
        <f t="shared" si="267"/>
        <v>0</v>
      </c>
      <c r="M4123" s="42">
        <v>500</v>
      </c>
    </row>
    <row r="4124" spans="4:13" ht="12.75" hidden="1">
      <c r="D4124" s="15"/>
      <c r="H4124" s="6">
        <f t="shared" si="268"/>
        <v>2692377.5</v>
      </c>
      <c r="I4124" s="25">
        <f t="shared" si="267"/>
        <v>0</v>
      </c>
      <c r="M4124" s="42">
        <v>500</v>
      </c>
    </row>
    <row r="4125" spans="4:13" ht="12.75" hidden="1">
      <c r="D4125" s="15"/>
      <c r="H4125" s="6">
        <f t="shared" si="268"/>
        <v>2692377.5</v>
      </c>
      <c r="I4125" s="25">
        <f aca="true" t="shared" si="269" ref="I4125:I4188">+B4125/M4125</f>
        <v>0</v>
      </c>
      <c r="M4125" s="42">
        <v>500</v>
      </c>
    </row>
    <row r="4126" spans="4:13" ht="12.75" hidden="1">
      <c r="D4126" s="15"/>
      <c r="H4126" s="6">
        <f t="shared" si="268"/>
        <v>2692377.5</v>
      </c>
      <c r="I4126" s="25">
        <f t="shared" si="269"/>
        <v>0</v>
      </c>
      <c r="M4126" s="42">
        <v>500</v>
      </c>
    </row>
    <row r="4127" spans="4:13" ht="12.75" hidden="1">
      <c r="D4127" s="15"/>
      <c r="H4127" s="6">
        <f aca="true" t="shared" si="270" ref="H4127:H4190">H4126-B4127</f>
        <v>2692377.5</v>
      </c>
      <c r="I4127" s="25">
        <f t="shared" si="269"/>
        <v>0</v>
      </c>
      <c r="M4127" s="42">
        <v>500</v>
      </c>
    </row>
    <row r="4128" spans="4:13" ht="12.75" hidden="1">
      <c r="D4128" s="15"/>
      <c r="H4128" s="6">
        <f t="shared" si="270"/>
        <v>2692377.5</v>
      </c>
      <c r="I4128" s="25">
        <f t="shared" si="269"/>
        <v>0</v>
      </c>
      <c r="M4128" s="42">
        <v>500</v>
      </c>
    </row>
    <row r="4129" spans="4:13" ht="12.75" hidden="1">
      <c r="D4129" s="15"/>
      <c r="H4129" s="6">
        <f t="shared" si="270"/>
        <v>2692377.5</v>
      </c>
      <c r="I4129" s="25">
        <f t="shared" si="269"/>
        <v>0</v>
      </c>
      <c r="M4129" s="42">
        <v>500</v>
      </c>
    </row>
    <row r="4130" spans="4:13" ht="12.75" hidden="1">
      <c r="D4130" s="15"/>
      <c r="H4130" s="6">
        <f t="shared" si="270"/>
        <v>2692377.5</v>
      </c>
      <c r="I4130" s="25">
        <f t="shared" si="269"/>
        <v>0</v>
      </c>
      <c r="M4130" s="42">
        <v>500</v>
      </c>
    </row>
    <row r="4131" spans="4:13" ht="12.75" hidden="1">
      <c r="D4131" s="15"/>
      <c r="H4131" s="6">
        <f t="shared" si="270"/>
        <v>2692377.5</v>
      </c>
      <c r="I4131" s="25">
        <f t="shared" si="269"/>
        <v>0</v>
      </c>
      <c r="M4131" s="42">
        <v>500</v>
      </c>
    </row>
    <row r="4132" spans="4:13" ht="12.75" hidden="1">
      <c r="D4132" s="15"/>
      <c r="H4132" s="6">
        <f t="shared" si="270"/>
        <v>2692377.5</v>
      </c>
      <c r="I4132" s="25">
        <f t="shared" si="269"/>
        <v>0</v>
      </c>
      <c r="M4132" s="42">
        <v>500</v>
      </c>
    </row>
    <row r="4133" spans="4:13" ht="12.75" hidden="1">
      <c r="D4133" s="15"/>
      <c r="H4133" s="6">
        <f t="shared" si="270"/>
        <v>2692377.5</v>
      </c>
      <c r="I4133" s="25">
        <f t="shared" si="269"/>
        <v>0</v>
      </c>
      <c r="M4133" s="42">
        <v>500</v>
      </c>
    </row>
    <row r="4134" spans="4:13" ht="12.75" hidden="1">
      <c r="D4134" s="15"/>
      <c r="H4134" s="6">
        <f t="shared" si="270"/>
        <v>2692377.5</v>
      </c>
      <c r="I4134" s="25">
        <f t="shared" si="269"/>
        <v>0</v>
      </c>
      <c r="M4134" s="42">
        <v>500</v>
      </c>
    </row>
    <row r="4135" spans="4:13" ht="12.75" hidden="1">
      <c r="D4135" s="15"/>
      <c r="H4135" s="6">
        <f t="shared" si="270"/>
        <v>2692377.5</v>
      </c>
      <c r="I4135" s="25">
        <f t="shared" si="269"/>
        <v>0</v>
      </c>
      <c r="M4135" s="42">
        <v>500</v>
      </c>
    </row>
    <row r="4136" spans="4:13" ht="12.75" hidden="1">
      <c r="D4136" s="15"/>
      <c r="H4136" s="6">
        <f t="shared" si="270"/>
        <v>2692377.5</v>
      </c>
      <c r="I4136" s="25">
        <f t="shared" si="269"/>
        <v>0</v>
      </c>
      <c r="M4136" s="42">
        <v>500</v>
      </c>
    </row>
    <row r="4137" spans="4:13" ht="12.75" hidden="1">
      <c r="D4137" s="15"/>
      <c r="H4137" s="6">
        <f t="shared" si="270"/>
        <v>2692377.5</v>
      </c>
      <c r="I4137" s="25">
        <f t="shared" si="269"/>
        <v>0</v>
      </c>
      <c r="M4137" s="42">
        <v>500</v>
      </c>
    </row>
    <row r="4138" spans="4:13" ht="12.75" hidden="1">
      <c r="D4138" s="15"/>
      <c r="H4138" s="6">
        <f t="shared" si="270"/>
        <v>2692377.5</v>
      </c>
      <c r="I4138" s="25">
        <f t="shared" si="269"/>
        <v>0</v>
      </c>
      <c r="M4138" s="42">
        <v>500</v>
      </c>
    </row>
    <row r="4139" spans="4:13" ht="12.75" hidden="1">
      <c r="D4139" s="15"/>
      <c r="H4139" s="6">
        <f t="shared" si="270"/>
        <v>2692377.5</v>
      </c>
      <c r="I4139" s="25">
        <f t="shared" si="269"/>
        <v>0</v>
      </c>
      <c r="M4139" s="42">
        <v>500</v>
      </c>
    </row>
    <row r="4140" spans="4:13" ht="12.75" hidden="1">
      <c r="D4140" s="15"/>
      <c r="H4140" s="6">
        <f t="shared" si="270"/>
        <v>2692377.5</v>
      </c>
      <c r="I4140" s="25">
        <f t="shared" si="269"/>
        <v>0</v>
      </c>
      <c r="M4140" s="42">
        <v>500</v>
      </c>
    </row>
    <row r="4141" spans="4:13" ht="12.75" hidden="1">
      <c r="D4141" s="15"/>
      <c r="H4141" s="6">
        <f t="shared" si="270"/>
        <v>2692377.5</v>
      </c>
      <c r="I4141" s="25">
        <f t="shared" si="269"/>
        <v>0</v>
      </c>
      <c r="M4141" s="42">
        <v>500</v>
      </c>
    </row>
    <row r="4142" spans="4:13" ht="12.75" hidden="1">
      <c r="D4142" s="15"/>
      <c r="H4142" s="6">
        <f t="shared" si="270"/>
        <v>2692377.5</v>
      </c>
      <c r="I4142" s="25">
        <f t="shared" si="269"/>
        <v>0</v>
      </c>
      <c r="M4142" s="42">
        <v>500</v>
      </c>
    </row>
    <row r="4143" spans="4:13" ht="12.75" hidden="1">
      <c r="D4143" s="15"/>
      <c r="H4143" s="6">
        <f t="shared" si="270"/>
        <v>2692377.5</v>
      </c>
      <c r="I4143" s="25">
        <f t="shared" si="269"/>
        <v>0</v>
      </c>
      <c r="M4143" s="42">
        <v>500</v>
      </c>
    </row>
    <row r="4144" spans="4:13" ht="12.75" hidden="1">
      <c r="D4144" s="15"/>
      <c r="H4144" s="6">
        <f t="shared" si="270"/>
        <v>2692377.5</v>
      </c>
      <c r="I4144" s="25">
        <f t="shared" si="269"/>
        <v>0</v>
      </c>
      <c r="M4144" s="42">
        <v>500</v>
      </c>
    </row>
    <row r="4145" spans="4:13" ht="12.75" hidden="1">
      <c r="D4145" s="15"/>
      <c r="H4145" s="6">
        <f t="shared" si="270"/>
        <v>2692377.5</v>
      </c>
      <c r="I4145" s="25">
        <f t="shared" si="269"/>
        <v>0</v>
      </c>
      <c r="M4145" s="42">
        <v>500</v>
      </c>
    </row>
    <row r="4146" spans="4:13" ht="12.75" hidden="1">
      <c r="D4146" s="15"/>
      <c r="H4146" s="6">
        <f t="shared" si="270"/>
        <v>2692377.5</v>
      </c>
      <c r="I4146" s="25">
        <f t="shared" si="269"/>
        <v>0</v>
      </c>
      <c r="M4146" s="42">
        <v>500</v>
      </c>
    </row>
    <row r="4147" spans="4:13" ht="12.75" hidden="1">
      <c r="D4147" s="15"/>
      <c r="H4147" s="6">
        <f t="shared" si="270"/>
        <v>2692377.5</v>
      </c>
      <c r="I4147" s="25">
        <f t="shared" si="269"/>
        <v>0</v>
      </c>
      <c r="M4147" s="42">
        <v>500</v>
      </c>
    </row>
    <row r="4148" spans="1:13" s="45" customFormat="1" ht="12.75" hidden="1">
      <c r="A4148" s="1"/>
      <c r="B4148" s="6"/>
      <c r="C4148" s="1"/>
      <c r="D4148" s="15"/>
      <c r="E4148" s="1"/>
      <c r="F4148" s="183"/>
      <c r="G4148" s="30"/>
      <c r="H4148" s="6">
        <f t="shared" si="270"/>
        <v>2692377.5</v>
      </c>
      <c r="I4148" s="25">
        <f t="shared" si="269"/>
        <v>0</v>
      </c>
      <c r="J4148"/>
      <c r="K4148"/>
      <c r="L4148"/>
      <c r="M4148" s="42">
        <v>500</v>
      </c>
    </row>
    <row r="4149" spans="4:13" ht="12.75" hidden="1">
      <c r="D4149" s="15"/>
      <c r="H4149" s="6">
        <f t="shared" si="270"/>
        <v>2692377.5</v>
      </c>
      <c r="I4149" s="25">
        <f t="shared" si="269"/>
        <v>0</v>
      </c>
      <c r="M4149" s="42">
        <v>500</v>
      </c>
    </row>
    <row r="4150" spans="4:13" ht="12.75" hidden="1">
      <c r="D4150" s="15"/>
      <c r="H4150" s="6">
        <f t="shared" si="270"/>
        <v>2692377.5</v>
      </c>
      <c r="I4150" s="25">
        <f t="shared" si="269"/>
        <v>0</v>
      </c>
      <c r="M4150" s="42">
        <v>500</v>
      </c>
    </row>
    <row r="4151" spans="1:13" ht="12.75" hidden="1">
      <c r="A4151" s="44"/>
      <c r="B4151" s="46"/>
      <c r="C4151" s="47"/>
      <c r="D4151" s="37"/>
      <c r="E4151" s="44"/>
      <c r="F4151" s="191"/>
      <c r="G4151" s="38"/>
      <c r="H4151" s="6">
        <f t="shared" si="270"/>
        <v>2692377.5</v>
      </c>
      <c r="I4151" s="25">
        <f t="shared" si="269"/>
        <v>0</v>
      </c>
      <c r="J4151" s="45"/>
      <c r="K4151" s="45"/>
      <c r="L4151" s="45"/>
      <c r="M4151" s="42">
        <v>500</v>
      </c>
    </row>
    <row r="4152" spans="4:13" ht="12.75" hidden="1">
      <c r="D4152" s="15"/>
      <c r="H4152" s="6">
        <f t="shared" si="270"/>
        <v>2692377.5</v>
      </c>
      <c r="I4152" s="25">
        <f t="shared" si="269"/>
        <v>0</v>
      </c>
      <c r="M4152" s="42">
        <v>500</v>
      </c>
    </row>
    <row r="4153" spans="4:13" ht="12.75" hidden="1">
      <c r="D4153" s="15"/>
      <c r="H4153" s="6">
        <f t="shared" si="270"/>
        <v>2692377.5</v>
      </c>
      <c r="I4153" s="25">
        <f t="shared" si="269"/>
        <v>0</v>
      </c>
      <c r="M4153" s="42">
        <v>500</v>
      </c>
    </row>
    <row r="4154" spans="4:13" ht="12.75" hidden="1">
      <c r="D4154" s="15"/>
      <c r="H4154" s="6">
        <f t="shared" si="270"/>
        <v>2692377.5</v>
      </c>
      <c r="I4154" s="25">
        <f t="shared" si="269"/>
        <v>0</v>
      </c>
      <c r="M4154" s="42">
        <v>500</v>
      </c>
    </row>
    <row r="4155" spans="4:13" ht="12.75" hidden="1">
      <c r="D4155" s="15"/>
      <c r="H4155" s="6">
        <f t="shared" si="270"/>
        <v>2692377.5</v>
      </c>
      <c r="I4155" s="25">
        <f t="shared" si="269"/>
        <v>0</v>
      </c>
      <c r="M4155" s="42">
        <v>500</v>
      </c>
    </row>
    <row r="4156" spans="4:13" ht="12.75" hidden="1">
      <c r="D4156" s="15"/>
      <c r="H4156" s="6">
        <f t="shared" si="270"/>
        <v>2692377.5</v>
      </c>
      <c r="I4156" s="25">
        <f t="shared" si="269"/>
        <v>0</v>
      </c>
      <c r="M4156" s="42">
        <v>500</v>
      </c>
    </row>
    <row r="4157" spans="4:13" ht="12.75" hidden="1">
      <c r="D4157" s="15"/>
      <c r="H4157" s="6">
        <f t="shared" si="270"/>
        <v>2692377.5</v>
      </c>
      <c r="I4157" s="25">
        <f t="shared" si="269"/>
        <v>0</v>
      </c>
      <c r="M4157" s="42">
        <v>500</v>
      </c>
    </row>
    <row r="4158" spans="4:13" ht="12.75" hidden="1">
      <c r="D4158" s="15"/>
      <c r="H4158" s="6">
        <f t="shared" si="270"/>
        <v>2692377.5</v>
      </c>
      <c r="I4158" s="25">
        <f t="shared" si="269"/>
        <v>0</v>
      </c>
      <c r="M4158" s="42">
        <v>500</v>
      </c>
    </row>
    <row r="4159" spans="4:13" ht="12.75" hidden="1">
      <c r="D4159" s="15"/>
      <c r="H4159" s="6">
        <f t="shared" si="270"/>
        <v>2692377.5</v>
      </c>
      <c r="I4159" s="25">
        <f t="shared" si="269"/>
        <v>0</v>
      </c>
      <c r="M4159" s="42">
        <v>500</v>
      </c>
    </row>
    <row r="4160" spans="4:13" ht="12.75" hidden="1">
      <c r="D4160" s="15"/>
      <c r="H4160" s="6">
        <f t="shared" si="270"/>
        <v>2692377.5</v>
      </c>
      <c r="I4160" s="25">
        <f t="shared" si="269"/>
        <v>0</v>
      </c>
      <c r="M4160" s="42">
        <v>500</v>
      </c>
    </row>
    <row r="4161" spans="4:13" ht="12.75" hidden="1">
      <c r="D4161" s="15"/>
      <c r="H4161" s="6">
        <f t="shared" si="270"/>
        <v>2692377.5</v>
      </c>
      <c r="I4161" s="25">
        <f t="shared" si="269"/>
        <v>0</v>
      </c>
      <c r="M4161" s="42">
        <v>500</v>
      </c>
    </row>
    <row r="4162" spans="4:13" ht="12.75" hidden="1">
      <c r="D4162" s="15"/>
      <c r="H4162" s="6">
        <f t="shared" si="270"/>
        <v>2692377.5</v>
      </c>
      <c r="I4162" s="25">
        <f t="shared" si="269"/>
        <v>0</v>
      </c>
      <c r="M4162" s="42">
        <v>500</v>
      </c>
    </row>
    <row r="4163" spans="8:13" ht="12.75" hidden="1">
      <c r="H4163" s="6">
        <f t="shared" si="270"/>
        <v>2692377.5</v>
      </c>
      <c r="I4163" s="25">
        <f t="shared" si="269"/>
        <v>0</v>
      </c>
      <c r="M4163" s="42">
        <v>500</v>
      </c>
    </row>
    <row r="4164" spans="8:13" ht="12.75" hidden="1">
      <c r="H4164" s="6">
        <f t="shared" si="270"/>
        <v>2692377.5</v>
      </c>
      <c r="I4164" s="25">
        <f t="shared" si="269"/>
        <v>0</v>
      </c>
      <c r="M4164" s="42">
        <v>500</v>
      </c>
    </row>
    <row r="4165" spans="8:13" ht="12.75" hidden="1">
      <c r="H4165" s="6">
        <f t="shared" si="270"/>
        <v>2692377.5</v>
      </c>
      <c r="I4165" s="25">
        <f t="shared" si="269"/>
        <v>0</v>
      </c>
      <c r="M4165" s="42">
        <v>500</v>
      </c>
    </row>
    <row r="4166" spans="8:13" ht="12.75" hidden="1">
      <c r="H4166" s="6">
        <f t="shared" si="270"/>
        <v>2692377.5</v>
      </c>
      <c r="I4166" s="25">
        <f t="shared" si="269"/>
        <v>0</v>
      </c>
      <c r="M4166" s="42">
        <v>500</v>
      </c>
    </row>
    <row r="4167" spans="8:13" ht="12.75" hidden="1">
      <c r="H4167" s="6">
        <f t="shared" si="270"/>
        <v>2692377.5</v>
      </c>
      <c r="I4167" s="25">
        <f t="shared" si="269"/>
        <v>0</v>
      </c>
      <c r="M4167" s="42">
        <v>500</v>
      </c>
    </row>
    <row r="4168" spans="8:13" ht="12.75" hidden="1">
      <c r="H4168" s="6">
        <f t="shared" si="270"/>
        <v>2692377.5</v>
      </c>
      <c r="I4168" s="25">
        <f t="shared" si="269"/>
        <v>0</v>
      </c>
      <c r="M4168" s="42">
        <v>500</v>
      </c>
    </row>
    <row r="4169" spans="8:13" ht="12.75" hidden="1">
      <c r="H4169" s="6">
        <f t="shared" si="270"/>
        <v>2692377.5</v>
      </c>
      <c r="I4169" s="25">
        <f t="shared" si="269"/>
        <v>0</v>
      </c>
      <c r="M4169" s="42">
        <v>500</v>
      </c>
    </row>
    <row r="4170" spans="8:13" ht="12.75" hidden="1">
      <c r="H4170" s="6">
        <f t="shared" si="270"/>
        <v>2692377.5</v>
      </c>
      <c r="I4170" s="25">
        <f t="shared" si="269"/>
        <v>0</v>
      </c>
      <c r="M4170" s="42">
        <v>500</v>
      </c>
    </row>
    <row r="4171" spans="8:13" ht="12.75" hidden="1">
      <c r="H4171" s="6">
        <f t="shared" si="270"/>
        <v>2692377.5</v>
      </c>
      <c r="I4171" s="25">
        <f t="shared" si="269"/>
        <v>0</v>
      </c>
      <c r="M4171" s="42">
        <v>500</v>
      </c>
    </row>
    <row r="4172" spans="8:13" ht="12.75" hidden="1">
      <c r="H4172" s="6">
        <f t="shared" si="270"/>
        <v>2692377.5</v>
      </c>
      <c r="I4172" s="25">
        <f t="shared" si="269"/>
        <v>0</v>
      </c>
      <c r="M4172" s="42">
        <v>500</v>
      </c>
    </row>
    <row r="4173" spans="8:13" ht="12.75" hidden="1">
      <c r="H4173" s="6">
        <f t="shared" si="270"/>
        <v>2692377.5</v>
      </c>
      <c r="I4173" s="25">
        <f t="shared" si="269"/>
        <v>0</v>
      </c>
      <c r="M4173" s="42">
        <v>500</v>
      </c>
    </row>
    <row r="4174" spans="8:13" ht="12.75" hidden="1">
      <c r="H4174" s="6">
        <f t="shared" si="270"/>
        <v>2692377.5</v>
      </c>
      <c r="I4174" s="25">
        <f t="shared" si="269"/>
        <v>0</v>
      </c>
      <c r="M4174" s="42">
        <v>500</v>
      </c>
    </row>
    <row r="4175" spans="8:13" ht="12.75" hidden="1">
      <c r="H4175" s="6">
        <f t="shared" si="270"/>
        <v>2692377.5</v>
      </c>
      <c r="I4175" s="25">
        <f t="shared" si="269"/>
        <v>0</v>
      </c>
      <c r="M4175" s="42">
        <v>500</v>
      </c>
    </row>
    <row r="4176" spans="8:13" ht="12.75" hidden="1">
      <c r="H4176" s="6">
        <f t="shared" si="270"/>
        <v>2692377.5</v>
      </c>
      <c r="I4176" s="25">
        <f t="shared" si="269"/>
        <v>0</v>
      </c>
      <c r="M4176" s="42">
        <v>500</v>
      </c>
    </row>
    <row r="4177" spans="8:13" ht="12.75" hidden="1">
      <c r="H4177" s="6">
        <f t="shared" si="270"/>
        <v>2692377.5</v>
      </c>
      <c r="I4177" s="25">
        <f t="shared" si="269"/>
        <v>0</v>
      </c>
      <c r="M4177" s="42">
        <v>500</v>
      </c>
    </row>
    <row r="4178" spans="8:13" ht="12.75" hidden="1">
      <c r="H4178" s="6">
        <f t="shared" si="270"/>
        <v>2692377.5</v>
      </c>
      <c r="I4178" s="25">
        <f t="shared" si="269"/>
        <v>0</v>
      </c>
      <c r="M4178" s="42">
        <v>500</v>
      </c>
    </row>
    <row r="4179" spans="8:13" ht="12.75" hidden="1">
      <c r="H4179" s="6">
        <f t="shared" si="270"/>
        <v>2692377.5</v>
      </c>
      <c r="I4179" s="25">
        <f t="shared" si="269"/>
        <v>0</v>
      </c>
      <c r="M4179" s="42">
        <v>500</v>
      </c>
    </row>
    <row r="4180" spans="8:13" ht="12.75" hidden="1">
      <c r="H4180" s="6">
        <f t="shared" si="270"/>
        <v>2692377.5</v>
      </c>
      <c r="I4180" s="25">
        <f t="shared" si="269"/>
        <v>0</v>
      </c>
      <c r="M4180" s="42">
        <v>500</v>
      </c>
    </row>
    <row r="4181" spans="8:13" ht="12.75" hidden="1">
      <c r="H4181" s="6">
        <f t="shared" si="270"/>
        <v>2692377.5</v>
      </c>
      <c r="I4181" s="25">
        <f t="shared" si="269"/>
        <v>0</v>
      </c>
      <c r="M4181" s="42">
        <v>500</v>
      </c>
    </row>
    <row r="4182" spans="8:13" ht="12.75" hidden="1">
      <c r="H4182" s="6">
        <f t="shared" si="270"/>
        <v>2692377.5</v>
      </c>
      <c r="I4182" s="25">
        <f t="shared" si="269"/>
        <v>0</v>
      </c>
      <c r="M4182" s="42">
        <v>500</v>
      </c>
    </row>
    <row r="4183" spans="8:13" ht="12.75" hidden="1">
      <c r="H4183" s="6">
        <f t="shared" si="270"/>
        <v>2692377.5</v>
      </c>
      <c r="I4183" s="25">
        <f t="shared" si="269"/>
        <v>0</v>
      </c>
      <c r="M4183" s="42">
        <v>500</v>
      </c>
    </row>
    <row r="4184" spans="8:13" ht="12.75" hidden="1">
      <c r="H4184" s="6">
        <f t="shared" si="270"/>
        <v>2692377.5</v>
      </c>
      <c r="I4184" s="25">
        <f t="shared" si="269"/>
        <v>0</v>
      </c>
      <c r="M4184" s="42">
        <v>500</v>
      </c>
    </row>
    <row r="4185" spans="8:13" ht="12.75" hidden="1">
      <c r="H4185" s="6">
        <f t="shared" si="270"/>
        <v>2692377.5</v>
      </c>
      <c r="I4185" s="25">
        <f t="shared" si="269"/>
        <v>0</v>
      </c>
      <c r="M4185" s="42">
        <v>500</v>
      </c>
    </row>
    <row r="4186" spans="8:13" ht="12.75" hidden="1">
      <c r="H4186" s="6">
        <f t="shared" si="270"/>
        <v>2692377.5</v>
      </c>
      <c r="I4186" s="25">
        <f t="shared" si="269"/>
        <v>0</v>
      </c>
      <c r="M4186" s="42">
        <v>500</v>
      </c>
    </row>
    <row r="4187" spans="2:13" ht="12.75" hidden="1">
      <c r="B4187" s="7"/>
      <c r="H4187" s="6">
        <f t="shared" si="270"/>
        <v>2692377.5</v>
      </c>
      <c r="I4187" s="25">
        <f t="shared" si="269"/>
        <v>0</v>
      </c>
      <c r="M4187" s="42">
        <v>500</v>
      </c>
    </row>
    <row r="4188" spans="8:13" ht="12.75" hidden="1">
      <c r="H4188" s="6">
        <f t="shared" si="270"/>
        <v>2692377.5</v>
      </c>
      <c r="I4188" s="25">
        <f t="shared" si="269"/>
        <v>0</v>
      </c>
      <c r="M4188" s="42">
        <v>500</v>
      </c>
    </row>
    <row r="4189" spans="8:13" ht="12.75" hidden="1">
      <c r="H4189" s="6">
        <f t="shared" si="270"/>
        <v>2692377.5</v>
      </c>
      <c r="I4189" s="25">
        <f aca="true" t="shared" si="271" ref="I4189:I4203">+B4189/M4189</f>
        <v>0</v>
      </c>
      <c r="M4189" s="42">
        <v>500</v>
      </c>
    </row>
    <row r="4190" spans="8:13" ht="12.75" hidden="1">
      <c r="H4190" s="6">
        <f t="shared" si="270"/>
        <v>2692377.5</v>
      </c>
      <c r="I4190" s="25">
        <f t="shared" si="271"/>
        <v>0</v>
      </c>
      <c r="M4190" s="42">
        <v>500</v>
      </c>
    </row>
    <row r="4191" spans="8:13" ht="12.75" hidden="1">
      <c r="H4191" s="6">
        <f aca="true" t="shared" si="272" ref="H4191:H4203">H4190-B4191</f>
        <v>2692377.5</v>
      </c>
      <c r="I4191" s="25">
        <f t="shared" si="271"/>
        <v>0</v>
      </c>
      <c r="M4191" s="42">
        <v>500</v>
      </c>
    </row>
    <row r="4192" spans="2:13" ht="12.75" hidden="1">
      <c r="B4192" s="8"/>
      <c r="H4192" s="6">
        <f t="shared" si="272"/>
        <v>2692377.5</v>
      </c>
      <c r="I4192" s="25">
        <f t="shared" si="271"/>
        <v>0</v>
      </c>
      <c r="M4192" s="42">
        <v>500</v>
      </c>
    </row>
    <row r="4193" spans="3:13" ht="12.75" hidden="1">
      <c r="C4193" s="3"/>
      <c r="H4193" s="6">
        <f t="shared" si="272"/>
        <v>2692377.5</v>
      </c>
      <c r="I4193" s="25">
        <f t="shared" si="271"/>
        <v>0</v>
      </c>
      <c r="M4193" s="42">
        <v>500</v>
      </c>
    </row>
    <row r="4194" spans="8:13" ht="12.75" hidden="1">
      <c r="H4194" s="6">
        <f t="shared" si="272"/>
        <v>2692377.5</v>
      </c>
      <c r="I4194" s="25">
        <f t="shared" si="271"/>
        <v>0</v>
      </c>
      <c r="M4194" s="42">
        <v>500</v>
      </c>
    </row>
    <row r="4195" spans="2:13" ht="12.75" hidden="1">
      <c r="B4195" s="9"/>
      <c r="H4195" s="6">
        <f t="shared" si="272"/>
        <v>2692377.5</v>
      </c>
      <c r="I4195" s="25">
        <f t="shared" si="271"/>
        <v>0</v>
      </c>
      <c r="M4195" s="42">
        <v>500</v>
      </c>
    </row>
    <row r="4196" spans="8:13" ht="12.75" hidden="1">
      <c r="H4196" s="6">
        <f t="shared" si="272"/>
        <v>2692377.5</v>
      </c>
      <c r="I4196" s="25">
        <f t="shared" si="271"/>
        <v>0</v>
      </c>
      <c r="M4196" s="42">
        <v>500</v>
      </c>
    </row>
    <row r="4197" spans="8:13" ht="12.75" hidden="1">
      <c r="H4197" s="6">
        <f t="shared" si="272"/>
        <v>2692377.5</v>
      </c>
      <c r="I4197" s="25">
        <f t="shared" si="271"/>
        <v>0</v>
      </c>
      <c r="M4197" s="42">
        <v>500</v>
      </c>
    </row>
    <row r="4198" spans="8:13" ht="12.75" hidden="1">
      <c r="H4198" s="6">
        <f t="shared" si="272"/>
        <v>2692377.5</v>
      </c>
      <c r="I4198" s="25">
        <f t="shared" si="271"/>
        <v>0</v>
      </c>
      <c r="M4198" s="42">
        <v>500</v>
      </c>
    </row>
    <row r="4199" spans="8:13" ht="12.75" hidden="1">
      <c r="H4199" s="6">
        <f t="shared" si="272"/>
        <v>2692377.5</v>
      </c>
      <c r="I4199" s="25">
        <f t="shared" si="271"/>
        <v>0</v>
      </c>
      <c r="M4199" s="42">
        <v>500</v>
      </c>
    </row>
    <row r="4200" spans="8:13" ht="12.75" hidden="1">
      <c r="H4200" s="6">
        <f t="shared" si="272"/>
        <v>2692377.5</v>
      </c>
      <c r="I4200" s="25">
        <f t="shared" si="271"/>
        <v>0</v>
      </c>
      <c r="M4200" s="42">
        <v>500</v>
      </c>
    </row>
    <row r="4201" spans="8:13" ht="12.75" hidden="1">
      <c r="H4201" s="6">
        <f t="shared" si="272"/>
        <v>2692377.5</v>
      </c>
      <c r="I4201" s="25">
        <f t="shared" si="271"/>
        <v>0</v>
      </c>
      <c r="M4201" s="42">
        <v>500</v>
      </c>
    </row>
    <row r="4202" spans="8:13" ht="12.75" hidden="1">
      <c r="H4202" s="6">
        <f t="shared" si="272"/>
        <v>2692377.5</v>
      </c>
      <c r="I4202" s="25">
        <f t="shared" si="271"/>
        <v>0</v>
      </c>
      <c r="M4202" s="42">
        <v>500</v>
      </c>
    </row>
    <row r="4203" spans="8:13" ht="12.75" hidden="1">
      <c r="H4203" s="6">
        <f t="shared" si="272"/>
        <v>2692377.5</v>
      </c>
      <c r="I4203" s="25">
        <f t="shared" si="271"/>
        <v>0</v>
      </c>
      <c r="M4203" s="42">
        <v>500</v>
      </c>
    </row>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2014-01-29T11:39:56Z</dcterms:modified>
  <cp:category/>
  <cp:version/>
  <cp:contentType/>
  <cp:contentStatus/>
</cp:coreProperties>
</file>